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01 - ŠITBOŘ - OKRUŽNÍ KŘ..." sheetId="2" r:id="rId2"/>
    <sheet name="102 - OKRUŽNÍ KŘIŽOVATKA" sheetId="3" r:id="rId3"/>
    <sheet name="103 - OKRUŽNÍ KŘIŽOVATKA ..." sheetId="4" r:id="rId4"/>
    <sheet name="901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'101 - ŠITBOŘ - OKRUŽNÍ KŘ...'!$C$85:$K$331</definedName>
    <definedName name="_xlnm.Print_Area" localSheetId="1">'101 - ŠITBOŘ - OKRUŽNÍ KŘ...'!$C$4:$J$39,'101 - ŠITBOŘ - OKRUŽNÍ KŘ...'!$C$45:$J$67,'101 - ŠITBOŘ - OKRUŽNÍ KŘ...'!$C$73:$K$331</definedName>
    <definedName name="_xlnm.Print_Titles" localSheetId="1">'101 - ŠITBOŘ - OKRUŽNÍ KŘ...'!$85:$85</definedName>
    <definedName name="_xlnm._FilterDatabase" localSheetId="2" hidden="1">'102 - OKRUŽNÍ KŘIŽOVATKA'!$C$84:$K$240</definedName>
    <definedName name="_xlnm.Print_Area" localSheetId="2">'102 - OKRUŽNÍ KŘIŽOVATKA'!$C$4:$J$39,'102 - OKRUŽNÍ KŘIŽOVATKA'!$C$45:$J$66,'102 - OKRUŽNÍ KŘIŽOVATKA'!$C$72:$K$240</definedName>
    <definedName name="_xlnm.Print_Titles" localSheetId="2">'102 - OKRUŽNÍ KŘIŽOVATKA'!$84:$84</definedName>
    <definedName name="_xlnm._FilterDatabase" localSheetId="3" hidden="1">'103 - OKRUŽNÍ KŘIŽOVATKA ...'!$C$85:$K$292</definedName>
    <definedName name="_xlnm.Print_Area" localSheetId="3">'103 - OKRUŽNÍ KŘIŽOVATKA ...'!$C$4:$J$39,'103 - OKRUŽNÍ KŘIŽOVATKA ...'!$C$45:$J$67,'103 - OKRUŽNÍ KŘIŽOVATKA ...'!$C$73:$K$292</definedName>
    <definedName name="_xlnm.Print_Titles" localSheetId="3">'103 - OKRUŽNÍ KŘIŽOVATKA ...'!$85:$85</definedName>
    <definedName name="_xlnm._FilterDatabase" localSheetId="4" hidden="1">'901 - VEDLEJŠÍ ROZPOČTOVÉ...'!$C$83:$K$119</definedName>
    <definedName name="_xlnm.Print_Area" localSheetId="4">'901 - VEDLEJŠÍ ROZPOČTOVÉ...'!$C$4:$J$39,'901 - VEDLEJŠÍ ROZPOČTOVÉ...'!$C$45:$J$65,'901 - VEDLEJŠÍ ROZPOČTOVÉ...'!$C$71:$K$119</definedName>
    <definedName name="_xlnm.Print_Titles" localSheetId="4">'901 - VEDLEJŠÍ ROZPOČTOVÉ...'!$83:$83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17"/>
  <c r="BH117"/>
  <c r="BG117"/>
  <c r="BF117"/>
  <c r="T117"/>
  <c r="T116"/>
  <c r="R117"/>
  <c r="R116"/>
  <c r="P117"/>
  <c r="P116"/>
  <c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4" r="J37"/>
  <c r="J36"/>
  <c i="1" r="AY57"/>
  <c i="4" r="J35"/>
  <c i="1" r="AX57"/>
  <c i="4" r="BI291"/>
  <c r="BH291"/>
  <c r="BG291"/>
  <c r="BF291"/>
  <c r="T291"/>
  <c r="T290"/>
  <c r="R291"/>
  <c r="R290"/>
  <c r="P291"/>
  <c r="P290"/>
  <c r="BI285"/>
  <c r="BH285"/>
  <c r="BG285"/>
  <c r="BF285"/>
  <c r="T285"/>
  <c r="R285"/>
  <c r="P285"/>
  <c r="BI282"/>
  <c r="BH282"/>
  <c r="BG282"/>
  <c r="BF282"/>
  <c r="T282"/>
  <c r="R282"/>
  <c r="P282"/>
  <c r="BI274"/>
  <c r="BH274"/>
  <c r="BG274"/>
  <c r="BF274"/>
  <c r="T274"/>
  <c r="R274"/>
  <c r="P274"/>
  <c r="BI268"/>
  <c r="BH268"/>
  <c r="BG268"/>
  <c r="BF268"/>
  <c r="T268"/>
  <c r="R268"/>
  <c r="P268"/>
  <c r="BI261"/>
  <c r="BH261"/>
  <c r="BG261"/>
  <c r="BF261"/>
  <c r="T261"/>
  <c r="R261"/>
  <c r="P261"/>
  <c r="BI251"/>
  <c r="BH251"/>
  <c r="BG251"/>
  <c r="BF251"/>
  <c r="T251"/>
  <c r="R251"/>
  <c r="P251"/>
  <c r="BI241"/>
  <c r="BH241"/>
  <c r="BG241"/>
  <c r="BF241"/>
  <c r="T241"/>
  <c r="R241"/>
  <c r="P241"/>
  <c r="BI230"/>
  <c r="BH230"/>
  <c r="BG230"/>
  <c r="BF230"/>
  <c r="T230"/>
  <c r="R230"/>
  <c r="P230"/>
  <c r="BI222"/>
  <c r="BH222"/>
  <c r="BG222"/>
  <c r="BF222"/>
  <c r="T222"/>
  <c r="R222"/>
  <c r="P222"/>
  <c r="BI214"/>
  <c r="BH214"/>
  <c r="BG214"/>
  <c r="BF214"/>
  <c r="T214"/>
  <c r="R214"/>
  <c r="P214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42"/>
  <c r="BH142"/>
  <c r="BG142"/>
  <c r="BF142"/>
  <c r="T142"/>
  <c r="R142"/>
  <c r="P142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6"/>
  <c r="BH116"/>
  <c r="BG116"/>
  <c r="BF116"/>
  <c r="T116"/>
  <c r="R116"/>
  <c r="P116"/>
  <c r="BI110"/>
  <c r="BH110"/>
  <c r="BG110"/>
  <c r="BF110"/>
  <c r="T110"/>
  <c r="R110"/>
  <c r="P110"/>
  <c r="BI105"/>
  <c r="BH105"/>
  <c r="BG105"/>
  <c r="BF105"/>
  <c r="T105"/>
  <c r="R105"/>
  <c r="P105"/>
  <c r="BI94"/>
  <c r="BH94"/>
  <c r="BG94"/>
  <c r="BF94"/>
  <c r="T94"/>
  <c r="R94"/>
  <c r="P94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76"/>
  <c i="3" r="J37"/>
  <c r="J36"/>
  <c i="1" r="AY56"/>
  <c i="3" r="J35"/>
  <c i="1" r="AX56"/>
  <c i="3" r="BI239"/>
  <c r="BH239"/>
  <c r="BG239"/>
  <c r="BF239"/>
  <c r="T239"/>
  <c r="T238"/>
  <c r="R239"/>
  <c r="R238"/>
  <c r="P239"/>
  <c r="P238"/>
  <c r="BI233"/>
  <c r="BH233"/>
  <c r="BG233"/>
  <c r="BF233"/>
  <c r="T233"/>
  <c r="R233"/>
  <c r="P233"/>
  <c r="BI229"/>
  <c r="BH229"/>
  <c r="BG229"/>
  <c r="BF229"/>
  <c r="T229"/>
  <c r="R229"/>
  <c r="P229"/>
  <c r="BI219"/>
  <c r="BH219"/>
  <c r="BG219"/>
  <c r="BF219"/>
  <c r="T219"/>
  <c r="R219"/>
  <c r="P219"/>
  <c r="BI213"/>
  <c r="BH213"/>
  <c r="BG213"/>
  <c r="BF213"/>
  <c r="T213"/>
  <c r="R213"/>
  <c r="P213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2" r="J37"/>
  <c r="J36"/>
  <c i="1" r="AY55"/>
  <c i="2" r="J35"/>
  <c i="1" r="AX55"/>
  <c i="2" r="BI330"/>
  <c r="BH330"/>
  <c r="BG330"/>
  <c r="BF330"/>
  <c r="T330"/>
  <c r="T329"/>
  <c r="R330"/>
  <c r="R329"/>
  <c r="P330"/>
  <c r="P329"/>
  <c r="BI322"/>
  <c r="BH322"/>
  <c r="BG322"/>
  <c r="BF322"/>
  <c r="T322"/>
  <c r="R322"/>
  <c r="P322"/>
  <c r="BI319"/>
  <c r="BH319"/>
  <c r="BG319"/>
  <c r="BF319"/>
  <c r="T319"/>
  <c r="R319"/>
  <c r="P319"/>
  <c r="BI309"/>
  <c r="BH309"/>
  <c r="BG309"/>
  <c r="BF309"/>
  <c r="T309"/>
  <c r="R309"/>
  <c r="P309"/>
  <c r="BI301"/>
  <c r="BH301"/>
  <c r="BG301"/>
  <c r="BF301"/>
  <c r="T301"/>
  <c r="R301"/>
  <c r="P301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5"/>
  <c r="BH275"/>
  <c r="BG275"/>
  <c r="BF275"/>
  <c r="T275"/>
  <c r="R275"/>
  <c r="P275"/>
  <c r="BI267"/>
  <c r="BH267"/>
  <c r="BG267"/>
  <c r="BF267"/>
  <c r="T267"/>
  <c r="R267"/>
  <c r="P267"/>
  <c r="BI262"/>
  <c r="BH262"/>
  <c r="BG262"/>
  <c r="BF262"/>
  <c r="T262"/>
  <c r="R262"/>
  <c r="P262"/>
  <c r="BI257"/>
  <c r="BH257"/>
  <c r="BG257"/>
  <c r="BF257"/>
  <c r="T257"/>
  <c r="R257"/>
  <c r="P257"/>
  <c r="BI252"/>
  <c r="BH252"/>
  <c r="BG252"/>
  <c r="BF252"/>
  <c r="T252"/>
  <c r="R252"/>
  <c r="P252"/>
  <c r="BI250"/>
  <c r="BH250"/>
  <c r="BG250"/>
  <c r="BF250"/>
  <c r="T250"/>
  <c r="R250"/>
  <c r="P250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77"/>
  <c r="BH177"/>
  <c r="BG177"/>
  <c r="BF177"/>
  <c r="T177"/>
  <c r="R177"/>
  <c r="P177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98"/>
  <c r="BH98"/>
  <c r="BG98"/>
  <c r="BF98"/>
  <c r="T98"/>
  <c r="R98"/>
  <c r="P98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1" r="L50"/>
  <c r="AM50"/>
  <c r="AM49"/>
  <c r="L49"/>
  <c r="AM47"/>
  <c r="L47"/>
  <c r="L45"/>
  <c r="L44"/>
  <c i="2" r="J309"/>
  <c r="BK290"/>
  <c r="BK286"/>
  <c r="BK283"/>
  <c r="J280"/>
  <c r="BK275"/>
  <c r="J267"/>
  <c r="J262"/>
  <c r="BK252"/>
  <c r="BK250"/>
  <c r="J243"/>
  <c r="J237"/>
  <c r="J228"/>
  <c r="J220"/>
  <c r="J208"/>
  <c r="BK206"/>
  <c r="BK202"/>
  <c r="BK194"/>
  <c r="BK169"/>
  <c r="BK160"/>
  <c r="BK150"/>
  <c r="BK143"/>
  <c r="BK125"/>
  <c r="BK118"/>
  <c r="BK111"/>
  <c r="BK89"/>
  <c r="BK322"/>
  <c r="BK319"/>
  <c r="BK309"/>
  <c i="3" r="J233"/>
  <c r="J208"/>
  <c r="J193"/>
  <c r="BK182"/>
  <c r="BK170"/>
  <c r="J156"/>
  <c r="J139"/>
  <c r="BK121"/>
  <c r="J98"/>
  <c r="J88"/>
  <c r="BK233"/>
  <c r="J219"/>
  <c r="BK208"/>
  <c r="J202"/>
  <c r="BK193"/>
  <c r="J186"/>
  <c r="J182"/>
  <c r="J178"/>
  <c r="J170"/>
  <c r="J164"/>
  <c r="J151"/>
  <c r="BK128"/>
  <c r="J115"/>
  <c r="BK98"/>
  <c r="BK88"/>
  <c i="4" r="BK274"/>
  <c r="J230"/>
  <c r="BK196"/>
  <c r="BK181"/>
  <c r="BK162"/>
  <c r="BK153"/>
  <c r="BK117"/>
  <c r="J94"/>
  <c r="BK282"/>
  <c r="BK251"/>
  <c r="BK230"/>
  <c r="J209"/>
  <c r="BK190"/>
  <c r="BK173"/>
  <c r="BK157"/>
  <c r="BK127"/>
  <c r="BK110"/>
  <c r="J89"/>
  <c i="5" r="J113"/>
  <c r="J95"/>
  <c r="J117"/>
  <c r="J110"/>
  <c r="J101"/>
  <c r="J91"/>
  <c i="2" r="J257"/>
  <c r="BK241"/>
  <c r="BK233"/>
  <c r="BK224"/>
  <c r="BK216"/>
  <c r="J203"/>
  <c r="J202"/>
  <c r="J194"/>
  <c r="J169"/>
  <c r="J160"/>
  <c r="J150"/>
  <c r="J143"/>
  <c r="J121"/>
  <c r="J114"/>
  <c r="J98"/>
  <c r="J89"/>
  <c r="J301"/>
  <c r="J330"/>
  <c r="J319"/>
  <c i="3" r="BK229"/>
  <c r="J205"/>
  <c r="BK190"/>
  <c r="J166"/>
  <c r="J160"/>
  <c r="J128"/>
  <c r="J118"/>
  <c r="J111"/>
  <c r="BK139"/>
  <c r="BK118"/>
  <c r="J103"/>
  <c i="4" r="BK291"/>
  <c r="J268"/>
  <c r="BK241"/>
  <c r="BK209"/>
  <c r="BK194"/>
  <c r="BK177"/>
  <c r="BK160"/>
  <c r="J142"/>
  <c r="BK122"/>
  <c r="BK105"/>
  <c r="BK285"/>
  <c r="BK261"/>
  <c r="J214"/>
  <c r="BK203"/>
  <c r="J186"/>
  <c r="J160"/>
  <c r="J153"/>
  <c r="J122"/>
  <c r="J105"/>
  <c i="5" r="BK101"/>
  <c i="2" r="BK301"/>
  <c r="J294"/>
  <c r="J290"/>
  <c r="J286"/>
  <c r="J283"/>
  <c r="BK280"/>
  <c r="J275"/>
  <c r="BK267"/>
  <c r="BK262"/>
  <c r="BK257"/>
  <c r="J252"/>
  <c r="BK243"/>
  <c r="J241"/>
  <c r="J233"/>
  <c r="J224"/>
  <c r="J216"/>
  <c r="BK203"/>
  <c r="BK199"/>
  <c r="BK177"/>
  <c r="BK165"/>
  <c r="BK155"/>
  <c r="BK149"/>
  <c r="BK138"/>
  <c r="BK121"/>
  <c r="BK114"/>
  <c r="BK98"/>
  <c i="1" r="AS54"/>
  <c i="3" r="BK219"/>
  <c r="BK202"/>
  <c r="BK186"/>
  <c r="BK178"/>
  <c r="BK164"/>
  <c r="J147"/>
  <c r="J124"/>
  <c r="BK103"/>
  <c r="BK94"/>
  <c r="J239"/>
  <c r="J229"/>
  <c r="J213"/>
  <c r="BK205"/>
  <c r="J196"/>
  <c r="J190"/>
  <c r="BK184"/>
  <c r="BK174"/>
  <c r="BK166"/>
  <c r="BK156"/>
  <c r="BK147"/>
  <c r="BK143"/>
  <c r="J121"/>
  <c r="J107"/>
  <c i="4" r="J285"/>
  <c r="J251"/>
  <c r="BK214"/>
  <c r="BK207"/>
  <c r="J190"/>
  <c r="J173"/>
  <c r="J157"/>
  <c r="J132"/>
  <c r="J110"/>
  <c r="J291"/>
  <c r="BK268"/>
  <c r="BK222"/>
  <c r="J196"/>
  <c r="J181"/>
  <c r="J162"/>
  <c r="BK142"/>
  <c r="J117"/>
  <c r="BK94"/>
  <c i="5" r="BK117"/>
  <c r="BK106"/>
  <c r="J87"/>
  <c r="BK113"/>
  <c r="J106"/>
  <c r="BK95"/>
  <c r="BK87"/>
  <c i="2" r="J250"/>
  <c r="BK237"/>
  <c r="BK228"/>
  <c r="BK220"/>
  <c r="BK208"/>
  <c r="J206"/>
  <c r="J199"/>
  <c r="J177"/>
  <c r="J165"/>
  <c r="J155"/>
  <c r="J149"/>
  <c r="J138"/>
  <c r="J125"/>
  <c r="J118"/>
  <c r="J111"/>
  <c r="BK330"/>
  <c r="BK294"/>
  <c r="J322"/>
  <c i="3" r="BK239"/>
  <c r="BK213"/>
  <c r="BK196"/>
  <c r="J184"/>
  <c r="J174"/>
  <c r="BK151"/>
  <c r="J143"/>
  <c r="BK115"/>
  <c r="BK107"/>
  <c r="BK160"/>
  <c r="BK124"/>
  <c r="BK111"/>
  <c r="J94"/>
  <c i="4" r="J282"/>
  <c r="J261"/>
  <c r="J222"/>
  <c r="J203"/>
  <c r="BK186"/>
  <c r="BK169"/>
  <c r="BK156"/>
  <c r="J127"/>
  <c r="BK116"/>
  <c r="BK89"/>
  <c r="J274"/>
  <c r="J241"/>
  <c r="J207"/>
  <c r="J194"/>
  <c r="J177"/>
  <c r="J169"/>
  <c r="J156"/>
  <c r="BK132"/>
  <c r="J116"/>
  <c i="5" r="BK110"/>
  <c r="BK91"/>
  <c i="3" l="1" r="T87"/>
  <c r="P87"/>
  <c r="R87"/>
  <c i="2" r="P88"/>
  <c r="R88"/>
  <c r="BK124"/>
  <c r="J124"/>
  <c r="J62"/>
  <c r="R124"/>
  <c r="BK198"/>
  <c r="J198"/>
  <c r="J63"/>
  <c r="R198"/>
  <c r="T198"/>
  <c r="P207"/>
  <c r="R207"/>
  <c r="BK300"/>
  <c r="J300"/>
  <c r="J65"/>
  <c r="R300"/>
  <c i="3" r="BK97"/>
  <c r="J97"/>
  <c r="J62"/>
  <c r="R97"/>
  <c r="BK127"/>
  <c r="J127"/>
  <c r="J63"/>
  <c r="T127"/>
  <c r="P212"/>
  <c r="T212"/>
  <c i="4" r="P88"/>
  <c r="T88"/>
  <c r="P104"/>
  <c r="T104"/>
  <c r="P152"/>
  <c r="T152"/>
  <c r="P161"/>
  <c r="T161"/>
  <c r="P267"/>
  <c r="R267"/>
  <c i="5" r="BK86"/>
  <c r="J86"/>
  <c r="J61"/>
  <c r="R86"/>
  <c r="BK100"/>
  <c r="J100"/>
  <c r="J62"/>
  <c r="R100"/>
  <c i="2" r="BK88"/>
  <c r="J88"/>
  <c r="J61"/>
  <c r="T88"/>
  <c r="P124"/>
  <c r="T124"/>
  <c r="P198"/>
  <c r="BK207"/>
  <c r="J207"/>
  <c r="J64"/>
  <c r="T207"/>
  <c r="P300"/>
  <c r="T300"/>
  <c i="3" r="P97"/>
  <c r="T97"/>
  <c r="T86"/>
  <c r="T85"/>
  <c r="P127"/>
  <c r="R127"/>
  <c r="BK212"/>
  <c r="J212"/>
  <c r="J64"/>
  <c r="R212"/>
  <c i="4" r="BK88"/>
  <c r="J88"/>
  <c r="J61"/>
  <c r="R88"/>
  <c r="BK104"/>
  <c r="J104"/>
  <c r="J62"/>
  <c r="R104"/>
  <c r="BK152"/>
  <c r="J152"/>
  <c r="J63"/>
  <c r="R152"/>
  <c r="BK161"/>
  <c r="J161"/>
  <c r="J64"/>
  <c r="R161"/>
  <c r="BK267"/>
  <c r="J267"/>
  <c r="J65"/>
  <c r="T267"/>
  <c i="5" r="P86"/>
  <c r="T86"/>
  <c r="P100"/>
  <c r="T100"/>
  <c i="2" r="BK329"/>
  <c r="J329"/>
  <c r="J66"/>
  <c i="3" r="BK87"/>
  <c r="J87"/>
  <c r="J61"/>
  <c r="BK238"/>
  <c r="J238"/>
  <c r="J65"/>
  <c i="4" r="BK290"/>
  <c r="J290"/>
  <c r="J66"/>
  <c i="5" r="BK112"/>
  <c r="J112"/>
  <c r="J63"/>
  <c r="BK116"/>
  <c r="J116"/>
  <c r="J64"/>
  <c r="E48"/>
  <c r="J52"/>
  <c r="BE91"/>
  <c r="BE95"/>
  <c r="BE101"/>
  <c r="BE110"/>
  <c r="BE117"/>
  <c r="F55"/>
  <c r="BE87"/>
  <c r="BE106"/>
  <c r="BE113"/>
  <c i="4" r="E48"/>
  <c r="F55"/>
  <c r="J80"/>
  <c r="BE89"/>
  <c r="BE94"/>
  <c r="BE105"/>
  <c r="BE122"/>
  <c r="BE127"/>
  <c r="BE132"/>
  <c r="BE142"/>
  <c r="BE156"/>
  <c r="BE160"/>
  <c r="BE169"/>
  <c r="BE186"/>
  <c r="BE196"/>
  <c r="BE209"/>
  <c r="BE230"/>
  <c r="BE241"/>
  <c r="BE251"/>
  <c r="BE274"/>
  <c r="BE285"/>
  <c r="BE291"/>
  <c r="BE110"/>
  <c r="BE116"/>
  <c r="BE117"/>
  <c r="BE153"/>
  <c r="BE157"/>
  <c r="BE162"/>
  <c r="BE173"/>
  <c r="BE177"/>
  <c r="BE181"/>
  <c r="BE190"/>
  <c r="BE194"/>
  <c r="BE203"/>
  <c r="BE207"/>
  <c r="BE214"/>
  <c r="BE222"/>
  <c r="BE261"/>
  <c r="BE268"/>
  <c r="BE282"/>
  <c i="3" r="F82"/>
  <c r="BE94"/>
  <c r="BE107"/>
  <c r="BE115"/>
  <c r="BE121"/>
  <c r="BE128"/>
  <c r="BE139"/>
  <c r="BE143"/>
  <c r="BE151"/>
  <c r="BE156"/>
  <c r="BE164"/>
  <c r="BE166"/>
  <c r="BE182"/>
  <c r="BE193"/>
  <c r="BE205"/>
  <c r="BE208"/>
  <c r="BE219"/>
  <c r="E48"/>
  <c r="J52"/>
  <c r="BE88"/>
  <c r="BE98"/>
  <c r="BE103"/>
  <c r="BE111"/>
  <c r="BE118"/>
  <c r="BE124"/>
  <c r="BE147"/>
  <c r="BE160"/>
  <c r="BE170"/>
  <c r="BE174"/>
  <c r="BE178"/>
  <c r="BE184"/>
  <c r="BE186"/>
  <c r="BE190"/>
  <c r="BE196"/>
  <c r="BE202"/>
  <c r="BE213"/>
  <c r="BE229"/>
  <c r="BE233"/>
  <c r="BE239"/>
  <c i="2" r="BE301"/>
  <c r="BE309"/>
  <c r="BE319"/>
  <c r="BE322"/>
  <c r="BE290"/>
  <c r="BE330"/>
  <c r="E48"/>
  <c r="J52"/>
  <c r="F55"/>
  <c r="BE89"/>
  <c r="BE98"/>
  <c r="BE111"/>
  <c r="BE114"/>
  <c r="BE118"/>
  <c r="BE121"/>
  <c r="BE125"/>
  <c r="BE138"/>
  <c r="BE143"/>
  <c r="BE149"/>
  <c r="BE150"/>
  <c r="BE155"/>
  <c r="BE160"/>
  <c r="BE165"/>
  <c r="BE169"/>
  <c r="BE177"/>
  <c r="BE194"/>
  <c r="BE199"/>
  <c r="BE202"/>
  <c r="BE203"/>
  <c r="BE206"/>
  <c r="BE208"/>
  <c r="BE216"/>
  <c r="BE220"/>
  <c r="BE224"/>
  <c r="BE228"/>
  <c r="BE233"/>
  <c r="BE237"/>
  <c r="BE241"/>
  <c r="BE243"/>
  <c r="BE250"/>
  <c r="BE252"/>
  <c r="BE257"/>
  <c r="BE262"/>
  <c r="BE267"/>
  <c r="BE275"/>
  <c r="BE280"/>
  <c r="BE283"/>
  <c r="BE286"/>
  <c r="BE294"/>
  <c r="F35"/>
  <c i="1" r="BB55"/>
  <c i="2" r="F37"/>
  <c i="1" r="BD55"/>
  <c i="3" r="F37"/>
  <c i="1" r="BD56"/>
  <c i="4" r="F35"/>
  <c i="1" r="BB57"/>
  <c i="4" r="F37"/>
  <c i="1" r="BD57"/>
  <c i="2" r="F34"/>
  <c i="1" r="BA55"/>
  <c i="2" r="J34"/>
  <c i="1" r="AW55"/>
  <c i="3" r="F34"/>
  <c i="1" r="BA56"/>
  <c i="3" r="J34"/>
  <c i="1" r="AW56"/>
  <c i="4" r="J34"/>
  <c i="1" r="AW57"/>
  <c i="5" r="F35"/>
  <c i="1" r="BB58"/>
  <c i="5" r="F37"/>
  <c i="1" r="BD58"/>
  <c i="5" r="F34"/>
  <c i="1" r="BA58"/>
  <c i="2" r="F36"/>
  <c i="1" r="BC55"/>
  <c i="3" r="F35"/>
  <c i="1" r="BB56"/>
  <c i="3" r="F36"/>
  <c i="1" r="BC56"/>
  <c i="4" r="F34"/>
  <c i="1" r="BA57"/>
  <c i="4" r="F36"/>
  <c i="1" r="BC57"/>
  <c i="5" r="J34"/>
  <c i="1" r="AW58"/>
  <c i="5" r="F36"/>
  <c i="1" r="BC58"/>
  <c i="3" l="1" r="R86"/>
  <c r="R85"/>
  <c r="P86"/>
  <c r="P85"/>
  <c i="1" r="AU56"/>
  <c i="5" r="T85"/>
  <c r="T84"/>
  <c r="P85"/>
  <c r="P84"/>
  <c i="1" r="AU58"/>
  <c i="4" r="R87"/>
  <c r="R86"/>
  <c i="2" r="T87"/>
  <c r="T86"/>
  <c i="5" r="R85"/>
  <c r="R84"/>
  <c i="4" r="T87"/>
  <c r="T86"/>
  <c r="P87"/>
  <c r="P86"/>
  <c i="1" r="AU57"/>
  <c i="2" r="R87"/>
  <c r="R86"/>
  <c r="P87"/>
  <c r="P86"/>
  <c i="1" r="AU55"/>
  <c i="4" r="BK87"/>
  <c r="J87"/>
  <c r="J60"/>
  <c i="5" r="BK85"/>
  <c r="J85"/>
  <c r="J60"/>
  <c i="2" r="BK87"/>
  <c r="J87"/>
  <c r="J60"/>
  <c i="3" r="BK86"/>
  <c r="J86"/>
  <c r="J60"/>
  <c i="2" r="J33"/>
  <c i="1" r="AV55"/>
  <c r="AT55"/>
  <c i="4" r="J33"/>
  <c i="1" r="AV57"/>
  <c r="AT57"/>
  <c r="BD54"/>
  <c r="W33"/>
  <c r="BB54"/>
  <c r="W31"/>
  <c r="BA54"/>
  <c r="W30"/>
  <c i="3" r="F33"/>
  <c i="1" r="AZ56"/>
  <c i="3" r="J33"/>
  <c i="1" r="AV56"/>
  <c r="AT56"/>
  <c i="5" r="F33"/>
  <c i="1" r="AZ58"/>
  <c i="5" r="J33"/>
  <c i="1" r="AV58"/>
  <c r="AT58"/>
  <c r="BC54"/>
  <c r="W32"/>
  <c i="2" r="F33"/>
  <c i="1" r="AZ55"/>
  <c i="4" r="F33"/>
  <c i="1" r="AZ57"/>
  <c i="2" l="1" r="BK86"/>
  <c r="J86"/>
  <c r="J59"/>
  <c i="3" r="BK85"/>
  <c r="J85"/>
  <c r="J59"/>
  <c i="5" r="BK84"/>
  <c r="J84"/>
  <c r="J59"/>
  <c i="4" r="BK86"/>
  <c r="J86"/>
  <c i="1" r="AU54"/>
  <c r="AZ54"/>
  <c r="W29"/>
  <c r="AX54"/>
  <c i="4" r="J30"/>
  <c i="1" r="AG57"/>
  <c r="AW54"/>
  <c r="AK30"/>
  <c r="AY54"/>
  <c i="4" l="1" r="J39"/>
  <c r="J59"/>
  <c i="1" r="AN57"/>
  <c i="3" r="J30"/>
  <c i="1" r="AG56"/>
  <c r="AV54"/>
  <c r="AK29"/>
  <c i="5" r="J30"/>
  <c i="1" r="AG58"/>
  <c i="2" r="J30"/>
  <c i="1" r="AG55"/>
  <c i="5" l="1" r="J39"/>
  <c i="3" r="J39"/>
  <c i="2" r="J39"/>
  <c i="1" r="AN55"/>
  <c r="AN56"/>
  <c r="AN58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<sst xmlns="http://schemas.openxmlformats.org/spreadsheetml/2006/main">
  <si>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</si>
  <si>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</si>
  <si>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</si>
  <si>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</si>
  <si>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</si>
  <si>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{9e662e32-9a6e-4de3-ad04-13cd85e9b412}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</si>
  <si>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</si>
  <si>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</si>
  <si>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</si>
  <si>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</si>
  <si>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</si>
  <si>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</si>
  <si>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</si>
  <si>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</si>
  <si>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2024_12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</si>
  <si>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</si>
  <si>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</si>
  <si>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III/19521 ŠITBOŘ - KŘIŽ. II/195 - KŘIŽ. MK ŽIŽKOVA - OPRAVA</t>
  </si>
  <si>
    <t>KSO:</t>
  </si>
  <si>
    <t/>
  </si>
  <si>
    <t>CC-CZ:</t>
  </si>
  <si>
    <t>Místo:</t>
  </si>
  <si>
    <t>Šitboř, Poběžovice</t>
  </si>
  <si>
    <t>Datum:</t>
  </si>
  <si>
    <t>26. 4. 2024</t>
  </si>
  <si>
    <t>Zadavatel:</t>
  </si>
  <si>
    <t>IČ:</t>
  </si>
  <si>
    <t>SÚS Plzeňského kraje, p.o.</t>
  </si>
  <si>
    <t>DIČ:</t>
  </si>
  <si>
    <t>Účastník:</t>
  </si>
  <si>
    <t>Vyplň údaj</t>
  </si>
  <si>
    <t>Projektant:</t>
  </si>
  <si>
    <t>Ing. Jaroslav Rojt</t>
  </si>
  <si>
    <t>True</t>
  </si>
  <si>
    <t>Zpracovatel:</t>
  </si>
  <si>
    <t>Jan Leinhäupel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</si>
  <si>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</si>
  <si>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</si>
  <si>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</si>
  <si>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</si>
  <si>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</si>
  <si>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</si>
  <si>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</si>
  <si>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</si>
  <si>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</si>
  <si>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</si>
  <si>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</si>
  <si>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</si>
  <si>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</si>
  <si>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</si>
  <si>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</si>
  <si>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</si>
  <si>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</si>
  <si>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</si>
  <si>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</si>
  <si>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</si>
  <si>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</si>
  <si>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</si>
  <si>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</si>
  <si>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</si>
  <si>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</si>
  <si>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</si>
  <si>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</si>
  <si>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</si>
  <si>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</si>
  <si>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</si>
  <si>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</si>
  <si>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</si>
  <si>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</si>
  <si>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</si>
  <si>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</si>
  <si>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</si>
  <si>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</si>
  <si>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</si>
  <si>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</si>
  <si>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</si>
  <si>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</si>
  <si>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</t>
  </si>
  <si>
    <t>ŠITBOŘ - OKRUŽNÍ KŘIŽOVATKA</t>
  </si>
  <si>
    <t>STA</t>
  </si>
  <si>
    <t>1</t>
  </si>
  <si>
    <t>{fc1b7aa5-8c7d-479a-9443-b0182ce0a670}</t>
  </si>
  <si>
    <t>822 24 72</t>
  </si>
  <si>
    <t>2</t>
  </si>
  <si>
    <t>102</t>
  </si>
  <si>
    <t>OKRUŽNÍ KŘIŽOVATKA</t>
  </si>
  <si>
    <t>{367daff2-04a3-40a8-b3ef-80a2aaab6245}</t>
  </si>
  <si>
    <t>822 23 72</t>
  </si>
  <si>
    <t>103</t>
  </si>
  <si>
    <t>OKRUŽNÍ KŘIŽOVATKA - POBĚŽOVICE</t>
  </si>
  <si>
    <t>{8a2044ef-f16f-4013-8785-172290efe940}</t>
  </si>
  <si>
    <t>901</t>
  </si>
  <si>
    <t>VEDLEJŠÍ ROZPOČTOVÉ NÁKLADY</t>
  </si>
  <si>
    <t>VON</t>
  </si>
  <si>
    <t>{0f017786-01b1-44f0-b007-7b96e9d8dc9a}</t>
  </si>
  <si>
    <t>KRYCÍ LIST SOUPISU PRACÍ</t>
  </si>
  <si>
    <t>Objekt:</t>
  </si>
  <si>
    <t>101 - ŠITBOŘ - OKRUŽNÍ KŘIŽOVATKA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</si>
  <si>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</si>
  <si>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</si>
  <si>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</si>
  <si>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</si>
  <si>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</si>
  <si>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</si>
  <si>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</si>
  <si>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</si>
  <si>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</si>
  <si>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</si>
  <si>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</si>
  <si>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</si>
  <si>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</si>
  <si>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</si>
  <si>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</si>
  <si>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</si>
  <si>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</si>
  <si>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</si>
  <si>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</si>
  <si>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</si>
  <si>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</si>
  <si>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</si>
  <si>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</si>
  <si>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</si>
  <si>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</si>
  <si>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</si>
  <si>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</si>
  <si>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</si>
  <si>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</si>
  <si>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113154123</t>
  </si>
  <si>
    <t>Frézování živičného podkladu nebo krytu s naložením na dopravní prostředek plochy do 500 m2 bez překážek v trase pruhu šířky přes 0,5 m do 1 m, tloušťky vrstvy 50 mm</t>
  </si>
  <si>
    <t>m2</t>
  </si>
  <si>
    <t>CS ÚRS 2024 01</t>
  </si>
  <si>
    <t>4</t>
  </si>
  <si>
    <t>-1898886741</t>
  </si>
  <si>
    <t>Online PSC</t>
  </si>
  <si>
    <t>https://podminky.urs.cz/item/CS_URS_2024_01/113154123</t>
  </si>
  <si>
    <t>VV</t>
  </si>
  <si>
    <t>"pro vyrovnání výškové diference, na délku cca 5 m"</t>
  </si>
  <si>
    <t>"ZÚ km 0,029 78" 10,5*5</t>
  </si>
  <si>
    <t>"KÚ km 1,023 94" 4,5*5</t>
  </si>
  <si>
    <t>"SANACE PODKLADNÍCH VRSTEV"</t>
  </si>
  <si>
    <t>"km 0,029 78 - 1,023 94" 220</t>
  </si>
  <si>
    <t>"(předpoklad 5 % plochy komunikace)"</t>
  </si>
  <si>
    <t>Součet</t>
  </si>
  <si>
    <t>122351101</t>
  </si>
  <si>
    <t>Odkopávky a prokopávky nezapažené strojně v hornině třídy těžitelnosti II skupiny 4 do 20 m3</t>
  </si>
  <si>
    <t>m3</t>
  </si>
  <si>
    <t>343940635</t>
  </si>
  <si>
    <t>https://podminky.urs.cz/item/CS_URS_2024_01/122351101</t>
  </si>
  <si>
    <t>"SJEZDY"</t>
  </si>
  <si>
    <t>"km 0,215 96 L" 15*0,15</t>
  </si>
  <si>
    <t>"km 0,457 49 P" 21*0,15</t>
  </si>
  <si>
    <t>"km 0,706 50 P" 10*0,15</t>
  </si>
  <si>
    <t>"km 0,765 99 L" 20*0,15</t>
  </si>
  <si>
    <t>"km 0,922 17 P" 20*0,15</t>
  </si>
  <si>
    <t>"km 0,951 39 P" 10*0,15</t>
  </si>
  <si>
    <t>"km 0,954 87 L" 12*0,15</t>
  </si>
  <si>
    <t>"km 0,985 05 L" 20*0,15</t>
  </si>
  <si>
    <t>"km 1,009 19 P" 15*0,15</t>
  </si>
  <si>
    <t>3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</si>
  <si>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</si>
  <si>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</si>
  <si>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1445579046</t>
  </si>
  <si>
    <t>https://podminky.urs.cz/item/CS_URS_2024_01/162751137</t>
  </si>
  <si>
    <t>"celkem natěženo zeminy" 21,5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</si>
  <si>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</si>
  <si>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</si>
  <si>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1850963401</t>
  </si>
  <si>
    <t>https://podminky.urs.cz/item/CS_URS_2024_01/162751139</t>
  </si>
  <si>
    <t>"do recyklačního centra AZS 98"</t>
  </si>
  <si>
    <t>"zemina z výkopu do 15 km" 5*21,5</t>
  </si>
  <si>
    <t>5</t>
  </si>
  <si>
    <t>171201231</t>
  </si>
  <si>
    <t>Poplatek za uložení stavebního odpadu na recyklační skládce (skládkovné) zeminy a kamení zatříděného do Katalogu odpadů pod kódem 17 05 04</t>
  </si>
  <si>
    <t>t</t>
  </si>
  <si>
    <t>-718173416</t>
  </si>
  <si>
    <t>https://podminky.urs.cz/item/CS_URS_2024_01/171201231</t>
  </si>
  <si>
    <t>"zemina z výkopu" 21,5</t>
  </si>
  <si>
    <t>6</t>
  </si>
  <si>
    <t>171251201</t>
  </si>
  <si>
    <t>Uložení sypaniny na skládky nebo meziskládky bez hutnění s upravením uložené sypaniny do předepsaného tvaru</t>
  </si>
  <si>
    <t>-934167334</t>
  </si>
  <si>
    <t>https://podminky.urs.cz/item/CS_URS_2024_01/171251201</t>
  </si>
  <si>
    <t>"zemina trvalá" 21,5</t>
  </si>
  <si>
    <t>Komunikace pozemní</t>
  </si>
  <si>
    <t>7</t>
  </si>
  <si>
    <t>564851011</t>
  </si>
  <si>
    <t>Podklad ze štěrkodrti ŠD s rozprostřením a zhutněním plochy jednotlivě do 100 m2, po zhutnění tl. 150 mm</t>
  </si>
  <si>
    <t>-2019216238</t>
  </si>
  <si>
    <t>https://podminky.urs.cz/item/CS_URS_2024_01/564851011</t>
  </si>
  <si>
    <t>"km 0,215 96 L" 15</t>
  </si>
  <si>
    <t>"km 0,457 49 P" 21</t>
  </si>
  <si>
    <t>"km 0,706 50 P" 10</t>
  </si>
  <si>
    <t>"km 0,765 99 L" 20</t>
  </si>
  <si>
    <t>"km 0,922 17 P" 20</t>
  </si>
  <si>
    <t>"km 0,951 39 P" 10</t>
  </si>
  <si>
    <t>"km 0,954 87 L" 12</t>
  </si>
  <si>
    <t>"km 0,985 05 L" 20</t>
  </si>
  <si>
    <t>"km 1,009 19 P" 15</t>
  </si>
  <si>
    <t>8</t>
  </si>
  <si>
    <t>565135101</t>
  </si>
  <si>
    <t>Asfaltový beton vrstva podkladní ACP 16 (obalované kamenivo střednězrnné - OKS) s rozprostřením a zhutněním v pruhu šířky do 1,5 m, po zhutnění tl. 50 mm</t>
  </si>
  <si>
    <t>1188417645</t>
  </si>
  <si>
    <t>https://podminky.urs.cz/item/CS_URS_2024_01/565135101</t>
  </si>
  <si>
    <t>9</t>
  </si>
  <si>
    <t>569931132</t>
  </si>
  <si>
    <t>Zpevnění krajnic nebo komunikací pro pěší s rozprostřením a zhutněním, po zhutnění asfaltovým recyklátem tl. 100 mm</t>
  </si>
  <si>
    <t>710759562</t>
  </si>
  <si>
    <t>https://podminky.urs.cz/item/CS_URS_2024_01/569931132</t>
  </si>
  <si>
    <t>"prům. šířka krajnice 0,5 m"</t>
  </si>
  <si>
    <t>"km 0,029 78 - 1,023 94 P" 945*0,5</t>
  </si>
  <si>
    <t>"km 0,029 78 - 1,023 94 L" 955*0,5</t>
  </si>
  <si>
    <t>10</t>
  </si>
  <si>
    <t>M</t>
  </si>
  <si>
    <t>58981147</t>
  </si>
  <si>
    <t>recyklát asfaltový frakce 8/32</t>
  </si>
  <si>
    <t>-1081169710</t>
  </si>
  <si>
    <t>11</t>
  </si>
  <si>
    <t>572141112</t>
  </si>
  <si>
    <t>Vyrovnání povrchu dosavadních krytů s rozprostřením hmot a zhutněním asfaltovým betonem ACP 16+ tl. přes 40 do 60 mm</t>
  </si>
  <si>
    <t>-1205113680</t>
  </si>
  <si>
    <t>https://podminky.urs.cz/item/CS_URS_2024_01/572141112</t>
  </si>
  <si>
    <t>"LOKÁLNÍ VYROVNÁVKY"</t>
  </si>
  <si>
    <t>"km 0,029 78 - 1,023 94" 870</t>
  </si>
  <si>
    <t>"(předpoklad 20 % plochy komunikace)"</t>
  </si>
  <si>
    <t>572531121</t>
  </si>
  <si>
    <t>Vyspravení trhlin dosavadního krytu asfaltovou sanační hmotou ošetření trhlin šířky do 20 mm</t>
  </si>
  <si>
    <t>m</t>
  </si>
  <si>
    <t>-253749929</t>
  </si>
  <si>
    <t>https://podminky.urs.cz/item/CS_URS_2024_01/572531121</t>
  </si>
  <si>
    <t>"OPRAVA TRHLIN (dle TP 115)"</t>
  </si>
  <si>
    <t>"km 0,029 78 - 1,023 94" 205</t>
  </si>
  <si>
    <t>"(předpoklad 20 % délky komunikace)"</t>
  </si>
  <si>
    <t>13</t>
  </si>
  <si>
    <t>573191111</t>
  </si>
  <si>
    <t>Postřik infiltrační kationaktivní emulzí v množství 1,00 kg/m2</t>
  </si>
  <si>
    <t>-593464406</t>
  </si>
  <si>
    <t>https://podminky.urs.cz/item/CS_URS_2024_01/573191111</t>
  </si>
  <si>
    <t>"km 0,029 78 - 1,023 94" 205*1</t>
  </si>
  <si>
    <t>14</t>
  </si>
  <si>
    <t>573211107</t>
  </si>
  <si>
    <t>Postřik spojovací PS bez posypu kamenivem z asfaltu silničního, v množství 0,30 kg/m2</t>
  </si>
  <si>
    <t>1989429125</t>
  </si>
  <si>
    <t>https://podminky.urs.cz/item/CS_URS_2024_01/573211107</t>
  </si>
  <si>
    <t>"KOMUNIKACE"</t>
  </si>
  <si>
    <t>"km 0,029 78 - 1,023 94" 4350</t>
  </si>
  <si>
    <t>15</t>
  </si>
  <si>
    <t>573211108</t>
  </si>
  <si>
    <t>Postřik spojovací PS bez posypu kamenivem z asfaltu silničního, v množství 0,40 kg/m2</t>
  </si>
  <si>
    <t>-487274936</t>
  </si>
  <si>
    <t>https://podminky.urs.cz/item/CS_URS_2024_01/573211108</t>
  </si>
  <si>
    <t>"km 0,029 78 - 1,023 94" 4450</t>
  </si>
  <si>
    <t>"km 0,108 75 P" 15</t>
  </si>
  <si>
    <t>"km 0,764 76 P" 12</t>
  </si>
  <si>
    <t>16</t>
  </si>
  <si>
    <t>577144121</t>
  </si>
  <si>
    <t>Asfaltový beton vrstva obrusná ACO 11 (ABS) s rozprostřením a se zhutněním z nemodifikovaného asfaltu v pruhu šířky přes 3 m tř. I (ACO 11+), po zhutnění tl. 50 mm</t>
  </si>
  <si>
    <t>-1762562628</t>
  </si>
  <si>
    <t>https://podminky.urs.cz/item/CS_URS_2024_01/577144121</t>
  </si>
  <si>
    <t>17</t>
  </si>
  <si>
    <t>577155122</t>
  </si>
  <si>
    <t>Asfaltový beton vrstva ložní ACL 16 (ABH) s rozprostřením a zhutněním z nemodifikovaného asfaltu v pruhu šířky přes 3 m, po zhutnění tl. 60 mm</t>
  </si>
  <si>
    <t>-129448589</t>
  </si>
  <si>
    <t>https://podminky.urs.cz/item/CS_URS_2024_01/577155122</t>
  </si>
  <si>
    <t>Trubní vedení</t>
  </si>
  <si>
    <t>18</t>
  </si>
  <si>
    <t>899132121</t>
  </si>
  <si>
    <t>Výměna (výšková úprava) poklopu kanalizačního s rámem pevným s ošetřením podkladních vrstev hloubky do 25 cm</t>
  </si>
  <si>
    <t>kus</t>
  </si>
  <si>
    <t>428832927</t>
  </si>
  <si>
    <t>https://podminky.urs.cz/item/CS_URS_2024_01/899132121</t>
  </si>
  <si>
    <t>"stáv. kanal. šachty v trase" 10</t>
  </si>
  <si>
    <t>19</t>
  </si>
  <si>
    <t>28661935</t>
  </si>
  <si>
    <t>poklop šachtový litinový DN 600 pro třídu zatížení D400 (získán v trase)</t>
  </si>
  <si>
    <t>-1889250517</t>
  </si>
  <si>
    <t>20</t>
  </si>
  <si>
    <t>899132212</t>
  </si>
  <si>
    <t>Výměna (výšková úprava) poklopu vodovodního samonivelačního nebo pevného šoupátkového</t>
  </si>
  <si>
    <t>306369552</t>
  </si>
  <si>
    <t>https://podminky.urs.cz/item/CS_URS_2024_01/899132212</t>
  </si>
  <si>
    <t>"stáv. vodovod. uzávěry a šoupata v trase" 2</t>
  </si>
  <si>
    <t>55241104</t>
  </si>
  <si>
    <t>poklop šoupátkový litinový bez ventilace tř D400 v samonivelačním rámu (získán v trase)</t>
  </si>
  <si>
    <t>1213759750</t>
  </si>
  <si>
    <t>Ostatní konstrukce a práce, bourání</t>
  </si>
  <si>
    <t>22</t>
  </si>
  <si>
    <t>913121111</t>
  </si>
  <si>
    <t>Montáž a demontáž dočasných dopravních značek kompletních značek vč. podstavce a sloupku základních</t>
  </si>
  <si>
    <t>729344525</t>
  </si>
  <si>
    <t>https://podminky.urs.cz/item/CS_URS_2024_01/913121111</t>
  </si>
  <si>
    <t>"viz příloha PD - Dopravní opatření během stavby"</t>
  </si>
  <si>
    <t>"B 1" 2</t>
  </si>
  <si>
    <t>"E 13" 2</t>
  </si>
  <si>
    <t>"IP 22" 1</t>
  </si>
  <si>
    <t>"IS 11b" 2</t>
  </si>
  <si>
    <t>23</t>
  </si>
  <si>
    <t>913121211</t>
  </si>
  <si>
    <t>Montáž a demontáž dočasných dopravních značek Příplatek za první a každý další den použití dočasných dopravních značek k ceně 12-1111</t>
  </si>
  <si>
    <t>1249097678</t>
  </si>
  <si>
    <t>https://podminky.urs.cz/item/CS_URS_2024_01/913121211</t>
  </si>
  <si>
    <t>"předpokládaná doba výstavby cca 30 dní"</t>
  </si>
  <si>
    <t>30*7</t>
  </si>
  <si>
    <t>24</t>
  </si>
  <si>
    <t>913221113</t>
  </si>
  <si>
    <t>Montáž a demontáž dočasných dopravních zábran světelných včetně zásobníku na akumulátor, šířky 3 m, 5 světel</t>
  </si>
  <si>
    <t>-1724197758</t>
  </si>
  <si>
    <t>https://podminky.urs.cz/item/CS_URS_2024_01/913221113</t>
  </si>
  <si>
    <t>"Z 2 + S 7" 2</t>
  </si>
  <si>
    <t>25</t>
  </si>
  <si>
    <t>913221213</t>
  </si>
  <si>
    <t>Montáž a demontáž dočasných dopravních zábran Příplatek za první a každý další den použití dočasných dopravních zábran k ceně 22-1113</t>
  </si>
  <si>
    <t>1398462963</t>
  </si>
  <si>
    <t>https://podminky.urs.cz/item/CS_URS_2024_01/913221213</t>
  </si>
  <si>
    <t>30*2</t>
  </si>
  <si>
    <t>26</t>
  </si>
  <si>
    <t>913311111</t>
  </si>
  <si>
    <t>Montáž a demontáž dočasných dopravních vodících zařízení kužele reflexního, výšky 600 mm</t>
  </si>
  <si>
    <t>-1260170377</t>
  </si>
  <si>
    <t>https://podminky.urs.cz/item/CS_URS_2024_01/913311111</t>
  </si>
  <si>
    <t>"Z 1" 30</t>
  </si>
  <si>
    <t>"(předpoklad)"</t>
  </si>
  <si>
    <t>27</t>
  </si>
  <si>
    <t>913311211</t>
  </si>
  <si>
    <t>Montáž a demontáž dočasných dopravních vodících zařízení Příplatek za první a každý další den použití dočasných dopravních vodících zařízení k ceně 31-1111</t>
  </si>
  <si>
    <t>1229985801</t>
  </si>
  <si>
    <t>https://podminky.urs.cz/item/CS_URS_2024_01/913311211</t>
  </si>
  <si>
    <t>"předpokládaná doba provádění VDZ cca 5 dní"</t>
  </si>
  <si>
    <t>5*30</t>
  </si>
  <si>
    <t>28</t>
  </si>
  <si>
    <t>913921131</t>
  </si>
  <si>
    <t>Dočasné omezení platnosti základní dopravní značky zakrytí značky</t>
  </si>
  <si>
    <t>99256226</t>
  </si>
  <si>
    <t>https://podminky.urs.cz/item/CS_URS_2024_01/913921131</t>
  </si>
  <si>
    <t>"předpoklad" 5</t>
  </si>
  <si>
    <t>29</t>
  </si>
  <si>
    <t>913921132</t>
  </si>
  <si>
    <t>Dočasné omezení platnosti základní dopravní značky odkrytí značky</t>
  </si>
  <si>
    <t>-2075452621</t>
  </si>
  <si>
    <t>https://podminky.urs.cz/item/CS_URS_2024_01/913921132</t>
  </si>
  <si>
    <t>30</t>
  </si>
  <si>
    <t>915211112</t>
  </si>
  <si>
    <t>Vodorovné dopravní značení stříkaným plastem dělící čára šířky 125 mm souvislá bílá retroreflexní</t>
  </si>
  <si>
    <t>-1588970918</t>
  </si>
  <si>
    <t>https://podminky.urs.cz/item/CS_URS_2024_01/915211112</t>
  </si>
  <si>
    <t>"viz příloha PD - Vodorovné dopravní značení"</t>
  </si>
  <si>
    <t>"V 4"</t>
  </si>
  <si>
    <t>"km 0,029 78 - 1,023 94 P" 994,5</t>
  </si>
  <si>
    <t>"km 0,029 78 - 1,023 94 L" 994,5</t>
  </si>
  <si>
    <t>31</t>
  </si>
  <si>
    <t>915611111</t>
  </si>
  <si>
    <t>Předznačení pro vodorovné značení stříkané barvou nebo prováděné z nátěrových hmot liniové dělicí čáry, vodicí proužky</t>
  </si>
  <si>
    <t>-1089732523</t>
  </si>
  <si>
    <t>https://podminky.urs.cz/item/CS_URS_2024_01/915611111</t>
  </si>
  <si>
    <t>32</t>
  </si>
  <si>
    <t>919721295</t>
  </si>
  <si>
    <t>Vyztužení stávajícího asfaltového povrchu geomříží ze skelných vláken s geotextilií, podélná pevnost v tahu 100 kN/m</t>
  </si>
  <si>
    <t>988128841</t>
  </si>
  <si>
    <t>https://podminky.urs.cz/item/CS_URS_2024_01/919721295</t>
  </si>
  <si>
    <t>33</t>
  </si>
  <si>
    <t>919731121</t>
  </si>
  <si>
    <t>Zarovnání styčné plochy podkladu nebo krytu podél vybourané části komunikace nebo zpevněné plochy živičné tl. do 50 mm</t>
  </si>
  <si>
    <t>1365261136</t>
  </si>
  <si>
    <t>https://podminky.urs.cz/item/CS_URS_2024_01/919731121</t>
  </si>
  <si>
    <t>"ZÚ km 0,029 78" 10,5</t>
  </si>
  <si>
    <t>"KÚ km 1,023 94" 4,5</t>
  </si>
  <si>
    <t>34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</si>
  <si>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</si>
  <si>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</si>
  <si>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-1719878860</t>
  </si>
  <si>
    <t>https://podminky.urs.cz/item/CS_URS_2024_01/919732211</t>
  </si>
  <si>
    <t>35</t>
  </si>
  <si>
    <t>919735112</t>
  </si>
  <si>
    <t>Řezání stávajícího živičného krytu nebo podkladu hloubky přes 50 do 100 mm</t>
  </si>
  <si>
    <t>1075428978</t>
  </si>
  <si>
    <t>https://podminky.urs.cz/item/CS_URS_2024_01/919735112</t>
  </si>
  <si>
    <t>36</t>
  </si>
  <si>
    <t>938902112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</si>
  <si>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</si>
  <si>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-1309112352</t>
  </si>
  <si>
    <t>https://podminky.urs.cz/item/CS_URS_2024_01/938902112</t>
  </si>
  <si>
    <t>"km 0,029 78 - 0,916 54 P" 887</t>
  </si>
  <si>
    <t>"km 0,029 78 - 0,949 51 L" 920</t>
  </si>
  <si>
    <t>37</t>
  </si>
  <si>
    <t>938902422</t>
  </si>
  <si>
    <t>Čištění propustků s odstraněním travnatého porostu nebo nánosu, s naložením na dopravní prostředek nebo s přemístěním na hromady na vzdálenost do 20 m strojně tlakovou vodou tloušťky nánosu přes 25 do 50% průměru propustku přes 500 do 1000 mm</t>
  </si>
  <si>
    <t>-813860145</t>
  </si>
  <si>
    <t>https://podminky.urs.cz/item/CS_URS_2024_01/938902422</t>
  </si>
  <si>
    <t>"km 0,030 92" 14,5</t>
  </si>
  <si>
    <t>38</t>
  </si>
  <si>
    <t>938902499</t>
  </si>
  <si>
    <t>Čištění propustků s odstraněním travnatého porostu nebo nánosu, s naložením na dopravní prostředek nebo s přemístěním na hromady na vzdálenost do 20 m Příplatek k cenám za délku propustku přes 8 m za každý další 1 m</t>
  </si>
  <si>
    <t>-874861654</t>
  </si>
  <si>
    <t>https://podminky.urs.cz/item/CS_URS_2024_01/938902499</t>
  </si>
  <si>
    <t>"km 0,030 92" 14,5-8</t>
  </si>
  <si>
    <t>39</t>
  </si>
  <si>
    <t>938908411</t>
  </si>
  <si>
    <t>Čištění vozovek splachováním vodou povrchu podkladu nebo krytu živičného, betonového nebo dlážděného</t>
  </si>
  <si>
    <t>-1202593436</t>
  </si>
  <si>
    <t>https://podminky.urs.cz/item/CS_URS_2024_01/938908411</t>
  </si>
  <si>
    <t>40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</si>
  <si>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</si>
  <si>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</si>
  <si>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321081783</t>
  </si>
  <si>
    <t>https://podminky.urs.cz/item/CS_URS_2024_01/938909311</t>
  </si>
  <si>
    <t>41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</si>
  <si>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</si>
  <si>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</si>
  <si>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-2079601215</t>
  </si>
  <si>
    <t>https://podminky.urs.cz/item/CS_URS_2024_01/938909611</t>
  </si>
  <si>
    <t>"prům. šířka krajnice cca 0,5 m"</t>
  </si>
  <si>
    <t>997</t>
  </si>
  <si>
    <t>Přesun sutě</t>
  </si>
  <si>
    <t>42</t>
  </si>
  <si>
    <t>997221551</t>
  </si>
  <si>
    <t>Vodorovná doprava suti bez naložení, ale se složením a s hrubým urovnáním ze sypkých materiálů, na vzdálenost do 1 km</t>
  </si>
  <si>
    <t>-1969002049</t>
  </si>
  <si>
    <t>https://podminky.urs.cz/item/CS_URS_2024_01/997221551</t>
  </si>
  <si>
    <t>"živičná drť" 33,9</t>
  </si>
  <si>
    <t>"materiál z čištění vozovky" 130,5</t>
  </si>
  <si>
    <t>"materiál z krajnic" 119,7</t>
  </si>
  <si>
    <t>"materiál z čištění příkopů" 350,6</t>
  </si>
  <si>
    <t>"materiál z čištění propustků" 2,2</t>
  </si>
  <si>
    <t>43</t>
  </si>
  <si>
    <t>997221559</t>
  </si>
  <si>
    <t>Vodorovná doprava suti bez naložení, ale se složením a s hrubým urovnáním Příplatek k ceně za každý další započatý 1 km přes 1 km</t>
  </si>
  <si>
    <t>-421097713</t>
  </si>
  <si>
    <t>https://podminky.urs.cz/item/CS_URS_2024_01/997221559</t>
  </si>
  <si>
    <t>"na skládku ve Vodňanech"</t>
  </si>
  <si>
    <t>"živičná drť do 123 km" 122*33,9</t>
  </si>
  <si>
    <t>"materiál z čištění vozovky do 15 km" 14*130,5</t>
  </si>
  <si>
    <t>"materiál z čištění krajnic do 15 km" 14*119,7</t>
  </si>
  <si>
    <t>"materiál z čištění příkopů do 15 km" 14*350,6</t>
  </si>
  <si>
    <t>"materiál z čištění propustku do 15 km" 14*2,2</t>
  </si>
  <si>
    <t>44</t>
  </si>
  <si>
    <t>997221665</t>
  </si>
  <si>
    <t>Poplatek za uložení stavebního odpadu na skládce (skládkovné) asfaltového s dehtem zatříděného do Katalogu odpadů pod kódem 17 03 01</t>
  </si>
  <si>
    <t>1687460014</t>
  </si>
  <si>
    <t>https://podminky.urs.cz/item/CS_URS_2024_01/997221665</t>
  </si>
  <si>
    <t>45</t>
  </si>
  <si>
    <t>997221873</t>
  </si>
  <si>
    <t>-400686221</t>
  </si>
  <si>
    <t>https://podminky.urs.cz/item/CS_URS_2024_01/997221873</t>
  </si>
  <si>
    <t>"materiál z čištění krajnic" 119,7</t>
  </si>
  <si>
    <t>"materiál z čištění propustku" 2,2</t>
  </si>
  <si>
    <t>998</t>
  </si>
  <si>
    <t>Přesun hmot</t>
  </si>
  <si>
    <t>46</t>
  </si>
  <si>
    <t>998225111</t>
  </si>
  <si>
    <t>Přesun hmot pro komunikace s krytem z kameniva, monolitickým betonovým nebo živičným dopravní vzdálenost do 200 m jakékoliv délky objektu</t>
  </si>
  <si>
    <t>391976760</t>
  </si>
  <si>
    <t>https://podminky.urs.cz/item/CS_URS_2024_01/998225111</t>
  </si>
  <si>
    <t>102 - OKRUŽNÍ KŘIŽOVATKA</t>
  </si>
  <si>
    <t>Poběžovice</t>
  </si>
  <si>
    <t>"celkem" 40</t>
  </si>
  <si>
    <t>113154264</t>
  </si>
  <si>
    <t>Frézování živičného podkladu nebo krytu s naložením na dopravní prostředek plochy přes 500 do 1 000 m2 s překážkami v trase pruhu šířky přes 1 m do 2 m, tloušťky vrstvy 110 mm</t>
  </si>
  <si>
    <t>-1652345287</t>
  </si>
  <si>
    <t>https://podminky.urs.cz/item/CS_URS_2024_01/113154264</t>
  </si>
  <si>
    <t>"KOMUNIKACE" 740</t>
  </si>
  <si>
    <t>"celkem" 61*0,5</t>
  </si>
  <si>
    <t>"předpoklad" 15</t>
  </si>
  <si>
    <t>"předpoklad" 15*1</t>
  </si>
  <si>
    <t>577144141</t>
  </si>
  <si>
    <t>Asfaltový beton vrstva obrusná ACO 11 (ABS) s rozprostřením a se zhutněním z modifikovaného asfaltu v pruhu šířky přes 3 m, po zhutnění tl. 50 mm</t>
  </si>
  <si>
    <t>-295334010</t>
  </si>
  <si>
    <t>https://podminky.urs.cz/item/CS_URS_2024_01/577144141</t>
  </si>
  <si>
    <t>577155142</t>
  </si>
  <si>
    <t>Asfaltový beton vrstva ložní ACL 16 (ABH) s rozprostřením a zhutněním z modifikovaného asfaltu v pruhu šířky přes 3 m, po zhutnění tl. 60 mm</t>
  </si>
  <si>
    <t>-147919640</t>
  </si>
  <si>
    <t>https://podminky.urs.cz/item/CS_URS_2024_01/577155142</t>
  </si>
  <si>
    <t>"B 1" 4</t>
  </si>
  <si>
    <t>"E 13" 4</t>
  </si>
  <si>
    <t>"IP 22" 2</t>
  </si>
  <si>
    <t>"IP 10a" 4</t>
  </si>
  <si>
    <t>"E 3a" 4</t>
  </si>
  <si>
    <t>"IS 11c" 3</t>
  </si>
  <si>
    <t>30*23</t>
  </si>
  <si>
    <t>"Z 2 + S 7" 4</t>
  </si>
  <si>
    <t>30*4</t>
  </si>
  <si>
    <t>"předpoklad" 10</t>
  </si>
  <si>
    <t>"V 4" 81</t>
  </si>
  <si>
    <t>915221112</t>
  </si>
  <si>
    <t>Vodorovné dopravní značení stříkaným plastem vodící čára bílá šířky 250 mm souvislá retroreflexní</t>
  </si>
  <si>
    <t>-828186992</t>
  </si>
  <si>
    <t>https://podminky.urs.cz/item/CS_URS_2024_01/915221112</t>
  </si>
  <si>
    <t>"V 4" 151</t>
  </si>
  <si>
    <t>915221122</t>
  </si>
  <si>
    <t>Vodorovné dopravní značení stříkaným plastem vodící čára bílá šířky 250 mm přerušovaná retroreflexní</t>
  </si>
  <si>
    <t>1623467458</t>
  </si>
  <si>
    <t>https://podminky.urs.cz/item/CS_URS_2024_01/915221122</t>
  </si>
  <si>
    <t>"V 2b (1,5/1,5)" 82,5</t>
  </si>
  <si>
    <t>915231112</t>
  </si>
  <si>
    <t>Vodorovné dopravní značení stříkaným plastem přechody pro chodce, šipky, symboly nápisy bílé retroreflexní</t>
  </si>
  <si>
    <t>872010161</t>
  </si>
  <si>
    <t>https://podminky.urs.cz/item/CS_URS_2024_01/915231112</t>
  </si>
  <si>
    <t>"V 13a (0,5/1)" 10+18,5</t>
  </si>
  <si>
    <t>915621111</t>
  </si>
  <si>
    <t>Předznačení pro vodorovné značení stříkané barvou nebo prováděné z nátěrových hmot plošné šipky, symboly, nápisy</t>
  </si>
  <si>
    <t>655122949</t>
  </si>
  <si>
    <t>https://podminky.urs.cz/item/CS_URS_2024_01/915621111</t>
  </si>
  <si>
    <t>"celkem" 98</t>
  </si>
  <si>
    <t>"živičná drť" 174,8</t>
  </si>
  <si>
    <t>"materiál z čištění vozovky" 22,2</t>
  </si>
  <si>
    <t>"materiál z krajnic" 3,8</t>
  </si>
  <si>
    <t>"na dočasnou skládku a zpět"</t>
  </si>
  <si>
    <t>"živičná drť do 1 km" 1*6,6</t>
  </si>
  <si>
    <t>"na skládku SÚS PK v obci Valdorf"</t>
  </si>
  <si>
    <t>"živičná drť do 13 km" 12*(174,8-6,6)</t>
  </si>
  <si>
    <t>"materiál z čištění vozovky do 15 km" 14*22,2</t>
  </si>
  <si>
    <t>"materiál z čištění krajnic do 15 km" 14*3,8</t>
  </si>
  <si>
    <t>997221611</t>
  </si>
  <si>
    <t>Nakládání na dopravní prostředky pro vodorovnou dopravu suti</t>
  </si>
  <si>
    <t>831201642</t>
  </si>
  <si>
    <t>https://podminky.urs.cz/item/CS_URS_2024_01/997221611</t>
  </si>
  <si>
    <t>"živičná drť" 6,6</t>
  </si>
  <si>
    <t>"(pro zpevnění krajnic)"</t>
  </si>
  <si>
    <t>"materiál z čištění krajnic" 3,8</t>
  </si>
  <si>
    <t>103 - OKRUŽNÍ KŘIŽOVATKA - POBĚŽOVICE</t>
  </si>
  <si>
    <t>"km 0,023 35 - 0,510 78" 160</t>
  </si>
  <si>
    <t>113154363</t>
  </si>
  <si>
    <t>Frézování živičného podkladu nebo krytu s naložením na dopravní prostředek plochy přes 1 000 do 10 000 m2 s překážkami v trase pruhu šířky přes 1 m do 2 m, tloušťky vrstvy 50 mm</t>
  </si>
  <si>
    <t>-1404139268</t>
  </si>
  <si>
    <t>https://podminky.urs.cz/item/CS_URS_2024_01/113154363</t>
  </si>
  <si>
    <t>"km 0,023 35 - 0,510 78" 3170</t>
  </si>
  <si>
    <t>"KŘIŽOVATKY"</t>
  </si>
  <si>
    <t>"km 0,116 68 P" 25</t>
  </si>
  <si>
    <t>"km 0,116 68 L" 50</t>
  </si>
  <si>
    <t>"SJEZD"</t>
  </si>
  <si>
    <t>"km 0,023 35 P" 15</t>
  </si>
  <si>
    <t>569911131</t>
  </si>
  <si>
    <t>Zpevnění krajnic nebo komunikací pro pěší s rozprostřením a zhutněním, po zhutnění asfaltovým recyklátem tl. 50 mm</t>
  </si>
  <si>
    <t>-117138775</t>
  </si>
  <si>
    <t>https://podminky.urs.cz/item/CS_URS_2024_01/569911131</t>
  </si>
  <si>
    <t>"km 0,023 35 - 0,510 78 P" 466,5*0,5</t>
  </si>
  <si>
    <t>"km 0,023 35 - 0,510 78 L" 472,5*0,5</t>
  </si>
  <si>
    <t>"km 0,023 35 - 0,510 78" 635</t>
  </si>
  <si>
    <t>"km 0,023 35 - 0,510 78" 97</t>
  </si>
  <si>
    <t>"km 0,023 35 - 0,510 78" 97*1</t>
  </si>
  <si>
    <t>"stáv. kanal. šachty v trase" 14</t>
  </si>
  <si>
    <t>899133211</t>
  </si>
  <si>
    <t>Výměna (výšková úprava) vtokové mříže uliční vpusti na betonové skruži s použitím betonových vyrovnávacích prvků</t>
  </si>
  <si>
    <t>-215104203</t>
  </si>
  <si>
    <t>https://podminky.urs.cz/item/CS_URS_2024_01/899133211</t>
  </si>
  <si>
    <t>"stáv. UV v trase" 4</t>
  </si>
  <si>
    <t>55242320</t>
  </si>
  <si>
    <t>mříž vtoková litinová plochá 500x500mm (získána v trase)</t>
  </si>
  <si>
    <t>-1613977231</t>
  </si>
  <si>
    <t>"předpoklad" 8</t>
  </si>
  <si>
    <t>"km 0,023 35 - 0,510 78 P" 472,5</t>
  </si>
  <si>
    <t>"km 0,023 35 - 0,510 78 L" 472,5</t>
  </si>
  <si>
    <t>-73683927</t>
  </si>
  <si>
    <t>"V 2b (1,5/1,5)" 15+15</t>
  </si>
  <si>
    <t>"ZÚ km 0,023 35" 7,5</t>
  </si>
  <si>
    <t>"km 0,023 35 P" 4,5</t>
  </si>
  <si>
    <t>"km 0,116 68 P" 9,5</t>
  </si>
  <si>
    <t>"km 0,116 68 L" 10</t>
  </si>
  <si>
    <t>"KÚ km 0,510 78" 28,5</t>
  </si>
  <si>
    <t>919735111</t>
  </si>
  <si>
    <t>Řezání stávajícího živičného krytu nebo podkladu hloubky do 50 mm</t>
  </si>
  <si>
    <t>-1560166703</t>
  </si>
  <si>
    <t>https://podminky.urs.cz/item/CS_URS_2024_01/919735111</t>
  </si>
  <si>
    <t>"živičná drť" 393,3</t>
  </si>
  <si>
    <t>"materiál z čištění vozovky" 97,8</t>
  </si>
  <si>
    <t>"materiál z krajnic" 59,2</t>
  </si>
  <si>
    <t>"živičná drť do 123 km" 122*393,3</t>
  </si>
  <si>
    <t>"materiál z čištění vozovky do 15 km" 14*97,8</t>
  </si>
  <si>
    <t>"materiál z čištění krajnic do 15 km" 14*59,2</t>
  </si>
  <si>
    <t>"materiál z čištění krajnic" 59,2</t>
  </si>
  <si>
    <t>901 -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</si>
  <si>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</si>
  <si>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</si>
  <si>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</si>
  <si>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</si>
  <si>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</si>
  <si>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</si>
  <si>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</si>
  <si>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</si>
  <si>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</si>
  <si>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</si>
  <si>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</si>
  <si>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komplet</t>
  </si>
  <si>
    <t>1024</t>
  </si>
  <si>
    <t>2006522014</t>
  </si>
  <si>
    <t>https://podminky.urs.cz/item/CS_URS_2024_01/012203000</t>
  </si>
  <si>
    <t>"zaměření plochy sanace" 1</t>
  </si>
  <si>
    <t>"(v případě požadavku investora)"</t>
  </si>
  <si>
    <t>012303000</t>
  </si>
  <si>
    <t>Geodetické práce po výstavbě</t>
  </si>
  <si>
    <t>-182872424</t>
  </si>
  <si>
    <t>https://podminky.urs.cz/item/CS_URS_2024_01/012303000</t>
  </si>
  <si>
    <t>"zaměření skutečného provedení stavby" 1</t>
  </si>
  <si>
    <t>"(v případě požadavku)"</t>
  </si>
  <si>
    <t>013254000</t>
  </si>
  <si>
    <t>Dokumentace skutečného provedení stavby</t>
  </si>
  <si>
    <t>-1555588110</t>
  </si>
  <si>
    <t>https://podminky.urs.cz/item/CS_URS_2024_01/013254000</t>
  </si>
  <si>
    <t>"na základě geodetického polohopisného a výškového zaměření"</t>
  </si>
  <si>
    <t>"počet paré" 4</t>
  </si>
  <si>
    <t>"(v případě potřeby)"</t>
  </si>
  <si>
    <t>VRN3</t>
  </si>
  <si>
    <t>Zařízení staveniště</t>
  </si>
  <si>
    <t>032103000</t>
  </si>
  <si>
    <t>Náklady na stavební buňky</t>
  </si>
  <si>
    <t>2110550550</t>
  </si>
  <si>
    <t>https://podminky.urs.cz/item/CS_URS_2024_01/032103000</t>
  </si>
  <si>
    <t>"stavební buňka" 1</t>
  </si>
  <si>
    <t>"mobilní WC" 1</t>
  </si>
  <si>
    <t>034503000</t>
  </si>
  <si>
    <t>Informační tabule na staveništi</t>
  </si>
  <si>
    <t>1390473260</t>
  </si>
  <si>
    <t>https://podminky.urs.cz/item/CS_URS_2024_01/034503000</t>
  </si>
  <si>
    <t>"výstražné a informační tabule" 6</t>
  </si>
  <si>
    <t>"(dle parametrů investora)"</t>
  </si>
  <si>
    <t>039103000</t>
  </si>
  <si>
    <t>Rozebrání, bourání a odvoz zařízení staveniště</t>
  </si>
  <si>
    <t>-1509976978</t>
  </si>
  <si>
    <t>https://podminky.urs.cz/item/CS_URS_2024_01/039103000</t>
  </si>
  <si>
    <t>VRN4</t>
  </si>
  <si>
    <t>Inženýrská činnost</t>
  </si>
  <si>
    <t>043203003</t>
  </si>
  <si>
    <t>Rozbory celkem</t>
  </si>
  <si>
    <t>343458879</t>
  </si>
  <si>
    <t>https://podminky.urs.cz/item/CS_URS_2024_01/043203003</t>
  </si>
  <si>
    <t>"nové stanovení PAU" 1</t>
  </si>
  <si>
    <t>VRN7</t>
  </si>
  <si>
    <t>Provozní vlivy</t>
  </si>
  <si>
    <t>072103001</t>
  </si>
  <si>
    <t>Projednání DIO a zajištění DIR komunikace II.a III. třídy</t>
  </si>
  <si>
    <t>1145921647</t>
  </si>
  <si>
    <t>https://podminky.urs.cz/item/CS_URS_2024_01/072103001</t>
  </si>
  <si>
    <t>"práce za úplné uzavírky"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</si>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</sst>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54123" TargetMode="External" /><Relationship Id="rId2" Type="http://schemas.openxmlformats.org/officeDocument/2006/relationships/hyperlink" Target="https://podminky.urs.cz/item/CS_URS_2024_01/122351101" TargetMode="External" /><Relationship Id="rId3" Type="http://schemas.openxmlformats.org/officeDocument/2006/relationships/hyperlink" Target="https://podminky.urs.cz/item/CS_URS_2024_01/162751137" TargetMode="External" /><Relationship Id="rId4" Type="http://schemas.openxmlformats.org/officeDocument/2006/relationships/hyperlink" Target="https://podminky.urs.cz/item/CS_URS_2024_01/162751139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71251201" TargetMode="External" /><Relationship Id="rId7" Type="http://schemas.openxmlformats.org/officeDocument/2006/relationships/hyperlink" Target="https://podminky.urs.cz/item/CS_URS_2024_01/564851011" TargetMode="External" /><Relationship Id="rId8" Type="http://schemas.openxmlformats.org/officeDocument/2006/relationships/hyperlink" Target="https://podminky.urs.cz/item/CS_URS_2024_01/565135101" TargetMode="External" /><Relationship Id="rId9" Type="http://schemas.openxmlformats.org/officeDocument/2006/relationships/hyperlink" Target="https://podminky.urs.cz/item/CS_URS_2024_01/569931132" TargetMode="External" /><Relationship Id="rId10" Type="http://schemas.openxmlformats.org/officeDocument/2006/relationships/hyperlink" Target="https://podminky.urs.cz/item/CS_URS_2024_01/572141112" TargetMode="External" /><Relationship Id="rId11" Type="http://schemas.openxmlformats.org/officeDocument/2006/relationships/hyperlink" Target="https://podminky.urs.cz/item/CS_URS_2024_01/572531121" TargetMode="External" /><Relationship Id="rId12" Type="http://schemas.openxmlformats.org/officeDocument/2006/relationships/hyperlink" Target="https://podminky.urs.cz/item/CS_URS_2024_01/573191111" TargetMode="External" /><Relationship Id="rId13" Type="http://schemas.openxmlformats.org/officeDocument/2006/relationships/hyperlink" Target="https://podminky.urs.cz/item/CS_URS_2024_01/573211107" TargetMode="External" /><Relationship Id="rId14" Type="http://schemas.openxmlformats.org/officeDocument/2006/relationships/hyperlink" Target="https://podminky.urs.cz/item/CS_URS_2024_01/573211108" TargetMode="External" /><Relationship Id="rId15" Type="http://schemas.openxmlformats.org/officeDocument/2006/relationships/hyperlink" Target="https://podminky.urs.cz/item/CS_URS_2024_01/577144121" TargetMode="External" /><Relationship Id="rId16" Type="http://schemas.openxmlformats.org/officeDocument/2006/relationships/hyperlink" Target="https://podminky.urs.cz/item/CS_URS_2024_01/577155122" TargetMode="External" /><Relationship Id="rId17" Type="http://schemas.openxmlformats.org/officeDocument/2006/relationships/hyperlink" Target="https://podminky.urs.cz/item/CS_URS_2024_01/899132121" TargetMode="External" /><Relationship Id="rId18" Type="http://schemas.openxmlformats.org/officeDocument/2006/relationships/hyperlink" Target="https://podminky.urs.cz/item/CS_URS_2024_01/899132212" TargetMode="External" /><Relationship Id="rId19" Type="http://schemas.openxmlformats.org/officeDocument/2006/relationships/hyperlink" Target="https://podminky.urs.cz/item/CS_URS_2024_01/913121111" TargetMode="External" /><Relationship Id="rId20" Type="http://schemas.openxmlformats.org/officeDocument/2006/relationships/hyperlink" Target="https://podminky.urs.cz/item/CS_URS_2024_01/913121211" TargetMode="External" /><Relationship Id="rId21" Type="http://schemas.openxmlformats.org/officeDocument/2006/relationships/hyperlink" Target="https://podminky.urs.cz/item/CS_URS_2024_01/913221113" TargetMode="External" /><Relationship Id="rId22" Type="http://schemas.openxmlformats.org/officeDocument/2006/relationships/hyperlink" Target="https://podminky.urs.cz/item/CS_URS_2024_01/913221213" TargetMode="External" /><Relationship Id="rId23" Type="http://schemas.openxmlformats.org/officeDocument/2006/relationships/hyperlink" Target="https://podminky.urs.cz/item/CS_URS_2024_01/913311111" TargetMode="External" /><Relationship Id="rId24" Type="http://schemas.openxmlformats.org/officeDocument/2006/relationships/hyperlink" Target="https://podminky.urs.cz/item/CS_URS_2024_01/913311211" TargetMode="External" /><Relationship Id="rId25" Type="http://schemas.openxmlformats.org/officeDocument/2006/relationships/hyperlink" Target="https://podminky.urs.cz/item/CS_URS_2024_01/913921131" TargetMode="External" /><Relationship Id="rId26" Type="http://schemas.openxmlformats.org/officeDocument/2006/relationships/hyperlink" Target="https://podminky.urs.cz/item/CS_URS_2024_01/913921132" TargetMode="External" /><Relationship Id="rId27" Type="http://schemas.openxmlformats.org/officeDocument/2006/relationships/hyperlink" Target="https://podminky.urs.cz/item/CS_URS_2024_01/915211112" TargetMode="External" /><Relationship Id="rId28" Type="http://schemas.openxmlformats.org/officeDocument/2006/relationships/hyperlink" Target="https://podminky.urs.cz/item/CS_URS_2024_01/915611111" TargetMode="External" /><Relationship Id="rId29" Type="http://schemas.openxmlformats.org/officeDocument/2006/relationships/hyperlink" Target="https://podminky.urs.cz/item/CS_URS_2024_01/919721295" TargetMode="External" /><Relationship Id="rId30" Type="http://schemas.openxmlformats.org/officeDocument/2006/relationships/hyperlink" Target="https://podminky.urs.cz/item/CS_URS_2024_01/919731121" TargetMode="External" /><Relationship Id="rId31" Type="http://schemas.openxmlformats.org/officeDocument/2006/relationships/hyperlink" Target="https://podminky.urs.cz/item/CS_URS_2024_01/919732211" TargetMode="External" /><Relationship Id="rId32" Type="http://schemas.openxmlformats.org/officeDocument/2006/relationships/hyperlink" Target="https://podminky.urs.cz/item/CS_URS_2024_01/919735112" TargetMode="External" /><Relationship Id="rId33" Type="http://schemas.openxmlformats.org/officeDocument/2006/relationships/hyperlink" Target="https://podminky.urs.cz/item/CS_URS_2024_01/938902112" TargetMode="External" /><Relationship Id="rId34" Type="http://schemas.openxmlformats.org/officeDocument/2006/relationships/hyperlink" Target="https://podminky.urs.cz/item/CS_URS_2024_01/938902422" TargetMode="External" /><Relationship Id="rId35" Type="http://schemas.openxmlformats.org/officeDocument/2006/relationships/hyperlink" Target="https://podminky.urs.cz/item/CS_URS_2024_01/938902499" TargetMode="External" /><Relationship Id="rId36" Type="http://schemas.openxmlformats.org/officeDocument/2006/relationships/hyperlink" Target="https://podminky.urs.cz/item/CS_URS_2024_01/938908411" TargetMode="External" /><Relationship Id="rId37" Type="http://schemas.openxmlformats.org/officeDocument/2006/relationships/hyperlink" Target="https://podminky.urs.cz/item/CS_URS_2024_01/938909311" TargetMode="External" /><Relationship Id="rId38" Type="http://schemas.openxmlformats.org/officeDocument/2006/relationships/hyperlink" Target="https://podminky.urs.cz/item/CS_URS_2024_01/938909611" TargetMode="External" /><Relationship Id="rId39" Type="http://schemas.openxmlformats.org/officeDocument/2006/relationships/hyperlink" Target="https://podminky.urs.cz/item/CS_URS_2024_01/997221551" TargetMode="External" /><Relationship Id="rId40" Type="http://schemas.openxmlformats.org/officeDocument/2006/relationships/hyperlink" Target="https://podminky.urs.cz/item/CS_URS_2024_01/997221559" TargetMode="External" /><Relationship Id="rId41" Type="http://schemas.openxmlformats.org/officeDocument/2006/relationships/hyperlink" Target="https://podminky.urs.cz/item/CS_URS_2024_01/997221665" TargetMode="External" /><Relationship Id="rId42" Type="http://schemas.openxmlformats.org/officeDocument/2006/relationships/hyperlink" Target="https://podminky.urs.cz/item/CS_URS_2024_01/997221873" TargetMode="External" /><Relationship Id="rId43" Type="http://schemas.openxmlformats.org/officeDocument/2006/relationships/hyperlink" Target="https://podminky.urs.cz/item/CS_URS_2024_01/998225111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54123" TargetMode="External" /><Relationship Id="rId2" Type="http://schemas.openxmlformats.org/officeDocument/2006/relationships/hyperlink" Target="https://podminky.urs.cz/item/CS_URS_2024_01/113154264" TargetMode="External" /><Relationship Id="rId3" Type="http://schemas.openxmlformats.org/officeDocument/2006/relationships/hyperlink" Target="https://podminky.urs.cz/item/CS_URS_2024_01/565135101" TargetMode="External" /><Relationship Id="rId4" Type="http://schemas.openxmlformats.org/officeDocument/2006/relationships/hyperlink" Target="https://podminky.urs.cz/item/CS_URS_2024_01/569931132" TargetMode="External" /><Relationship Id="rId5" Type="http://schemas.openxmlformats.org/officeDocument/2006/relationships/hyperlink" Target="https://podminky.urs.cz/item/CS_URS_2024_01/572531121" TargetMode="External" /><Relationship Id="rId6" Type="http://schemas.openxmlformats.org/officeDocument/2006/relationships/hyperlink" Target="https://podminky.urs.cz/item/CS_URS_2024_01/573191111" TargetMode="External" /><Relationship Id="rId7" Type="http://schemas.openxmlformats.org/officeDocument/2006/relationships/hyperlink" Target="https://podminky.urs.cz/item/CS_URS_2024_01/573211107" TargetMode="External" /><Relationship Id="rId8" Type="http://schemas.openxmlformats.org/officeDocument/2006/relationships/hyperlink" Target="https://podminky.urs.cz/item/CS_URS_2024_01/573211108" TargetMode="External" /><Relationship Id="rId9" Type="http://schemas.openxmlformats.org/officeDocument/2006/relationships/hyperlink" Target="https://podminky.urs.cz/item/CS_URS_2024_01/577144141" TargetMode="External" /><Relationship Id="rId10" Type="http://schemas.openxmlformats.org/officeDocument/2006/relationships/hyperlink" Target="https://podminky.urs.cz/item/CS_URS_2024_01/577155142" TargetMode="External" /><Relationship Id="rId11" Type="http://schemas.openxmlformats.org/officeDocument/2006/relationships/hyperlink" Target="https://podminky.urs.cz/item/CS_URS_2024_01/913121111" TargetMode="External" /><Relationship Id="rId12" Type="http://schemas.openxmlformats.org/officeDocument/2006/relationships/hyperlink" Target="https://podminky.urs.cz/item/CS_URS_2024_01/913121211" TargetMode="External" /><Relationship Id="rId13" Type="http://schemas.openxmlformats.org/officeDocument/2006/relationships/hyperlink" Target="https://podminky.urs.cz/item/CS_URS_2024_01/913221113" TargetMode="External" /><Relationship Id="rId14" Type="http://schemas.openxmlformats.org/officeDocument/2006/relationships/hyperlink" Target="https://podminky.urs.cz/item/CS_URS_2024_01/913221213" TargetMode="External" /><Relationship Id="rId15" Type="http://schemas.openxmlformats.org/officeDocument/2006/relationships/hyperlink" Target="https://podminky.urs.cz/item/CS_URS_2024_01/913311111" TargetMode="External" /><Relationship Id="rId16" Type="http://schemas.openxmlformats.org/officeDocument/2006/relationships/hyperlink" Target="https://podminky.urs.cz/item/CS_URS_2024_01/913311211" TargetMode="External" /><Relationship Id="rId17" Type="http://schemas.openxmlformats.org/officeDocument/2006/relationships/hyperlink" Target="https://podminky.urs.cz/item/CS_URS_2024_01/913921131" TargetMode="External" /><Relationship Id="rId18" Type="http://schemas.openxmlformats.org/officeDocument/2006/relationships/hyperlink" Target="https://podminky.urs.cz/item/CS_URS_2024_01/913921132" TargetMode="External" /><Relationship Id="rId19" Type="http://schemas.openxmlformats.org/officeDocument/2006/relationships/hyperlink" Target="https://podminky.urs.cz/item/CS_URS_2024_01/915211112" TargetMode="External" /><Relationship Id="rId20" Type="http://schemas.openxmlformats.org/officeDocument/2006/relationships/hyperlink" Target="https://podminky.urs.cz/item/CS_URS_2024_01/915221112" TargetMode="External" /><Relationship Id="rId21" Type="http://schemas.openxmlformats.org/officeDocument/2006/relationships/hyperlink" Target="https://podminky.urs.cz/item/CS_URS_2024_01/915221122" TargetMode="External" /><Relationship Id="rId22" Type="http://schemas.openxmlformats.org/officeDocument/2006/relationships/hyperlink" Target="https://podminky.urs.cz/item/CS_URS_2024_01/915231112" TargetMode="External" /><Relationship Id="rId23" Type="http://schemas.openxmlformats.org/officeDocument/2006/relationships/hyperlink" Target="https://podminky.urs.cz/item/CS_URS_2024_01/915611111" TargetMode="External" /><Relationship Id="rId24" Type="http://schemas.openxmlformats.org/officeDocument/2006/relationships/hyperlink" Target="https://podminky.urs.cz/item/CS_URS_2024_01/915621111" TargetMode="External" /><Relationship Id="rId25" Type="http://schemas.openxmlformats.org/officeDocument/2006/relationships/hyperlink" Target="https://podminky.urs.cz/item/CS_URS_2024_01/919721295" TargetMode="External" /><Relationship Id="rId26" Type="http://schemas.openxmlformats.org/officeDocument/2006/relationships/hyperlink" Target="https://podminky.urs.cz/item/CS_URS_2024_01/919731121" TargetMode="External" /><Relationship Id="rId27" Type="http://schemas.openxmlformats.org/officeDocument/2006/relationships/hyperlink" Target="https://podminky.urs.cz/item/CS_URS_2024_01/919732211" TargetMode="External" /><Relationship Id="rId28" Type="http://schemas.openxmlformats.org/officeDocument/2006/relationships/hyperlink" Target="https://podminky.urs.cz/item/CS_URS_2024_01/919735112" TargetMode="External" /><Relationship Id="rId29" Type="http://schemas.openxmlformats.org/officeDocument/2006/relationships/hyperlink" Target="https://podminky.urs.cz/item/CS_URS_2024_01/938908411" TargetMode="External" /><Relationship Id="rId30" Type="http://schemas.openxmlformats.org/officeDocument/2006/relationships/hyperlink" Target="https://podminky.urs.cz/item/CS_URS_2024_01/938909311" TargetMode="External" /><Relationship Id="rId31" Type="http://schemas.openxmlformats.org/officeDocument/2006/relationships/hyperlink" Target="https://podminky.urs.cz/item/CS_URS_2024_01/938909611" TargetMode="External" /><Relationship Id="rId32" Type="http://schemas.openxmlformats.org/officeDocument/2006/relationships/hyperlink" Target="https://podminky.urs.cz/item/CS_URS_2024_01/997221551" TargetMode="External" /><Relationship Id="rId33" Type="http://schemas.openxmlformats.org/officeDocument/2006/relationships/hyperlink" Target="https://podminky.urs.cz/item/CS_URS_2024_01/997221559" TargetMode="External" /><Relationship Id="rId34" Type="http://schemas.openxmlformats.org/officeDocument/2006/relationships/hyperlink" Target="https://podminky.urs.cz/item/CS_URS_2024_01/997221611" TargetMode="External" /><Relationship Id="rId35" Type="http://schemas.openxmlformats.org/officeDocument/2006/relationships/hyperlink" Target="https://podminky.urs.cz/item/CS_URS_2024_01/997221873" TargetMode="External" /><Relationship Id="rId36" Type="http://schemas.openxmlformats.org/officeDocument/2006/relationships/hyperlink" Target="https://podminky.urs.cz/item/CS_URS_2024_01/998225111" TargetMode="External" /><Relationship Id="rId3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54123" TargetMode="External" /><Relationship Id="rId2" Type="http://schemas.openxmlformats.org/officeDocument/2006/relationships/hyperlink" Target="https://podminky.urs.cz/item/CS_URS_2024_01/113154363" TargetMode="External" /><Relationship Id="rId3" Type="http://schemas.openxmlformats.org/officeDocument/2006/relationships/hyperlink" Target="https://podminky.urs.cz/item/CS_URS_2024_01/565135101" TargetMode="External" /><Relationship Id="rId4" Type="http://schemas.openxmlformats.org/officeDocument/2006/relationships/hyperlink" Target="https://podminky.urs.cz/item/CS_URS_2024_01/569911131" TargetMode="External" /><Relationship Id="rId5" Type="http://schemas.openxmlformats.org/officeDocument/2006/relationships/hyperlink" Target="https://podminky.urs.cz/item/CS_URS_2024_01/572141112" TargetMode="External" /><Relationship Id="rId6" Type="http://schemas.openxmlformats.org/officeDocument/2006/relationships/hyperlink" Target="https://podminky.urs.cz/item/CS_URS_2024_01/572531121" TargetMode="External" /><Relationship Id="rId7" Type="http://schemas.openxmlformats.org/officeDocument/2006/relationships/hyperlink" Target="https://podminky.urs.cz/item/CS_URS_2024_01/573191111" TargetMode="External" /><Relationship Id="rId8" Type="http://schemas.openxmlformats.org/officeDocument/2006/relationships/hyperlink" Target="https://podminky.urs.cz/item/CS_URS_2024_01/573211107" TargetMode="External" /><Relationship Id="rId9" Type="http://schemas.openxmlformats.org/officeDocument/2006/relationships/hyperlink" Target="https://podminky.urs.cz/item/CS_URS_2024_01/577144121" TargetMode="External" /><Relationship Id="rId10" Type="http://schemas.openxmlformats.org/officeDocument/2006/relationships/hyperlink" Target="https://podminky.urs.cz/item/CS_URS_2024_01/899132121" TargetMode="External" /><Relationship Id="rId11" Type="http://schemas.openxmlformats.org/officeDocument/2006/relationships/hyperlink" Target="https://podminky.urs.cz/item/CS_URS_2024_01/899133211" TargetMode="External" /><Relationship Id="rId12" Type="http://schemas.openxmlformats.org/officeDocument/2006/relationships/hyperlink" Target="https://podminky.urs.cz/item/CS_URS_2024_01/913121111" TargetMode="External" /><Relationship Id="rId13" Type="http://schemas.openxmlformats.org/officeDocument/2006/relationships/hyperlink" Target="https://podminky.urs.cz/item/CS_URS_2024_01/913121211" TargetMode="External" /><Relationship Id="rId14" Type="http://schemas.openxmlformats.org/officeDocument/2006/relationships/hyperlink" Target="https://podminky.urs.cz/item/CS_URS_2024_01/913221113" TargetMode="External" /><Relationship Id="rId15" Type="http://schemas.openxmlformats.org/officeDocument/2006/relationships/hyperlink" Target="https://podminky.urs.cz/item/CS_URS_2024_01/913221213" TargetMode="External" /><Relationship Id="rId16" Type="http://schemas.openxmlformats.org/officeDocument/2006/relationships/hyperlink" Target="https://podminky.urs.cz/item/CS_URS_2024_01/913311111" TargetMode="External" /><Relationship Id="rId17" Type="http://schemas.openxmlformats.org/officeDocument/2006/relationships/hyperlink" Target="https://podminky.urs.cz/item/CS_URS_2024_01/913311211" TargetMode="External" /><Relationship Id="rId18" Type="http://schemas.openxmlformats.org/officeDocument/2006/relationships/hyperlink" Target="https://podminky.urs.cz/item/CS_URS_2024_01/913921131" TargetMode="External" /><Relationship Id="rId19" Type="http://schemas.openxmlformats.org/officeDocument/2006/relationships/hyperlink" Target="https://podminky.urs.cz/item/CS_URS_2024_01/913921132" TargetMode="External" /><Relationship Id="rId20" Type="http://schemas.openxmlformats.org/officeDocument/2006/relationships/hyperlink" Target="https://podminky.urs.cz/item/CS_URS_2024_01/915211112" TargetMode="External" /><Relationship Id="rId21" Type="http://schemas.openxmlformats.org/officeDocument/2006/relationships/hyperlink" Target="https://podminky.urs.cz/item/CS_URS_2024_01/915221122" TargetMode="External" /><Relationship Id="rId22" Type="http://schemas.openxmlformats.org/officeDocument/2006/relationships/hyperlink" Target="https://podminky.urs.cz/item/CS_URS_2024_01/915611111" TargetMode="External" /><Relationship Id="rId23" Type="http://schemas.openxmlformats.org/officeDocument/2006/relationships/hyperlink" Target="https://podminky.urs.cz/item/CS_URS_2024_01/919721295" TargetMode="External" /><Relationship Id="rId24" Type="http://schemas.openxmlformats.org/officeDocument/2006/relationships/hyperlink" Target="https://podminky.urs.cz/item/CS_URS_2024_01/919731121" TargetMode="External" /><Relationship Id="rId25" Type="http://schemas.openxmlformats.org/officeDocument/2006/relationships/hyperlink" Target="https://podminky.urs.cz/item/CS_URS_2024_01/919732211" TargetMode="External" /><Relationship Id="rId26" Type="http://schemas.openxmlformats.org/officeDocument/2006/relationships/hyperlink" Target="https://podminky.urs.cz/item/CS_URS_2024_01/919735111" TargetMode="External" /><Relationship Id="rId27" Type="http://schemas.openxmlformats.org/officeDocument/2006/relationships/hyperlink" Target="https://podminky.urs.cz/item/CS_URS_2024_01/938908411" TargetMode="External" /><Relationship Id="rId28" Type="http://schemas.openxmlformats.org/officeDocument/2006/relationships/hyperlink" Target="https://podminky.urs.cz/item/CS_URS_2024_01/938909311" TargetMode="External" /><Relationship Id="rId29" Type="http://schemas.openxmlformats.org/officeDocument/2006/relationships/hyperlink" Target="https://podminky.urs.cz/item/CS_URS_2024_01/938909611" TargetMode="External" /><Relationship Id="rId30" Type="http://schemas.openxmlformats.org/officeDocument/2006/relationships/hyperlink" Target="https://podminky.urs.cz/item/CS_URS_2024_01/997221551" TargetMode="External" /><Relationship Id="rId31" Type="http://schemas.openxmlformats.org/officeDocument/2006/relationships/hyperlink" Target="https://podminky.urs.cz/item/CS_URS_2024_01/997221559" TargetMode="External" /><Relationship Id="rId32" Type="http://schemas.openxmlformats.org/officeDocument/2006/relationships/hyperlink" Target="https://podminky.urs.cz/item/CS_URS_2024_01/997221665" TargetMode="External" /><Relationship Id="rId33" Type="http://schemas.openxmlformats.org/officeDocument/2006/relationships/hyperlink" Target="https://podminky.urs.cz/item/CS_URS_2024_01/997221873" TargetMode="External" /><Relationship Id="rId34" Type="http://schemas.openxmlformats.org/officeDocument/2006/relationships/hyperlink" Target="https://podminky.urs.cz/item/CS_URS_2024_01/998225111" TargetMode="External" /><Relationship Id="rId3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2203000" TargetMode="External" /><Relationship Id="rId2" Type="http://schemas.openxmlformats.org/officeDocument/2006/relationships/hyperlink" Target="https://podminky.urs.cz/item/CS_URS_2024_01/012303000" TargetMode="External" /><Relationship Id="rId3" Type="http://schemas.openxmlformats.org/officeDocument/2006/relationships/hyperlink" Target="https://podminky.urs.cz/item/CS_URS_2024_01/013254000" TargetMode="External" /><Relationship Id="rId4" Type="http://schemas.openxmlformats.org/officeDocument/2006/relationships/hyperlink" Target="https://podminky.urs.cz/item/CS_URS_2024_01/032103000" TargetMode="External" /><Relationship Id="rId5" Type="http://schemas.openxmlformats.org/officeDocument/2006/relationships/hyperlink" Target="https://podminky.urs.cz/item/CS_URS_2024_01/034503000" TargetMode="External" /><Relationship Id="rId6" Type="http://schemas.openxmlformats.org/officeDocument/2006/relationships/hyperlink" Target="https://podminky.urs.cz/item/CS_URS_2024_01/039103000" TargetMode="External" /><Relationship Id="rId7" Type="http://schemas.openxmlformats.org/officeDocument/2006/relationships/hyperlink" Target="https://podminky.urs.cz/item/CS_URS_2024_01/043203003" TargetMode="External" /><Relationship Id="rId8" Type="http://schemas.openxmlformats.org/officeDocument/2006/relationships/hyperlink" Target="https://podminky.urs.cz/item/CS_URS_2024_01/072103001" TargetMode="External" /><Relationship Id="rId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2024_12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III/19521 ŠITBOŘ - KŘIŽ. II/195 - KŘIŽ. MK ŽIŽKOVA - OPRAVA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Šitboř, Poběžovice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26. 4. 2024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SÚS Plzeňského kraje, p.o.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Jaroslav Rojt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Jan Leinhäupel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'101 - ŠITBOŘ - OKRUŽNÍ KŘ...'!J30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'101 - ŠITBOŘ - OKRUŽNÍ KŘ...'!P86</f>
        <v>0</v>
      </c>
      <c r="AV55" s="122">
        <f>'101 - ŠITBOŘ - OKRUŽNÍ KŘ...'!J33</f>
        <v>0</v>
      </c>
      <c r="AW55" s="122">
        <f>'101 - ŠITBOŘ - OKRUŽNÍ KŘ...'!J34</f>
        <v>0</v>
      </c>
      <c r="AX55" s="122">
        <f>'101 - ŠITBOŘ - OKRUŽNÍ KŘ...'!J35</f>
        <v>0</v>
      </c>
      <c r="AY55" s="122">
        <f>'101 - ŠITBOŘ - OKRUŽNÍ KŘ...'!J36</f>
        <v>0</v>
      </c>
      <c r="AZ55" s="122">
        <f>'101 - ŠITBOŘ - OKRUŽNÍ KŘ...'!F33</f>
        <v>0</v>
      </c>
      <c r="BA55" s="122">
        <f>'101 - ŠITBOŘ - OKRUŽNÍ KŘ...'!F34</f>
        <v>0</v>
      </c>
      <c r="BB55" s="122">
        <f>'101 - ŠITBOŘ - OKRUŽNÍ KŘ...'!F35</f>
        <v>0</v>
      </c>
      <c r="BC55" s="122">
        <f>'101 - ŠITBOŘ - OKRUŽNÍ KŘ...'!F36</f>
        <v>0</v>
      </c>
      <c r="BD55" s="124">
        <f>'101 - ŠITBOŘ - OKRUŽNÍ KŘ...'!F37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82</v>
      </c>
      <c r="CM55" s="125" t="s">
        <v>83</v>
      </c>
    </row>
    <row r="56" s="7" customFormat="1" ht="16.5" customHeight="1">
      <c r="A56" s="113" t="s">
        <v>76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'102 - OKRUŽNÍ KŘIŽOVATKA'!J30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'102 - OKRUŽNÍ KŘIŽOVATKA'!P85</f>
        <v>0</v>
      </c>
      <c r="AV56" s="122">
        <f>'102 - OKRUŽNÍ KŘIŽOVATKA'!J33</f>
        <v>0</v>
      </c>
      <c r="AW56" s="122">
        <f>'102 - OKRUŽNÍ KŘIŽOVATKA'!J34</f>
        <v>0</v>
      </c>
      <c r="AX56" s="122">
        <f>'102 - OKRUŽNÍ KŘIŽOVATKA'!J35</f>
        <v>0</v>
      </c>
      <c r="AY56" s="122">
        <f>'102 - OKRUŽNÍ KŘIŽOVATKA'!J36</f>
        <v>0</v>
      </c>
      <c r="AZ56" s="122">
        <f>'102 - OKRUŽNÍ KŘIŽOVATKA'!F33</f>
        <v>0</v>
      </c>
      <c r="BA56" s="122">
        <f>'102 - OKRUŽNÍ KŘIŽOVATKA'!F34</f>
        <v>0</v>
      </c>
      <c r="BB56" s="122">
        <f>'102 - OKRUŽNÍ KŘIŽOVATKA'!F35</f>
        <v>0</v>
      </c>
      <c r="BC56" s="122">
        <f>'102 - OKRUŽNÍ KŘIŽOVATKA'!F36</f>
        <v>0</v>
      </c>
      <c r="BD56" s="124">
        <f>'102 - OKRUŽNÍ KŘIŽOVATKA'!F37</f>
        <v>0</v>
      </c>
      <c r="BE56" s="7"/>
      <c r="BT56" s="125" t="s">
        <v>80</v>
      </c>
      <c r="BV56" s="125" t="s">
        <v>74</v>
      </c>
      <c r="BW56" s="125" t="s">
        <v>86</v>
      </c>
      <c r="BX56" s="125" t="s">
        <v>5</v>
      </c>
      <c r="CL56" s="125" t="s">
        <v>87</v>
      </c>
      <c r="CM56" s="125" t="s">
        <v>83</v>
      </c>
    </row>
    <row r="57" s="7" customFormat="1" ht="16.5" customHeight="1">
      <c r="A57" s="113" t="s">
        <v>76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'103 - OKRUŽNÍ KŘIŽOVATKA 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'103 - OKRUŽNÍ KŘIŽOVATKA ...'!P86</f>
        <v>0</v>
      </c>
      <c r="AV57" s="122">
        <f>'103 - OKRUŽNÍ KŘIŽOVATKA ...'!J33</f>
        <v>0</v>
      </c>
      <c r="AW57" s="122">
        <f>'103 - OKRUŽNÍ KŘIŽOVATKA ...'!J34</f>
        <v>0</v>
      </c>
      <c r="AX57" s="122">
        <f>'103 - OKRUŽNÍ KŘIŽOVATKA ...'!J35</f>
        <v>0</v>
      </c>
      <c r="AY57" s="122">
        <f>'103 - OKRUŽNÍ KŘIŽOVATKA ...'!J36</f>
        <v>0</v>
      </c>
      <c r="AZ57" s="122">
        <f>'103 - OKRUŽNÍ KŘIŽOVATKA ...'!F33</f>
        <v>0</v>
      </c>
      <c r="BA57" s="122">
        <f>'103 - OKRUŽNÍ KŘIŽOVATKA ...'!F34</f>
        <v>0</v>
      </c>
      <c r="BB57" s="122">
        <f>'103 - OKRUŽNÍ KŘIŽOVATKA ...'!F35</f>
        <v>0</v>
      </c>
      <c r="BC57" s="122">
        <f>'103 - OKRUŽNÍ KŘIŽOVATKA ...'!F36</f>
        <v>0</v>
      </c>
      <c r="BD57" s="124">
        <f>'103 - OKRUŽNÍ KŘIŽOVATKA ...'!F37</f>
        <v>0</v>
      </c>
      <c r="BE57" s="7"/>
      <c r="BT57" s="125" t="s">
        <v>80</v>
      </c>
      <c r="BV57" s="125" t="s">
        <v>74</v>
      </c>
      <c r="BW57" s="125" t="s">
        <v>90</v>
      </c>
      <c r="BX57" s="125" t="s">
        <v>5</v>
      </c>
      <c r="CL57" s="125" t="s">
        <v>82</v>
      </c>
      <c r="CM57" s="125" t="s">
        <v>83</v>
      </c>
    </row>
    <row r="58" s="7" customFormat="1" ht="16.5" customHeight="1">
      <c r="A58" s="113" t="s">
        <v>76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'901 - VEDLEJŠÍ ROZPOČTOVÉ...'!J30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93</v>
      </c>
      <c r="AR58" s="120"/>
      <c r="AS58" s="126">
        <v>0</v>
      </c>
      <c r="AT58" s="127">
        <f>ROUND(SUM(AV58:AW58),2)</f>
        <v>0</v>
      </c>
      <c r="AU58" s="128">
        <f>'901 - VEDLEJŠÍ ROZPOČTOVÉ...'!P84</f>
        <v>0</v>
      </c>
      <c r="AV58" s="127">
        <f>'901 - VEDLEJŠÍ ROZPOČTOVÉ...'!J33</f>
        <v>0</v>
      </c>
      <c r="AW58" s="127">
        <f>'901 - VEDLEJŠÍ ROZPOČTOVÉ...'!J34</f>
        <v>0</v>
      </c>
      <c r="AX58" s="127">
        <f>'901 - VEDLEJŠÍ ROZPOČTOVÉ...'!J35</f>
        <v>0</v>
      </c>
      <c r="AY58" s="127">
        <f>'901 - VEDLEJŠÍ ROZPOČTOVÉ...'!J36</f>
        <v>0</v>
      </c>
      <c r="AZ58" s="127">
        <f>'901 - VEDLEJŠÍ ROZPOČTOVÉ...'!F33</f>
        <v>0</v>
      </c>
      <c r="BA58" s="127">
        <f>'901 - VEDLEJŠÍ ROZPOČTOVÉ...'!F34</f>
        <v>0</v>
      </c>
      <c r="BB58" s="127">
        <f>'901 - VEDLEJŠÍ ROZPOČTOVÉ...'!F35</f>
        <v>0</v>
      </c>
      <c r="BC58" s="127">
        <f>'901 - VEDLEJŠÍ ROZPOČTOVÉ...'!F36</f>
        <v>0</v>
      </c>
      <c r="BD58" s="129">
        <f>'901 - VEDLEJŠÍ ROZPOČTOVÉ...'!F37</f>
        <v>0</v>
      </c>
      <c r="BE58" s="7"/>
      <c r="BT58" s="125" t="s">
        <v>80</v>
      </c>
      <c r="BV58" s="125" t="s">
        <v>74</v>
      </c>
      <c r="BW58" s="125" t="s">
        <v>94</v>
      </c>
      <c r="BX58" s="125" t="s">
        <v>5</v>
      </c>
      <c r="CL58" s="125" t="s">
        <v>19</v>
      </c>
      <c r="CM58" s="125" t="s">
        <v>83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ah+hJDjdnJmJPvjtQzEzNPTgbPAJJRLLzlUbSbdOfgt9my9p7ZhKkvDbEhrfkZfLmhXk0sIac2f9X/+5womjDw==" hashValue="ZBvVK1P8SAXKZRCoHIR8pWyZWxZet8sOoCHO03TbyqxY4v1uRA6IzWjK4G95BpqOHKa4NBRGxWpGHhFl7HahP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101 - ŠITBOŘ - OKRUŽNÍ KŘ...'!C2" display="/"/>
    <hyperlink ref="A56" location="'102 - OKRUŽNÍ KŘIŽOVATKA'!C2" display="/"/>
    <hyperlink ref="A57" location="'103 - OKRUŽNÍ KŘIŽOVATKA ...'!C2" display="/"/>
    <hyperlink ref="A58" location="'901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III/19521 ŠITBOŘ - KŘIŽ. II/195 - KŘIŽ. MK ŽIŽKOVA - OPRAVA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82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ROUND((SUM(BE86:BE331)),  2)</f>
        <v>0</v>
      </c>
      <c r="G33" s="40"/>
      <c r="H33" s="40"/>
      <c r="I33" s="150">
        <v>0.20999999999999999</v>
      </c>
      <c r="J33" s="149">
        <f>ROUND(((SUM(BE86:BE331))*I33),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ROUND((SUM(BF86:BF331)),  2)</f>
        <v>0</v>
      </c>
      <c r="G34" s="40"/>
      <c r="H34" s="40"/>
      <c r="I34" s="150">
        <v>0.12</v>
      </c>
      <c r="J34" s="149">
        <f>ROUND(((SUM(BF86:BF331))*I34),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ROUND((SUM(BG86:BG331)),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ROUND((SUM(BH86:BH331)),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ROUND((SUM(BI86:BI331)),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III/19521 ŠITBOŘ - KŘIŽ. II/195 - KŘIŽ. MK ŽIŽKOVA - OPRAVA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101 - ŠITBOŘ - OKRUŽNÍ KŘIŽOVATKA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Šitboř, Poběžovice</v>
      </c>
      <c r="G52" s="42"/>
      <c r="H52" s="42"/>
      <c r="I52" s="34" t="s">
        <v>23</v>
      </c>
      <c r="J52" s="74" t="str">
        <f>IF(J12="","",J12)</f>
        <v>26. 4. 2024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kraje, p.o.</v>
      </c>
      <c r="G54" s="42"/>
      <c r="H54" s="42"/>
      <c r="I54" s="34" t="s">
        <v>31</v>
      </c>
      <c r="J54" s="38" t="str">
        <f>E21</f>
        <v>Ing. Jaroslav Rojt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Leinhäupel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J124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</v>
      </c>
      <c r="E63" s="176"/>
      <c r="F63" s="176"/>
      <c r="G63" s="176"/>
      <c r="H63" s="176"/>
      <c r="I63" s="176"/>
      <c r="J63" s="177">
        <f>J198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106</v>
      </c>
      <c r="E64" s="176"/>
      <c r="F64" s="176"/>
      <c r="G64" s="176"/>
      <c r="H64" s="176"/>
      <c r="I64" s="176"/>
      <c r="J64" s="177">
        <f>J207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</v>
      </c>
      <c r="E65" s="176"/>
      <c r="F65" s="176"/>
      <c r="G65" s="176"/>
      <c r="H65" s="176"/>
      <c r="I65" s="176"/>
      <c r="J65" s="177">
        <f>J300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108</v>
      </c>
      <c r="E66" s="176"/>
      <c r="F66" s="176"/>
      <c r="G66" s="176"/>
      <c r="H66" s="176"/>
      <c r="I66" s="176"/>
      <c r="J66" s="177">
        <f>J329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109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III/19521 ŠITBOŘ - KŘIŽ. II/195 - KŘIŽ. MK ŽIŽKOVA - OPRAVA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101 - ŠITBOŘ - OKRUŽNÍ KŘIŽOVATKA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Šitboř, Poběžovice</v>
      </c>
      <c r="G80" s="42"/>
      <c r="H80" s="42"/>
      <c r="I80" s="34" t="s">
        <v>23</v>
      </c>
      <c r="J80" s="74" t="str">
        <f>IF(J12="","",J12)</f>
        <v>26. 4. 2024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SÚS Plzeňského kraje, p.o.</v>
      </c>
      <c r="G82" s="42"/>
      <c r="H82" s="42"/>
      <c r="I82" s="34" t="s">
        <v>31</v>
      </c>
      <c r="J82" s="38" t="str">
        <f>E21</f>
        <v>Ing. Jaroslav Rojt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Jan Leinhäupel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110</v>
      </c>
      <c r="D85" s="182" t="s">
        <v>57</v>
      </c>
      <c r="E85" s="182" t="s">
        <v>53</v>
      </c>
      <c r="F85" s="182" t="s">
        <v>54</v>
      </c>
      <c r="G85" s="182" t="s">
        <v>111</v>
      </c>
      <c r="H85" s="182" t="s">
        <v>112</v>
      </c>
      <c r="I85" s="182" t="s">
        <v>113</v>
      </c>
      <c r="J85" s="182" t="s">
        <v>100</v>
      </c>
      <c r="K85" s="183" t="s">
        <v>114</v>
      </c>
      <c r="L85" s="184"/>
      <c r="M85" s="94" t="s">
        <v>19</v>
      </c>
      <c r="N85" s="95" t="s">
        <v>42</v>
      </c>
      <c r="O85" s="95" t="s">
        <v>115</v>
      </c>
      <c r="P85" s="95" t="s">
        <v>116</v>
      </c>
      <c r="Q85" s="95" t="s">
        <v>117</v>
      </c>
      <c r="R85" s="95" t="s">
        <v>118</v>
      </c>
      <c r="S85" s="95" t="s">
        <v>119</v>
      </c>
      <c r="T85" s="96" t="s">
        <v>120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121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556.71166000000005</v>
      </c>
      <c r="S86" s="98"/>
      <c r="T86" s="188">
        <f>T87</f>
        <v>643.63299999999992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101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122</v>
      </c>
      <c r="F87" s="193" t="s">
        <v>123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P88+P124+P198+P207+P300+P329</f>
        <v>0</v>
      </c>
      <c r="Q87" s="198"/>
      <c r="R87" s="199">
        <f>R88+R124+R198+R207+R300+R329</f>
        <v>556.71166000000005</v>
      </c>
      <c r="S87" s="198"/>
      <c r="T87" s="200">
        <f>T88+T124+T198+T207+T300+T329</f>
        <v>643.63299999999992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124</v>
      </c>
      <c r="BK87" s="203">
        <f>BK88+BK124+BK198+BK207+BK300+BK329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80</v>
      </c>
      <c r="F88" s="204" t="s">
        <v>125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SUM(P89:P123)</f>
        <v>0</v>
      </c>
      <c r="Q88" s="198"/>
      <c r="R88" s="199">
        <f>SUM(R89:R123)</f>
        <v>0.014750000000000001</v>
      </c>
      <c r="S88" s="198"/>
      <c r="T88" s="200">
        <f>SUM(T89:T123)</f>
        <v>33.925000000000004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80</v>
      </c>
      <c r="AY88" s="201" t="s">
        <v>124</v>
      </c>
      <c r="BK88" s="203">
        <f>SUM(BK89:BK123)</f>
        <v>0</v>
      </c>
    </row>
    <row r="89" s="2" customFormat="1" ht="24.15" customHeight="1">
      <c r="A89" s="40"/>
      <c r="B89" s="41"/>
      <c r="C89" s="206" t="s">
        <v>80</v>
      </c>
      <c r="D89" s="206" t="s">
        <v>126</v>
      </c>
      <c r="E89" s="207" t="s">
        <v>127</v>
      </c>
      <c r="F89" s="208" t="s">
        <v>128</v>
      </c>
      <c r="G89" s="209" t="s">
        <v>129</v>
      </c>
      <c r="H89" s="210">
        <v>295</v>
      </c>
      <c r="I89" s="211"/>
      <c r="J89" s="212">
        <f>ROUND(I89*H89,2)</f>
        <v>0</v>
      </c>
      <c r="K89" s="208" t="s">
        <v>130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5.0000000000000002E-05</v>
      </c>
      <c r="R89" s="215">
        <f>Q89*H89</f>
        <v>0.014750000000000001</v>
      </c>
      <c r="S89" s="215">
        <v>0.11500000000000001</v>
      </c>
      <c r="T89" s="216">
        <f>S89*H89</f>
        <v>33.925000000000004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131</v>
      </c>
      <c r="AT89" s="217" t="s">
        <v>126</v>
      </c>
      <c r="AU89" s="217" t="s">
        <v>83</v>
      </c>
      <c r="AY89" s="19" t="s">
        <v>124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131</v>
      </c>
      <c r="BM89" s="217" t="s">
        <v>132</v>
      </c>
    </row>
    <row r="90" s="2" customFormat="1">
      <c r="A90" s="40"/>
      <c r="B90" s="41"/>
      <c r="C90" s="42"/>
      <c r="D90" s="219" t="s">
        <v>133</v>
      </c>
      <c r="E90" s="42"/>
      <c r="F90" s="220" t="s">
        <v>134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133</v>
      </c>
      <c r="AU90" s="19" t="s">
        <v>83</v>
      </c>
    </row>
    <row r="91" s="13" customFormat="1">
      <c r="A91" s="13"/>
      <c r="B91" s="224"/>
      <c r="C91" s="225"/>
      <c r="D91" s="226" t="s">
        <v>135</v>
      </c>
      <c r="E91" s="227" t="s">
        <v>19</v>
      </c>
      <c r="F91" s="228" t="s">
        <v>136</v>
      </c>
      <c r="G91" s="225"/>
      <c r="H91" s="227" t="s">
        <v>19</v>
      </c>
      <c r="I91" s="229"/>
      <c r="J91" s="225"/>
      <c r="K91" s="225"/>
      <c r="L91" s="230"/>
      <c r="M91" s="231"/>
      <c r="N91" s="232"/>
      <c r="O91" s="232"/>
      <c r="P91" s="232"/>
      <c r="Q91" s="232"/>
      <c r="R91" s="232"/>
      <c r="S91" s="232"/>
      <c r="T91" s="23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4" t="s">
        <v>135</v>
      </c>
      <c r="AU91" s="234" t="s">
        <v>83</v>
      </c>
      <c r="AV91" s="13" t="s">
        <v>80</v>
      </c>
      <c r="AW91" s="13" t="s">
        <v>33</v>
      </c>
      <c r="AX91" s="13" t="s">
        <v>72</v>
      </c>
      <c r="AY91" s="234" t="s">
        <v>124</v>
      </c>
    </row>
    <row r="92" s="14" customFormat="1">
      <c r="A92" s="14"/>
      <c r="B92" s="235"/>
      <c r="C92" s="236"/>
      <c r="D92" s="226" t="s">
        <v>135</v>
      </c>
      <c r="E92" s="237" t="s">
        <v>19</v>
      </c>
      <c r="F92" s="238" t="s">
        <v>137</v>
      </c>
      <c r="G92" s="236"/>
      <c r="H92" s="239">
        <v>52.5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135</v>
      </c>
      <c r="AU92" s="245" t="s">
        <v>83</v>
      </c>
      <c r="AV92" s="14" t="s">
        <v>83</v>
      </c>
      <c r="AW92" s="14" t="s">
        <v>33</v>
      </c>
      <c r="AX92" s="14" t="s">
        <v>72</v>
      </c>
      <c r="AY92" s="245" t="s">
        <v>124</v>
      </c>
    </row>
    <row r="93" s="14" customFormat="1">
      <c r="A93" s="14"/>
      <c r="B93" s="235"/>
      <c r="C93" s="236"/>
      <c r="D93" s="226" t="s">
        <v>135</v>
      </c>
      <c r="E93" s="237" t="s">
        <v>19</v>
      </c>
      <c r="F93" s="238" t="s">
        <v>138</v>
      </c>
      <c r="G93" s="236"/>
      <c r="H93" s="239">
        <v>22.5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135</v>
      </c>
      <c r="AU93" s="245" t="s">
        <v>83</v>
      </c>
      <c r="AV93" s="14" t="s">
        <v>83</v>
      </c>
      <c r="AW93" s="14" t="s">
        <v>33</v>
      </c>
      <c r="AX93" s="14" t="s">
        <v>72</v>
      </c>
      <c r="AY93" s="245" t="s">
        <v>124</v>
      </c>
    </row>
    <row r="94" s="13" customFormat="1">
      <c r="A94" s="13"/>
      <c r="B94" s="224"/>
      <c r="C94" s="225"/>
      <c r="D94" s="226" t="s">
        <v>135</v>
      </c>
      <c r="E94" s="227" t="s">
        <v>19</v>
      </c>
      <c r="F94" s="228" t="s">
        <v>139</v>
      </c>
      <c r="G94" s="225"/>
      <c r="H94" s="227" t="s">
        <v>19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135</v>
      </c>
      <c r="AU94" s="234" t="s">
        <v>83</v>
      </c>
      <c r="AV94" s="13" t="s">
        <v>80</v>
      </c>
      <c r="AW94" s="13" t="s">
        <v>33</v>
      </c>
      <c r="AX94" s="13" t="s">
        <v>72</v>
      </c>
      <c r="AY94" s="234" t="s">
        <v>124</v>
      </c>
    </row>
    <row r="95" s="14" customFormat="1">
      <c r="A95" s="14"/>
      <c r="B95" s="235"/>
      <c r="C95" s="236"/>
      <c r="D95" s="226" t="s">
        <v>135</v>
      </c>
      <c r="E95" s="237" t="s">
        <v>19</v>
      </c>
      <c r="F95" s="238" t="s">
        <v>140</v>
      </c>
      <c r="G95" s="236"/>
      <c r="H95" s="239">
        <v>220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135</v>
      </c>
      <c r="AU95" s="245" t="s">
        <v>83</v>
      </c>
      <c r="AV95" s="14" t="s">
        <v>83</v>
      </c>
      <c r="AW95" s="14" t="s">
        <v>33</v>
      </c>
      <c r="AX95" s="14" t="s">
        <v>72</v>
      </c>
      <c r="AY95" s="245" t="s">
        <v>124</v>
      </c>
    </row>
    <row r="96" s="13" customFormat="1">
      <c r="A96" s="13"/>
      <c r="B96" s="224"/>
      <c r="C96" s="225"/>
      <c r="D96" s="226" t="s">
        <v>135</v>
      </c>
      <c r="E96" s="227" t="s">
        <v>19</v>
      </c>
      <c r="F96" s="228" t="s">
        <v>141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135</v>
      </c>
      <c r="AU96" s="234" t="s">
        <v>83</v>
      </c>
      <c r="AV96" s="13" t="s">
        <v>80</v>
      </c>
      <c r="AW96" s="13" t="s">
        <v>33</v>
      </c>
      <c r="AX96" s="13" t="s">
        <v>72</v>
      </c>
      <c r="AY96" s="234" t="s">
        <v>124</v>
      </c>
    </row>
    <row r="97" s="15" customFormat="1">
      <c r="A97" s="15"/>
      <c r="B97" s="246"/>
      <c r="C97" s="247"/>
      <c r="D97" s="226" t="s">
        <v>135</v>
      </c>
      <c r="E97" s="248" t="s">
        <v>19</v>
      </c>
      <c r="F97" s="249" t="s">
        <v>142</v>
      </c>
      <c r="G97" s="247"/>
      <c r="H97" s="250">
        <v>295</v>
      </c>
      <c r="I97" s="251"/>
      <c r="J97" s="247"/>
      <c r="K97" s="247"/>
      <c r="L97" s="252"/>
      <c r="M97" s="253"/>
      <c r="N97" s="254"/>
      <c r="O97" s="254"/>
      <c r="P97" s="254"/>
      <c r="Q97" s="254"/>
      <c r="R97" s="254"/>
      <c r="S97" s="254"/>
      <c r="T97" s="25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6" t="s">
        <v>135</v>
      </c>
      <c r="AU97" s="256" t="s">
        <v>83</v>
      </c>
      <c r="AV97" s="15" t="s">
        <v>131</v>
      </c>
      <c r="AW97" s="15" t="s">
        <v>33</v>
      </c>
      <c r="AX97" s="15" t="s">
        <v>80</v>
      </c>
      <c r="AY97" s="256" t="s">
        <v>124</v>
      </c>
    </row>
    <row r="98" s="2" customFormat="1" ht="16.5" customHeight="1">
      <c r="A98" s="40"/>
      <c r="B98" s="41"/>
      <c r="C98" s="206" t="s">
        <v>83</v>
      </c>
      <c r="D98" s="206" t="s">
        <v>126</v>
      </c>
      <c r="E98" s="207" t="s">
        <v>143</v>
      </c>
      <c r="F98" s="208" t="s">
        <v>144</v>
      </c>
      <c r="G98" s="209" t="s">
        <v>145</v>
      </c>
      <c r="H98" s="210">
        <v>21.449999999999999</v>
      </c>
      <c r="I98" s="211"/>
      <c r="J98" s="212">
        <f>ROUND(I98*H98,2)</f>
        <v>0</v>
      </c>
      <c r="K98" s="208" t="s">
        <v>130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131</v>
      </c>
      <c r="AT98" s="217" t="s">
        <v>126</v>
      </c>
      <c r="AU98" s="217" t="s">
        <v>83</v>
      </c>
      <c r="AY98" s="19" t="s">
        <v>124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131</v>
      </c>
      <c r="BM98" s="217" t="s">
        <v>146</v>
      </c>
    </row>
    <row r="99" s="2" customFormat="1">
      <c r="A99" s="40"/>
      <c r="B99" s="41"/>
      <c r="C99" s="42"/>
      <c r="D99" s="219" t="s">
        <v>133</v>
      </c>
      <c r="E99" s="42"/>
      <c r="F99" s="220" t="s">
        <v>147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133</v>
      </c>
      <c r="AU99" s="19" t="s">
        <v>83</v>
      </c>
    </row>
    <row r="100" s="13" customFormat="1">
      <c r="A100" s="13"/>
      <c r="B100" s="224"/>
      <c r="C100" s="225"/>
      <c r="D100" s="226" t="s">
        <v>135</v>
      </c>
      <c r="E100" s="227" t="s">
        <v>19</v>
      </c>
      <c r="F100" s="228" t="s">
        <v>148</v>
      </c>
      <c r="G100" s="225"/>
      <c r="H100" s="227" t="s">
        <v>19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135</v>
      </c>
      <c r="AU100" s="234" t="s">
        <v>83</v>
      </c>
      <c r="AV100" s="13" t="s">
        <v>80</v>
      </c>
      <c r="AW100" s="13" t="s">
        <v>33</v>
      </c>
      <c r="AX100" s="13" t="s">
        <v>72</v>
      </c>
      <c r="AY100" s="234" t="s">
        <v>124</v>
      </c>
    </row>
    <row r="101" s="14" customFormat="1">
      <c r="A101" s="14"/>
      <c r="B101" s="235"/>
      <c r="C101" s="236"/>
      <c r="D101" s="226" t="s">
        <v>135</v>
      </c>
      <c r="E101" s="237" t="s">
        <v>19</v>
      </c>
      <c r="F101" s="238" t="s">
        <v>149</v>
      </c>
      <c r="G101" s="236"/>
      <c r="H101" s="239">
        <v>2.25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135</v>
      </c>
      <c r="AU101" s="245" t="s">
        <v>83</v>
      </c>
      <c r="AV101" s="14" t="s">
        <v>83</v>
      </c>
      <c r="AW101" s="14" t="s">
        <v>33</v>
      </c>
      <c r="AX101" s="14" t="s">
        <v>72</v>
      </c>
      <c r="AY101" s="245" t="s">
        <v>124</v>
      </c>
    </row>
    <row r="102" s="14" customFormat="1">
      <c r="A102" s="14"/>
      <c r="B102" s="235"/>
      <c r="C102" s="236"/>
      <c r="D102" s="226" t="s">
        <v>135</v>
      </c>
      <c r="E102" s="237" t="s">
        <v>19</v>
      </c>
      <c r="F102" s="238" t="s">
        <v>150</v>
      </c>
      <c r="G102" s="236"/>
      <c r="H102" s="239">
        <v>3.1499999999999999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135</v>
      </c>
      <c r="AU102" s="245" t="s">
        <v>83</v>
      </c>
      <c r="AV102" s="14" t="s">
        <v>83</v>
      </c>
      <c r="AW102" s="14" t="s">
        <v>33</v>
      </c>
      <c r="AX102" s="14" t="s">
        <v>72</v>
      </c>
      <c r="AY102" s="245" t="s">
        <v>124</v>
      </c>
    </row>
    <row r="103" s="14" customFormat="1">
      <c r="A103" s="14"/>
      <c r="B103" s="235"/>
      <c r="C103" s="236"/>
      <c r="D103" s="226" t="s">
        <v>135</v>
      </c>
      <c r="E103" s="237" t="s">
        <v>19</v>
      </c>
      <c r="F103" s="238" t="s">
        <v>151</v>
      </c>
      <c r="G103" s="236"/>
      <c r="H103" s="239">
        <v>1.5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135</v>
      </c>
      <c r="AU103" s="245" t="s">
        <v>83</v>
      </c>
      <c r="AV103" s="14" t="s">
        <v>83</v>
      </c>
      <c r="AW103" s="14" t="s">
        <v>33</v>
      </c>
      <c r="AX103" s="14" t="s">
        <v>72</v>
      </c>
      <c r="AY103" s="245" t="s">
        <v>124</v>
      </c>
    </row>
    <row r="104" s="14" customFormat="1">
      <c r="A104" s="14"/>
      <c r="B104" s="235"/>
      <c r="C104" s="236"/>
      <c r="D104" s="226" t="s">
        <v>135</v>
      </c>
      <c r="E104" s="237" t="s">
        <v>19</v>
      </c>
      <c r="F104" s="238" t="s">
        <v>152</v>
      </c>
      <c r="G104" s="236"/>
      <c r="H104" s="239">
        <v>3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135</v>
      </c>
      <c r="AU104" s="245" t="s">
        <v>83</v>
      </c>
      <c r="AV104" s="14" t="s">
        <v>83</v>
      </c>
      <c r="AW104" s="14" t="s">
        <v>33</v>
      </c>
      <c r="AX104" s="14" t="s">
        <v>72</v>
      </c>
      <c r="AY104" s="245" t="s">
        <v>124</v>
      </c>
    </row>
    <row r="105" s="14" customFormat="1">
      <c r="A105" s="14"/>
      <c r="B105" s="235"/>
      <c r="C105" s="236"/>
      <c r="D105" s="226" t="s">
        <v>135</v>
      </c>
      <c r="E105" s="237" t="s">
        <v>19</v>
      </c>
      <c r="F105" s="238" t="s">
        <v>153</v>
      </c>
      <c r="G105" s="236"/>
      <c r="H105" s="239">
        <v>3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135</v>
      </c>
      <c r="AU105" s="245" t="s">
        <v>83</v>
      </c>
      <c r="AV105" s="14" t="s">
        <v>83</v>
      </c>
      <c r="AW105" s="14" t="s">
        <v>33</v>
      </c>
      <c r="AX105" s="14" t="s">
        <v>72</v>
      </c>
      <c r="AY105" s="245" t="s">
        <v>124</v>
      </c>
    </row>
    <row r="106" s="14" customFormat="1">
      <c r="A106" s="14"/>
      <c r="B106" s="235"/>
      <c r="C106" s="236"/>
      <c r="D106" s="226" t="s">
        <v>135</v>
      </c>
      <c r="E106" s="237" t="s">
        <v>19</v>
      </c>
      <c r="F106" s="238" t="s">
        <v>154</v>
      </c>
      <c r="G106" s="236"/>
      <c r="H106" s="239">
        <v>1.5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135</v>
      </c>
      <c r="AU106" s="245" t="s">
        <v>83</v>
      </c>
      <c r="AV106" s="14" t="s">
        <v>83</v>
      </c>
      <c r="AW106" s="14" t="s">
        <v>33</v>
      </c>
      <c r="AX106" s="14" t="s">
        <v>72</v>
      </c>
      <c r="AY106" s="245" t="s">
        <v>124</v>
      </c>
    </row>
    <row r="107" s="14" customFormat="1">
      <c r="A107" s="14"/>
      <c r="B107" s="235"/>
      <c r="C107" s="236"/>
      <c r="D107" s="226" t="s">
        <v>135</v>
      </c>
      <c r="E107" s="237" t="s">
        <v>19</v>
      </c>
      <c r="F107" s="238" t="s">
        <v>155</v>
      </c>
      <c r="G107" s="236"/>
      <c r="H107" s="239">
        <v>1.8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135</v>
      </c>
      <c r="AU107" s="245" t="s">
        <v>83</v>
      </c>
      <c r="AV107" s="14" t="s">
        <v>83</v>
      </c>
      <c r="AW107" s="14" t="s">
        <v>33</v>
      </c>
      <c r="AX107" s="14" t="s">
        <v>72</v>
      </c>
      <c r="AY107" s="245" t="s">
        <v>124</v>
      </c>
    </row>
    <row r="108" s="14" customFormat="1">
      <c r="A108" s="14"/>
      <c r="B108" s="235"/>
      <c r="C108" s="236"/>
      <c r="D108" s="226" t="s">
        <v>135</v>
      </c>
      <c r="E108" s="237" t="s">
        <v>19</v>
      </c>
      <c r="F108" s="238" t="s">
        <v>156</v>
      </c>
      <c r="G108" s="236"/>
      <c r="H108" s="239">
        <v>3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135</v>
      </c>
      <c r="AU108" s="245" t="s">
        <v>83</v>
      </c>
      <c r="AV108" s="14" t="s">
        <v>83</v>
      </c>
      <c r="AW108" s="14" t="s">
        <v>33</v>
      </c>
      <c r="AX108" s="14" t="s">
        <v>72</v>
      </c>
      <c r="AY108" s="245" t="s">
        <v>124</v>
      </c>
    </row>
    <row r="109" s="14" customFormat="1">
      <c r="A109" s="14"/>
      <c r="B109" s="235"/>
      <c r="C109" s="236"/>
      <c r="D109" s="226" t="s">
        <v>135</v>
      </c>
      <c r="E109" s="237" t="s">
        <v>19</v>
      </c>
      <c r="F109" s="238" t="s">
        <v>157</v>
      </c>
      <c r="G109" s="236"/>
      <c r="H109" s="239">
        <v>2.25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135</v>
      </c>
      <c r="AU109" s="245" t="s">
        <v>83</v>
      </c>
      <c r="AV109" s="14" t="s">
        <v>83</v>
      </c>
      <c r="AW109" s="14" t="s">
        <v>33</v>
      </c>
      <c r="AX109" s="14" t="s">
        <v>72</v>
      </c>
      <c r="AY109" s="245" t="s">
        <v>124</v>
      </c>
    </row>
    <row r="110" s="15" customFormat="1">
      <c r="A110" s="15"/>
      <c r="B110" s="246"/>
      <c r="C110" s="247"/>
      <c r="D110" s="226" t="s">
        <v>135</v>
      </c>
      <c r="E110" s="248" t="s">
        <v>19</v>
      </c>
      <c r="F110" s="249" t="s">
        <v>142</v>
      </c>
      <c r="G110" s="247"/>
      <c r="H110" s="250">
        <v>21.449999999999999</v>
      </c>
      <c r="I110" s="251"/>
      <c r="J110" s="247"/>
      <c r="K110" s="247"/>
      <c r="L110" s="252"/>
      <c r="M110" s="253"/>
      <c r="N110" s="254"/>
      <c r="O110" s="254"/>
      <c r="P110" s="254"/>
      <c r="Q110" s="254"/>
      <c r="R110" s="254"/>
      <c r="S110" s="254"/>
      <c r="T110" s="25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6" t="s">
        <v>135</v>
      </c>
      <c r="AU110" s="256" t="s">
        <v>83</v>
      </c>
      <c r="AV110" s="15" t="s">
        <v>131</v>
      </c>
      <c r="AW110" s="15" t="s">
        <v>33</v>
      </c>
      <c r="AX110" s="15" t="s">
        <v>80</v>
      </c>
      <c r="AY110" s="256" t="s">
        <v>124</v>
      </c>
    </row>
    <row r="111" s="2" customFormat="1" ht="37.8" customHeight="1">
      <c r="A111" s="40"/>
      <c r="B111" s="41"/>
      <c r="C111" s="206" t="s">
        <v>158</v>
      </c>
      <c r="D111" s="206" t="s">
        <v>126</v>
      </c>
      <c r="E111" s="207" t="s">
        <v>159</v>
      </c>
      <c r="F111" s="208" t="s">
        <v>160</v>
      </c>
      <c r="G111" s="209" t="s">
        <v>145</v>
      </c>
      <c r="H111" s="210">
        <v>21.5</v>
      </c>
      <c r="I111" s="211"/>
      <c r="J111" s="212">
        <f>ROUND(I111*H111,2)</f>
        <v>0</v>
      </c>
      <c r="K111" s="208" t="s">
        <v>130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131</v>
      </c>
      <c r="AT111" s="217" t="s">
        <v>126</v>
      </c>
      <c r="AU111" s="217" t="s">
        <v>83</v>
      </c>
      <c r="AY111" s="19" t="s">
        <v>124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131</v>
      </c>
      <c r="BM111" s="217" t="s">
        <v>161</v>
      </c>
    </row>
    <row r="112" s="2" customFormat="1">
      <c r="A112" s="40"/>
      <c r="B112" s="41"/>
      <c r="C112" s="42"/>
      <c r="D112" s="219" t="s">
        <v>133</v>
      </c>
      <c r="E112" s="42"/>
      <c r="F112" s="220" t="s">
        <v>162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133</v>
      </c>
      <c r="AU112" s="19" t="s">
        <v>83</v>
      </c>
    </row>
    <row r="113" s="14" customFormat="1">
      <c r="A113" s="14"/>
      <c r="B113" s="235"/>
      <c r="C113" s="236"/>
      <c r="D113" s="226" t="s">
        <v>135</v>
      </c>
      <c r="E113" s="237" t="s">
        <v>19</v>
      </c>
      <c r="F113" s="238" t="s">
        <v>163</v>
      </c>
      <c r="G113" s="236"/>
      <c r="H113" s="239">
        <v>21.5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135</v>
      </c>
      <c r="AU113" s="245" t="s">
        <v>83</v>
      </c>
      <c r="AV113" s="14" t="s">
        <v>83</v>
      </c>
      <c r="AW113" s="14" t="s">
        <v>33</v>
      </c>
      <c r="AX113" s="14" t="s">
        <v>80</v>
      </c>
      <c r="AY113" s="245" t="s">
        <v>124</v>
      </c>
    </row>
    <row r="114" s="2" customFormat="1" ht="37.8" customHeight="1">
      <c r="A114" s="40"/>
      <c r="B114" s="41"/>
      <c r="C114" s="206" t="s">
        <v>131</v>
      </c>
      <c r="D114" s="206" t="s">
        <v>126</v>
      </c>
      <c r="E114" s="207" t="s">
        <v>164</v>
      </c>
      <c r="F114" s="208" t="s">
        <v>165</v>
      </c>
      <c r="G114" s="209" t="s">
        <v>145</v>
      </c>
      <c r="H114" s="210">
        <v>107.5</v>
      </c>
      <c r="I114" s="211"/>
      <c r="J114" s="212">
        <f>ROUND(I114*H114,2)</f>
        <v>0</v>
      </c>
      <c r="K114" s="208" t="s">
        <v>130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131</v>
      </c>
      <c r="AT114" s="217" t="s">
        <v>126</v>
      </c>
      <c r="AU114" s="217" t="s">
        <v>83</v>
      </c>
      <c r="AY114" s="19" t="s">
        <v>124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131</v>
      </c>
      <c r="BM114" s="217" t="s">
        <v>166</v>
      </c>
    </row>
    <row r="115" s="2" customFormat="1">
      <c r="A115" s="40"/>
      <c r="B115" s="41"/>
      <c r="C115" s="42"/>
      <c r="D115" s="219" t="s">
        <v>133</v>
      </c>
      <c r="E115" s="42"/>
      <c r="F115" s="220" t="s">
        <v>167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133</v>
      </c>
      <c r="AU115" s="19" t="s">
        <v>83</v>
      </c>
    </row>
    <row r="116" s="13" customFormat="1">
      <c r="A116" s="13"/>
      <c r="B116" s="224"/>
      <c r="C116" s="225"/>
      <c r="D116" s="226" t="s">
        <v>135</v>
      </c>
      <c r="E116" s="227" t="s">
        <v>19</v>
      </c>
      <c r="F116" s="228" t="s">
        <v>168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135</v>
      </c>
      <c r="AU116" s="234" t="s">
        <v>83</v>
      </c>
      <c r="AV116" s="13" t="s">
        <v>80</v>
      </c>
      <c r="AW116" s="13" t="s">
        <v>33</v>
      </c>
      <c r="AX116" s="13" t="s">
        <v>72</v>
      </c>
      <c r="AY116" s="234" t="s">
        <v>124</v>
      </c>
    </row>
    <row r="117" s="14" customFormat="1">
      <c r="A117" s="14"/>
      <c r="B117" s="235"/>
      <c r="C117" s="236"/>
      <c r="D117" s="226" t="s">
        <v>135</v>
      </c>
      <c r="E117" s="237" t="s">
        <v>19</v>
      </c>
      <c r="F117" s="238" t="s">
        <v>169</v>
      </c>
      <c r="G117" s="236"/>
      <c r="H117" s="239">
        <v>107.5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135</v>
      </c>
      <c r="AU117" s="245" t="s">
        <v>83</v>
      </c>
      <c r="AV117" s="14" t="s">
        <v>83</v>
      </c>
      <c r="AW117" s="14" t="s">
        <v>33</v>
      </c>
      <c r="AX117" s="14" t="s">
        <v>80</v>
      </c>
      <c r="AY117" s="245" t="s">
        <v>124</v>
      </c>
    </row>
    <row r="118" s="2" customFormat="1" ht="24.15" customHeight="1">
      <c r="A118" s="40"/>
      <c r="B118" s="41"/>
      <c r="C118" s="206" t="s">
        <v>170</v>
      </c>
      <c r="D118" s="206" t="s">
        <v>126</v>
      </c>
      <c r="E118" s="207" t="s">
        <v>171</v>
      </c>
      <c r="F118" s="208" t="s">
        <v>172</v>
      </c>
      <c r="G118" s="209" t="s">
        <v>173</v>
      </c>
      <c r="H118" s="210">
        <v>21.5</v>
      </c>
      <c r="I118" s="211"/>
      <c r="J118" s="212">
        <f>ROUND(I118*H118,2)</f>
        <v>0</v>
      </c>
      <c r="K118" s="208" t="s">
        <v>130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131</v>
      </c>
      <c r="AT118" s="217" t="s">
        <v>126</v>
      </c>
      <c r="AU118" s="217" t="s">
        <v>83</v>
      </c>
      <c r="AY118" s="19" t="s">
        <v>124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80</v>
      </c>
      <c r="BK118" s="218">
        <f>ROUND(I118*H118,2)</f>
        <v>0</v>
      </c>
      <c r="BL118" s="19" t="s">
        <v>131</v>
      </c>
      <c r="BM118" s="217" t="s">
        <v>174</v>
      </c>
    </row>
    <row r="119" s="2" customFormat="1">
      <c r="A119" s="40"/>
      <c r="B119" s="41"/>
      <c r="C119" s="42"/>
      <c r="D119" s="219" t="s">
        <v>133</v>
      </c>
      <c r="E119" s="42"/>
      <c r="F119" s="220" t="s">
        <v>175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133</v>
      </c>
      <c r="AU119" s="19" t="s">
        <v>83</v>
      </c>
    </row>
    <row r="120" s="14" customFormat="1">
      <c r="A120" s="14"/>
      <c r="B120" s="235"/>
      <c r="C120" s="236"/>
      <c r="D120" s="226" t="s">
        <v>135</v>
      </c>
      <c r="E120" s="237" t="s">
        <v>19</v>
      </c>
      <c r="F120" s="238" t="s">
        <v>176</v>
      </c>
      <c r="G120" s="236"/>
      <c r="H120" s="239">
        <v>21.5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135</v>
      </c>
      <c r="AU120" s="245" t="s">
        <v>83</v>
      </c>
      <c r="AV120" s="14" t="s">
        <v>83</v>
      </c>
      <c r="AW120" s="14" t="s">
        <v>33</v>
      </c>
      <c r="AX120" s="14" t="s">
        <v>80</v>
      </c>
      <c r="AY120" s="245" t="s">
        <v>124</v>
      </c>
    </row>
    <row r="121" s="2" customFormat="1" ht="24.15" customHeight="1">
      <c r="A121" s="40"/>
      <c r="B121" s="41"/>
      <c r="C121" s="206" t="s">
        <v>177</v>
      </c>
      <c r="D121" s="206" t="s">
        <v>126</v>
      </c>
      <c r="E121" s="207" t="s">
        <v>178</v>
      </c>
      <c r="F121" s="208" t="s">
        <v>179</v>
      </c>
      <c r="G121" s="209" t="s">
        <v>145</v>
      </c>
      <c r="H121" s="210">
        <v>21.5</v>
      </c>
      <c r="I121" s="211"/>
      <c r="J121" s="212">
        <f>ROUND(I121*H121,2)</f>
        <v>0</v>
      </c>
      <c r="K121" s="208" t="s">
        <v>130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131</v>
      </c>
      <c r="AT121" s="217" t="s">
        <v>126</v>
      </c>
      <c r="AU121" s="217" t="s">
        <v>83</v>
      </c>
      <c r="AY121" s="19" t="s">
        <v>124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131</v>
      </c>
      <c r="BM121" s="217" t="s">
        <v>180</v>
      </c>
    </row>
    <row r="122" s="2" customFormat="1">
      <c r="A122" s="40"/>
      <c r="B122" s="41"/>
      <c r="C122" s="42"/>
      <c r="D122" s="219" t="s">
        <v>133</v>
      </c>
      <c r="E122" s="42"/>
      <c r="F122" s="220" t="s">
        <v>181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133</v>
      </c>
      <c r="AU122" s="19" t="s">
        <v>83</v>
      </c>
    </row>
    <row r="123" s="14" customFormat="1">
      <c r="A123" s="14"/>
      <c r="B123" s="235"/>
      <c r="C123" s="236"/>
      <c r="D123" s="226" t="s">
        <v>135</v>
      </c>
      <c r="E123" s="237" t="s">
        <v>19</v>
      </c>
      <c r="F123" s="238" t="s">
        <v>182</v>
      </c>
      <c r="G123" s="236"/>
      <c r="H123" s="239">
        <v>21.5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135</v>
      </c>
      <c r="AU123" s="245" t="s">
        <v>83</v>
      </c>
      <c r="AV123" s="14" t="s">
        <v>83</v>
      </c>
      <c r="AW123" s="14" t="s">
        <v>33</v>
      </c>
      <c r="AX123" s="14" t="s">
        <v>80</v>
      </c>
      <c r="AY123" s="245" t="s">
        <v>124</v>
      </c>
    </row>
    <row r="124" s="12" customFormat="1" ht="22.8" customHeight="1">
      <c r="A124" s="12"/>
      <c r="B124" s="190"/>
      <c r="C124" s="191"/>
      <c r="D124" s="192" t="s">
        <v>71</v>
      </c>
      <c r="E124" s="204" t="s">
        <v>170</v>
      </c>
      <c r="F124" s="204" t="s">
        <v>183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SUM(P125:P197)</f>
        <v>0</v>
      </c>
      <c r="Q124" s="198"/>
      <c r="R124" s="199">
        <f>SUM(R125:R197)</f>
        <v>546.46825000000001</v>
      </c>
      <c r="S124" s="198"/>
      <c r="T124" s="200">
        <f>SUM(T125:T197)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80</v>
      </c>
      <c r="AT124" s="202" t="s">
        <v>71</v>
      </c>
      <c r="AU124" s="202" t="s">
        <v>80</v>
      </c>
      <c r="AY124" s="201" t="s">
        <v>124</v>
      </c>
      <c r="BK124" s="203">
        <f>SUM(BK125:BK197)</f>
        <v>0</v>
      </c>
    </row>
    <row r="125" s="2" customFormat="1" ht="21.75" customHeight="1">
      <c r="A125" s="40"/>
      <c r="B125" s="41"/>
      <c r="C125" s="206" t="s">
        <v>184</v>
      </c>
      <c r="D125" s="206" t="s">
        <v>126</v>
      </c>
      <c r="E125" s="207" t="s">
        <v>185</v>
      </c>
      <c r="F125" s="208" t="s">
        <v>186</v>
      </c>
      <c r="G125" s="209" t="s">
        <v>129</v>
      </c>
      <c r="H125" s="210">
        <v>143</v>
      </c>
      <c r="I125" s="211"/>
      <c r="J125" s="212">
        <f>ROUND(I125*H125,2)</f>
        <v>0</v>
      </c>
      <c r="K125" s="208" t="s">
        <v>130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131</v>
      </c>
      <c r="AT125" s="217" t="s">
        <v>126</v>
      </c>
      <c r="AU125" s="217" t="s">
        <v>83</v>
      </c>
      <c r="AY125" s="19" t="s">
        <v>124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131</v>
      </c>
      <c r="BM125" s="217" t="s">
        <v>187</v>
      </c>
    </row>
    <row r="126" s="2" customFormat="1">
      <c r="A126" s="40"/>
      <c r="B126" s="41"/>
      <c r="C126" s="42"/>
      <c r="D126" s="219" t="s">
        <v>133</v>
      </c>
      <c r="E126" s="42"/>
      <c r="F126" s="220" t="s">
        <v>188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133</v>
      </c>
      <c r="AU126" s="19" t="s">
        <v>83</v>
      </c>
    </row>
    <row r="127" s="13" customFormat="1">
      <c r="A127" s="13"/>
      <c r="B127" s="224"/>
      <c r="C127" s="225"/>
      <c r="D127" s="226" t="s">
        <v>135</v>
      </c>
      <c r="E127" s="227" t="s">
        <v>19</v>
      </c>
      <c r="F127" s="228" t="s">
        <v>148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135</v>
      </c>
      <c r="AU127" s="234" t="s">
        <v>83</v>
      </c>
      <c r="AV127" s="13" t="s">
        <v>80</v>
      </c>
      <c r="AW127" s="13" t="s">
        <v>33</v>
      </c>
      <c r="AX127" s="13" t="s">
        <v>72</v>
      </c>
      <c r="AY127" s="234" t="s">
        <v>124</v>
      </c>
    </row>
    <row r="128" s="14" customFormat="1">
      <c r="A128" s="14"/>
      <c r="B128" s="235"/>
      <c r="C128" s="236"/>
      <c r="D128" s="226" t="s">
        <v>135</v>
      </c>
      <c r="E128" s="237" t="s">
        <v>19</v>
      </c>
      <c r="F128" s="238" t="s">
        <v>189</v>
      </c>
      <c r="G128" s="236"/>
      <c r="H128" s="239">
        <v>15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135</v>
      </c>
      <c r="AU128" s="245" t="s">
        <v>83</v>
      </c>
      <c r="AV128" s="14" t="s">
        <v>83</v>
      </c>
      <c r="AW128" s="14" t="s">
        <v>33</v>
      </c>
      <c r="AX128" s="14" t="s">
        <v>72</v>
      </c>
      <c r="AY128" s="245" t="s">
        <v>124</v>
      </c>
    </row>
    <row r="129" s="14" customFormat="1">
      <c r="A129" s="14"/>
      <c r="B129" s="235"/>
      <c r="C129" s="236"/>
      <c r="D129" s="226" t="s">
        <v>135</v>
      </c>
      <c r="E129" s="237" t="s">
        <v>19</v>
      </c>
      <c r="F129" s="238" t="s">
        <v>190</v>
      </c>
      <c r="G129" s="236"/>
      <c r="H129" s="239">
        <v>21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135</v>
      </c>
      <c r="AU129" s="245" t="s">
        <v>83</v>
      </c>
      <c r="AV129" s="14" t="s">
        <v>83</v>
      </c>
      <c r="AW129" s="14" t="s">
        <v>33</v>
      </c>
      <c r="AX129" s="14" t="s">
        <v>72</v>
      </c>
      <c r="AY129" s="245" t="s">
        <v>124</v>
      </c>
    </row>
    <row r="130" s="14" customFormat="1">
      <c r="A130" s="14"/>
      <c r="B130" s="235"/>
      <c r="C130" s="236"/>
      <c r="D130" s="226" t="s">
        <v>135</v>
      </c>
      <c r="E130" s="237" t="s">
        <v>19</v>
      </c>
      <c r="F130" s="238" t="s">
        <v>191</v>
      </c>
      <c r="G130" s="236"/>
      <c r="H130" s="239">
        <v>10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135</v>
      </c>
      <c r="AU130" s="245" t="s">
        <v>83</v>
      </c>
      <c r="AV130" s="14" t="s">
        <v>83</v>
      </c>
      <c r="AW130" s="14" t="s">
        <v>33</v>
      </c>
      <c r="AX130" s="14" t="s">
        <v>72</v>
      </c>
      <c r="AY130" s="245" t="s">
        <v>124</v>
      </c>
    </row>
    <row r="131" s="14" customFormat="1">
      <c r="A131" s="14"/>
      <c r="B131" s="235"/>
      <c r="C131" s="236"/>
      <c r="D131" s="226" t="s">
        <v>135</v>
      </c>
      <c r="E131" s="237" t="s">
        <v>19</v>
      </c>
      <c r="F131" s="238" t="s">
        <v>192</v>
      </c>
      <c r="G131" s="236"/>
      <c r="H131" s="239">
        <v>20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135</v>
      </c>
      <c r="AU131" s="245" t="s">
        <v>83</v>
      </c>
      <c r="AV131" s="14" t="s">
        <v>83</v>
      </c>
      <c r="AW131" s="14" t="s">
        <v>33</v>
      </c>
      <c r="AX131" s="14" t="s">
        <v>72</v>
      </c>
      <c r="AY131" s="245" t="s">
        <v>124</v>
      </c>
    </row>
    <row r="132" s="14" customFormat="1">
      <c r="A132" s="14"/>
      <c r="B132" s="235"/>
      <c r="C132" s="236"/>
      <c r="D132" s="226" t="s">
        <v>135</v>
      </c>
      <c r="E132" s="237" t="s">
        <v>19</v>
      </c>
      <c r="F132" s="238" t="s">
        <v>193</v>
      </c>
      <c r="G132" s="236"/>
      <c r="H132" s="239">
        <v>20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135</v>
      </c>
      <c r="AU132" s="245" t="s">
        <v>83</v>
      </c>
      <c r="AV132" s="14" t="s">
        <v>83</v>
      </c>
      <c r="AW132" s="14" t="s">
        <v>33</v>
      </c>
      <c r="AX132" s="14" t="s">
        <v>72</v>
      </c>
      <c r="AY132" s="245" t="s">
        <v>124</v>
      </c>
    </row>
    <row r="133" s="14" customFormat="1">
      <c r="A133" s="14"/>
      <c r="B133" s="235"/>
      <c r="C133" s="236"/>
      <c r="D133" s="226" t="s">
        <v>135</v>
      </c>
      <c r="E133" s="237" t="s">
        <v>19</v>
      </c>
      <c r="F133" s="238" t="s">
        <v>194</v>
      </c>
      <c r="G133" s="236"/>
      <c r="H133" s="239">
        <v>10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135</v>
      </c>
      <c r="AU133" s="245" t="s">
        <v>83</v>
      </c>
      <c r="AV133" s="14" t="s">
        <v>83</v>
      </c>
      <c r="AW133" s="14" t="s">
        <v>33</v>
      </c>
      <c r="AX133" s="14" t="s">
        <v>72</v>
      </c>
      <c r="AY133" s="245" t="s">
        <v>124</v>
      </c>
    </row>
    <row r="134" s="14" customFormat="1">
      <c r="A134" s="14"/>
      <c r="B134" s="235"/>
      <c r="C134" s="236"/>
      <c r="D134" s="226" t="s">
        <v>135</v>
      </c>
      <c r="E134" s="237" t="s">
        <v>19</v>
      </c>
      <c r="F134" s="238" t="s">
        <v>195</v>
      </c>
      <c r="G134" s="236"/>
      <c r="H134" s="239">
        <v>12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135</v>
      </c>
      <c r="AU134" s="245" t="s">
        <v>83</v>
      </c>
      <c r="AV134" s="14" t="s">
        <v>83</v>
      </c>
      <c r="AW134" s="14" t="s">
        <v>33</v>
      </c>
      <c r="AX134" s="14" t="s">
        <v>72</v>
      </c>
      <c r="AY134" s="245" t="s">
        <v>124</v>
      </c>
    </row>
    <row r="135" s="14" customFormat="1">
      <c r="A135" s="14"/>
      <c r="B135" s="235"/>
      <c r="C135" s="236"/>
      <c r="D135" s="226" t="s">
        <v>135</v>
      </c>
      <c r="E135" s="237" t="s">
        <v>19</v>
      </c>
      <c r="F135" s="238" t="s">
        <v>196</v>
      </c>
      <c r="G135" s="236"/>
      <c r="H135" s="239">
        <v>20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135</v>
      </c>
      <c r="AU135" s="245" t="s">
        <v>83</v>
      </c>
      <c r="AV135" s="14" t="s">
        <v>83</v>
      </c>
      <c r="AW135" s="14" t="s">
        <v>33</v>
      </c>
      <c r="AX135" s="14" t="s">
        <v>72</v>
      </c>
      <c r="AY135" s="245" t="s">
        <v>124</v>
      </c>
    </row>
    <row r="136" s="14" customFormat="1">
      <c r="A136" s="14"/>
      <c r="B136" s="235"/>
      <c r="C136" s="236"/>
      <c r="D136" s="226" t="s">
        <v>135</v>
      </c>
      <c r="E136" s="237" t="s">
        <v>19</v>
      </c>
      <c r="F136" s="238" t="s">
        <v>197</v>
      </c>
      <c r="G136" s="236"/>
      <c r="H136" s="239">
        <v>15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135</v>
      </c>
      <c r="AU136" s="245" t="s">
        <v>83</v>
      </c>
      <c r="AV136" s="14" t="s">
        <v>83</v>
      </c>
      <c r="AW136" s="14" t="s">
        <v>33</v>
      </c>
      <c r="AX136" s="14" t="s">
        <v>72</v>
      </c>
      <c r="AY136" s="245" t="s">
        <v>124</v>
      </c>
    </row>
    <row r="137" s="15" customFormat="1">
      <c r="A137" s="15"/>
      <c r="B137" s="246"/>
      <c r="C137" s="247"/>
      <c r="D137" s="226" t="s">
        <v>135</v>
      </c>
      <c r="E137" s="248" t="s">
        <v>19</v>
      </c>
      <c r="F137" s="249" t="s">
        <v>142</v>
      </c>
      <c r="G137" s="247"/>
      <c r="H137" s="250">
        <v>143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6" t="s">
        <v>135</v>
      </c>
      <c r="AU137" s="256" t="s">
        <v>83</v>
      </c>
      <c r="AV137" s="15" t="s">
        <v>131</v>
      </c>
      <c r="AW137" s="15" t="s">
        <v>33</v>
      </c>
      <c r="AX137" s="15" t="s">
        <v>80</v>
      </c>
      <c r="AY137" s="256" t="s">
        <v>124</v>
      </c>
    </row>
    <row r="138" s="2" customFormat="1" ht="24.15" customHeight="1">
      <c r="A138" s="40"/>
      <c r="B138" s="41"/>
      <c r="C138" s="206" t="s">
        <v>198</v>
      </c>
      <c r="D138" s="206" t="s">
        <v>126</v>
      </c>
      <c r="E138" s="207" t="s">
        <v>199</v>
      </c>
      <c r="F138" s="208" t="s">
        <v>200</v>
      </c>
      <c r="G138" s="209" t="s">
        <v>129</v>
      </c>
      <c r="H138" s="210">
        <v>220</v>
      </c>
      <c r="I138" s="211"/>
      <c r="J138" s="212">
        <f>ROUND(I138*H138,2)</f>
        <v>0</v>
      </c>
      <c r="K138" s="208" t="s">
        <v>130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131</v>
      </c>
      <c r="AT138" s="217" t="s">
        <v>126</v>
      </c>
      <c r="AU138" s="217" t="s">
        <v>83</v>
      </c>
      <c r="AY138" s="19" t="s">
        <v>124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131</v>
      </c>
      <c r="BM138" s="217" t="s">
        <v>201</v>
      </c>
    </row>
    <row r="139" s="2" customFormat="1">
      <c r="A139" s="40"/>
      <c r="B139" s="41"/>
      <c r="C139" s="42"/>
      <c r="D139" s="219" t="s">
        <v>133</v>
      </c>
      <c r="E139" s="42"/>
      <c r="F139" s="220" t="s">
        <v>202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133</v>
      </c>
      <c r="AU139" s="19" t="s">
        <v>83</v>
      </c>
    </row>
    <row r="140" s="13" customFormat="1">
      <c r="A140" s="13"/>
      <c r="B140" s="224"/>
      <c r="C140" s="225"/>
      <c r="D140" s="226" t="s">
        <v>135</v>
      </c>
      <c r="E140" s="227" t="s">
        <v>19</v>
      </c>
      <c r="F140" s="228" t="s">
        <v>139</v>
      </c>
      <c r="G140" s="225"/>
      <c r="H140" s="227" t="s">
        <v>19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135</v>
      </c>
      <c r="AU140" s="234" t="s">
        <v>83</v>
      </c>
      <c r="AV140" s="13" t="s">
        <v>80</v>
      </c>
      <c r="AW140" s="13" t="s">
        <v>33</v>
      </c>
      <c r="AX140" s="13" t="s">
        <v>72</v>
      </c>
      <c r="AY140" s="234" t="s">
        <v>124</v>
      </c>
    </row>
    <row r="141" s="14" customFormat="1">
      <c r="A141" s="14"/>
      <c r="B141" s="235"/>
      <c r="C141" s="236"/>
      <c r="D141" s="226" t="s">
        <v>135</v>
      </c>
      <c r="E141" s="237" t="s">
        <v>19</v>
      </c>
      <c r="F141" s="238" t="s">
        <v>140</v>
      </c>
      <c r="G141" s="236"/>
      <c r="H141" s="239">
        <v>220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135</v>
      </c>
      <c r="AU141" s="245" t="s">
        <v>83</v>
      </c>
      <c r="AV141" s="14" t="s">
        <v>83</v>
      </c>
      <c r="AW141" s="14" t="s">
        <v>33</v>
      </c>
      <c r="AX141" s="14" t="s">
        <v>80</v>
      </c>
      <c r="AY141" s="245" t="s">
        <v>124</v>
      </c>
    </row>
    <row r="142" s="13" customFormat="1">
      <c r="A142" s="13"/>
      <c r="B142" s="224"/>
      <c r="C142" s="225"/>
      <c r="D142" s="226" t="s">
        <v>135</v>
      </c>
      <c r="E142" s="227" t="s">
        <v>19</v>
      </c>
      <c r="F142" s="228" t="s">
        <v>141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135</v>
      </c>
      <c r="AU142" s="234" t="s">
        <v>83</v>
      </c>
      <c r="AV142" s="13" t="s">
        <v>80</v>
      </c>
      <c r="AW142" s="13" t="s">
        <v>33</v>
      </c>
      <c r="AX142" s="13" t="s">
        <v>72</v>
      </c>
      <c r="AY142" s="234" t="s">
        <v>124</v>
      </c>
    </row>
    <row r="143" s="2" customFormat="1" ht="24.15" customHeight="1">
      <c r="A143" s="40"/>
      <c r="B143" s="41"/>
      <c r="C143" s="206" t="s">
        <v>203</v>
      </c>
      <c r="D143" s="206" t="s">
        <v>126</v>
      </c>
      <c r="E143" s="207" t="s">
        <v>204</v>
      </c>
      <c r="F143" s="208" t="s">
        <v>205</v>
      </c>
      <c r="G143" s="209" t="s">
        <v>129</v>
      </c>
      <c r="H143" s="210">
        <v>950</v>
      </c>
      <c r="I143" s="211"/>
      <c r="J143" s="212">
        <f>ROUND(I143*H143,2)</f>
        <v>0</v>
      </c>
      <c r="K143" s="208" t="s">
        <v>130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0.216</v>
      </c>
      <c r="R143" s="215">
        <f>Q143*H143</f>
        <v>205.19999999999999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131</v>
      </c>
      <c r="AT143" s="217" t="s">
        <v>126</v>
      </c>
      <c r="AU143" s="217" t="s">
        <v>83</v>
      </c>
      <c r="AY143" s="19" t="s">
        <v>124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131</v>
      </c>
      <c r="BM143" s="217" t="s">
        <v>206</v>
      </c>
    </row>
    <row r="144" s="2" customFormat="1">
      <c r="A144" s="40"/>
      <c r="B144" s="41"/>
      <c r="C144" s="42"/>
      <c r="D144" s="219" t="s">
        <v>133</v>
      </c>
      <c r="E144" s="42"/>
      <c r="F144" s="220" t="s">
        <v>207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133</v>
      </c>
      <c r="AU144" s="19" t="s">
        <v>83</v>
      </c>
    </row>
    <row r="145" s="13" customFormat="1">
      <c r="A145" s="13"/>
      <c r="B145" s="224"/>
      <c r="C145" s="225"/>
      <c r="D145" s="226" t="s">
        <v>135</v>
      </c>
      <c r="E145" s="227" t="s">
        <v>19</v>
      </c>
      <c r="F145" s="228" t="s">
        <v>208</v>
      </c>
      <c r="G145" s="225"/>
      <c r="H145" s="227" t="s">
        <v>19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135</v>
      </c>
      <c r="AU145" s="234" t="s">
        <v>83</v>
      </c>
      <c r="AV145" s="13" t="s">
        <v>80</v>
      </c>
      <c r="AW145" s="13" t="s">
        <v>33</v>
      </c>
      <c r="AX145" s="13" t="s">
        <v>72</v>
      </c>
      <c r="AY145" s="234" t="s">
        <v>124</v>
      </c>
    </row>
    <row r="146" s="14" customFormat="1">
      <c r="A146" s="14"/>
      <c r="B146" s="235"/>
      <c r="C146" s="236"/>
      <c r="D146" s="226" t="s">
        <v>135</v>
      </c>
      <c r="E146" s="237" t="s">
        <v>19</v>
      </c>
      <c r="F146" s="238" t="s">
        <v>209</v>
      </c>
      <c r="G146" s="236"/>
      <c r="H146" s="239">
        <v>472.5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135</v>
      </c>
      <c r="AU146" s="245" t="s">
        <v>83</v>
      </c>
      <c r="AV146" s="14" t="s">
        <v>83</v>
      </c>
      <c r="AW146" s="14" t="s">
        <v>33</v>
      </c>
      <c r="AX146" s="14" t="s">
        <v>72</v>
      </c>
      <c r="AY146" s="245" t="s">
        <v>124</v>
      </c>
    </row>
    <row r="147" s="14" customFormat="1">
      <c r="A147" s="14"/>
      <c r="B147" s="235"/>
      <c r="C147" s="236"/>
      <c r="D147" s="226" t="s">
        <v>135</v>
      </c>
      <c r="E147" s="237" t="s">
        <v>19</v>
      </c>
      <c r="F147" s="238" t="s">
        <v>210</v>
      </c>
      <c r="G147" s="236"/>
      <c r="H147" s="239">
        <v>477.5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135</v>
      </c>
      <c r="AU147" s="245" t="s">
        <v>83</v>
      </c>
      <c r="AV147" s="14" t="s">
        <v>83</v>
      </c>
      <c r="AW147" s="14" t="s">
        <v>33</v>
      </c>
      <c r="AX147" s="14" t="s">
        <v>72</v>
      </c>
      <c r="AY147" s="245" t="s">
        <v>124</v>
      </c>
    </row>
    <row r="148" s="15" customFormat="1">
      <c r="A148" s="15"/>
      <c r="B148" s="246"/>
      <c r="C148" s="247"/>
      <c r="D148" s="226" t="s">
        <v>135</v>
      </c>
      <c r="E148" s="248" t="s">
        <v>19</v>
      </c>
      <c r="F148" s="249" t="s">
        <v>142</v>
      </c>
      <c r="G148" s="247"/>
      <c r="H148" s="250">
        <v>950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6" t="s">
        <v>135</v>
      </c>
      <c r="AU148" s="256" t="s">
        <v>83</v>
      </c>
      <c r="AV148" s="15" t="s">
        <v>131</v>
      </c>
      <c r="AW148" s="15" t="s">
        <v>33</v>
      </c>
      <c r="AX148" s="15" t="s">
        <v>80</v>
      </c>
      <c r="AY148" s="256" t="s">
        <v>124</v>
      </c>
    </row>
    <row r="149" s="2" customFormat="1" ht="16.5" customHeight="1">
      <c r="A149" s="40"/>
      <c r="B149" s="41"/>
      <c r="C149" s="257" t="s">
        <v>211</v>
      </c>
      <c r="D149" s="257" t="s">
        <v>212</v>
      </c>
      <c r="E149" s="258" t="s">
        <v>213</v>
      </c>
      <c r="F149" s="259" t="s">
        <v>214</v>
      </c>
      <c r="G149" s="260" t="s">
        <v>173</v>
      </c>
      <c r="H149" s="261">
        <v>205.19999999999999</v>
      </c>
      <c r="I149" s="262"/>
      <c r="J149" s="263">
        <f>ROUND(I149*H149,2)</f>
        <v>0</v>
      </c>
      <c r="K149" s="259" t="s">
        <v>130</v>
      </c>
      <c r="L149" s="264"/>
      <c r="M149" s="265" t="s">
        <v>19</v>
      </c>
      <c r="N149" s="266" t="s">
        <v>43</v>
      </c>
      <c r="O149" s="86"/>
      <c r="P149" s="215">
        <f>O149*H149</f>
        <v>0</v>
      </c>
      <c r="Q149" s="215">
        <v>1</v>
      </c>
      <c r="R149" s="215">
        <f>Q149*H149</f>
        <v>205.19999999999999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198</v>
      </c>
      <c r="AT149" s="217" t="s">
        <v>212</v>
      </c>
      <c r="AU149" s="217" t="s">
        <v>83</v>
      </c>
      <c r="AY149" s="19" t="s">
        <v>124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131</v>
      </c>
      <c r="BM149" s="217" t="s">
        <v>215</v>
      </c>
    </row>
    <row r="150" s="2" customFormat="1" ht="24.15" customHeight="1">
      <c r="A150" s="40"/>
      <c r="B150" s="41"/>
      <c r="C150" s="206" t="s">
        <v>216</v>
      </c>
      <c r="D150" s="206" t="s">
        <v>126</v>
      </c>
      <c r="E150" s="207" t="s">
        <v>217</v>
      </c>
      <c r="F150" s="208" t="s">
        <v>218</v>
      </c>
      <c r="G150" s="209" t="s">
        <v>129</v>
      </c>
      <c r="H150" s="210">
        <v>870</v>
      </c>
      <c r="I150" s="211"/>
      <c r="J150" s="212">
        <f>ROUND(I150*H150,2)</f>
        <v>0</v>
      </c>
      <c r="K150" s="208" t="s">
        <v>130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0.15620000000000001</v>
      </c>
      <c r="R150" s="215">
        <f>Q150*H150</f>
        <v>135.89400000000001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131</v>
      </c>
      <c r="AT150" s="217" t="s">
        <v>126</v>
      </c>
      <c r="AU150" s="217" t="s">
        <v>83</v>
      </c>
      <c r="AY150" s="19" t="s">
        <v>124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131</v>
      </c>
      <c r="BM150" s="217" t="s">
        <v>219</v>
      </c>
    </row>
    <row r="151" s="2" customFormat="1">
      <c r="A151" s="40"/>
      <c r="B151" s="41"/>
      <c r="C151" s="42"/>
      <c r="D151" s="219" t="s">
        <v>133</v>
      </c>
      <c r="E151" s="42"/>
      <c r="F151" s="220" t="s">
        <v>220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133</v>
      </c>
      <c r="AU151" s="19" t="s">
        <v>83</v>
      </c>
    </row>
    <row r="152" s="13" customFormat="1">
      <c r="A152" s="13"/>
      <c r="B152" s="224"/>
      <c r="C152" s="225"/>
      <c r="D152" s="226" t="s">
        <v>135</v>
      </c>
      <c r="E152" s="227" t="s">
        <v>19</v>
      </c>
      <c r="F152" s="228" t="s">
        <v>221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135</v>
      </c>
      <c r="AU152" s="234" t="s">
        <v>83</v>
      </c>
      <c r="AV152" s="13" t="s">
        <v>80</v>
      </c>
      <c r="AW152" s="13" t="s">
        <v>33</v>
      </c>
      <c r="AX152" s="13" t="s">
        <v>72</v>
      </c>
      <c r="AY152" s="234" t="s">
        <v>124</v>
      </c>
    </row>
    <row r="153" s="14" customFormat="1">
      <c r="A153" s="14"/>
      <c r="B153" s="235"/>
      <c r="C153" s="236"/>
      <c r="D153" s="226" t="s">
        <v>135</v>
      </c>
      <c r="E153" s="237" t="s">
        <v>19</v>
      </c>
      <c r="F153" s="238" t="s">
        <v>222</v>
      </c>
      <c r="G153" s="236"/>
      <c r="H153" s="239">
        <v>870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135</v>
      </c>
      <c r="AU153" s="245" t="s">
        <v>83</v>
      </c>
      <c r="AV153" s="14" t="s">
        <v>83</v>
      </c>
      <c r="AW153" s="14" t="s">
        <v>33</v>
      </c>
      <c r="AX153" s="14" t="s">
        <v>80</v>
      </c>
      <c r="AY153" s="245" t="s">
        <v>124</v>
      </c>
    </row>
    <row r="154" s="13" customFormat="1">
      <c r="A154" s="13"/>
      <c r="B154" s="224"/>
      <c r="C154" s="225"/>
      <c r="D154" s="226" t="s">
        <v>135</v>
      </c>
      <c r="E154" s="227" t="s">
        <v>19</v>
      </c>
      <c r="F154" s="228" t="s">
        <v>223</v>
      </c>
      <c r="G154" s="225"/>
      <c r="H154" s="227" t="s">
        <v>19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135</v>
      </c>
      <c r="AU154" s="234" t="s">
        <v>83</v>
      </c>
      <c r="AV154" s="13" t="s">
        <v>80</v>
      </c>
      <c r="AW154" s="13" t="s">
        <v>33</v>
      </c>
      <c r="AX154" s="13" t="s">
        <v>72</v>
      </c>
      <c r="AY154" s="234" t="s">
        <v>124</v>
      </c>
    </row>
    <row r="155" s="2" customFormat="1" ht="16.5" customHeight="1">
      <c r="A155" s="40"/>
      <c r="B155" s="41"/>
      <c r="C155" s="206" t="s">
        <v>8</v>
      </c>
      <c r="D155" s="206" t="s">
        <v>126</v>
      </c>
      <c r="E155" s="207" t="s">
        <v>224</v>
      </c>
      <c r="F155" s="208" t="s">
        <v>225</v>
      </c>
      <c r="G155" s="209" t="s">
        <v>226</v>
      </c>
      <c r="H155" s="210">
        <v>205</v>
      </c>
      <c r="I155" s="211"/>
      <c r="J155" s="212">
        <f>ROUND(I155*H155,2)</f>
        <v>0</v>
      </c>
      <c r="K155" s="208" t="s">
        <v>130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0.00084999999999999995</v>
      </c>
      <c r="R155" s="215">
        <f>Q155*H155</f>
        <v>0.17424999999999999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131</v>
      </c>
      <c r="AT155" s="217" t="s">
        <v>126</v>
      </c>
      <c r="AU155" s="217" t="s">
        <v>83</v>
      </c>
      <c r="AY155" s="19" t="s">
        <v>124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131</v>
      </c>
      <c r="BM155" s="217" t="s">
        <v>227</v>
      </c>
    </row>
    <row r="156" s="2" customFormat="1">
      <c r="A156" s="40"/>
      <c r="B156" s="41"/>
      <c r="C156" s="42"/>
      <c r="D156" s="219" t="s">
        <v>133</v>
      </c>
      <c r="E156" s="42"/>
      <c r="F156" s="220" t="s">
        <v>228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133</v>
      </c>
      <c r="AU156" s="19" t="s">
        <v>83</v>
      </c>
    </row>
    <row r="157" s="13" customFormat="1">
      <c r="A157" s="13"/>
      <c r="B157" s="224"/>
      <c r="C157" s="225"/>
      <c r="D157" s="226" t="s">
        <v>135</v>
      </c>
      <c r="E157" s="227" t="s">
        <v>19</v>
      </c>
      <c r="F157" s="228" t="s">
        <v>229</v>
      </c>
      <c r="G157" s="225"/>
      <c r="H157" s="227" t="s">
        <v>19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135</v>
      </c>
      <c r="AU157" s="234" t="s">
        <v>83</v>
      </c>
      <c r="AV157" s="13" t="s">
        <v>80</v>
      </c>
      <c r="AW157" s="13" t="s">
        <v>33</v>
      </c>
      <c r="AX157" s="13" t="s">
        <v>72</v>
      </c>
      <c r="AY157" s="234" t="s">
        <v>124</v>
      </c>
    </row>
    <row r="158" s="14" customFormat="1">
      <c r="A158" s="14"/>
      <c r="B158" s="235"/>
      <c r="C158" s="236"/>
      <c r="D158" s="226" t="s">
        <v>135</v>
      </c>
      <c r="E158" s="237" t="s">
        <v>19</v>
      </c>
      <c r="F158" s="238" t="s">
        <v>230</v>
      </c>
      <c r="G158" s="236"/>
      <c r="H158" s="239">
        <v>205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135</v>
      </c>
      <c r="AU158" s="245" t="s">
        <v>83</v>
      </c>
      <c r="AV158" s="14" t="s">
        <v>83</v>
      </c>
      <c r="AW158" s="14" t="s">
        <v>33</v>
      </c>
      <c r="AX158" s="14" t="s">
        <v>80</v>
      </c>
      <c r="AY158" s="245" t="s">
        <v>124</v>
      </c>
    </row>
    <row r="159" s="13" customFormat="1">
      <c r="A159" s="13"/>
      <c r="B159" s="224"/>
      <c r="C159" s="225"/>
      <c r="D159" s="226" t="s">
        <v>135</v>
      </c>
      <c r="E159" s="227" t="s">
        <v>19</v>
      </c>
      <c r="F159" s="228" t="s">
        <v>231</v>
      </c>
      <c r="G159" s="225"/>
      <c r="H159" s="227" t="s">
        <v>19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135</v>
      </c>
      <c r="AU159" s="234" t="s">
        <v>83</v>
      </c>
      <c r="AV159" s="13" t="s">
        <v>80</v>
      </c>
      <c r="AW159" s="13" t="s">
        <v>33</v>
      </c>
      <c r="AX159" s="13" t="s">
        <v>72</v>
      </c>
      <c r="AY159" s="234" t="s">
        <v>124</v>
      </c>
    </row>
    <row r="160" s="2" customFormat="1" ht="16.5" customHeight="1">
      <c r="A160" s="40"/>
      <c r="B160" s="41"/>
      <c r="C160" s="206" t="s">
        <v>232</v>
      </c>
      <c r="D160" s="206" t="s">
        <v>126</v>
      </c>
      <c r="E160" s="207" t="s">
        <v>233</v>
      </c>
      <c r="F160" s="208" t="s">
        <v>234</v>
      </c>
      <c r="G160" s="209" t="s">
        <v>129</v>
      </c>
      <c r="H160" s="210">
        <v>205</v>
      </c>
      <c r="I160" s="211"/>
      <c r="J160" s="212">
        <f>ROUND(I160*H160,2)</f>
        <v>0</v>
      </c>
      <c r="K160" s="208" t="s">
        <v>130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131</v>
      </c>
      <c r="AT160" s="217" t="s">
        <v>126</v>
      </c>
      <c r="AU160" s="217" t="s">
        <v>83</v>
      </c>
      <c r="AY160" s="19" t="s">
        <v>124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131</v>
      </c>
      <c r="BM160" s="217" t="s">
        <v>235</v>
      </c>
    </row>
    <row r="161" s="2" customFormat="1">
      <c r="A161" s="40"/>
      <c r="B161" s="41"/>
      <c r="C161" s="42"/>
      <c r="D161" s="219" t="s">
        <v>133</v>
      </c>
      <c r="E161" s="42"/>
      <c r="F161" s="220" t="s">
        <v>236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133</v>
      </c>
      <c r="AU161" s="19" t="s">
        <v>83</v>
      </c>
    </row>
    <row r="162" s="13" customFormat="1">
      <c r="A162" s="13"/>
      <c r="B162" s="224"/>
      <c r="C162" s="225"/>
      <c r="D162" s="226" t="s">
        <v>135</v>
      </c>
      <c r="E162" s="227" t="s">
        <v>19</v>
      </c>
      <c r="F162" s="228" t="s">
        <v>229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135</v>
      </c>
      <c r="AU162" s="234" t="s">
        <v>83</v>
      </c>
      <c r="AV162" s="13" t="s">
        <v>80</v>
      </c>
      <c r="AW162" s="13" t="s">
        <v>33</v>
      </c>
      <c r="AX162" s="13" t="s">
        <v>72</v>
      </c>
      <c r="AY162" s="234" t="s">
        <v>124</v>
      </c>
    </row>
    <row r="163" s="14" customFormat="1">
      <c r="A163" s="14"/>
      <c r="B163" s="235"/>
      <c r="C163" s="236"/>
      <c r="D163" s="226" t="s">
        <v>135</v>
      </c>
      <c r="E163" s="237" t="s">
        <v>19</v>
      </c>
      <c r="F163" s="238" t="s">
        <v>237</v>
      </c>
      <c r="G163" s="236"/>
      <c r="H163" s="239">
        <v>205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135</v>
      </c>
      <c r="AU163" s="245" t="s">
        <v>83</v>
      </c>
      <c r="AV163" s="14" t="s">
        <v>83</v>
      </c>
      <c r="AW163" s="14" t="s">
        <v>33</v>
      </c>
      <c r="AX163" s="14" t="s">
        <v>80</v>
      </c>
      <c r="AY163" s="245" t="s">
        <v>124</v>
      </c>
    </row>
    <row r="164" s="13" customFormat="1">
      <c r="A164" s="13"/>
      <c r="B164" s="224"/>
      <c r="C164" s="225"/>
      <c r="D164" s="226" t="s">
        <v>135</v>
      </c>
      <c r="E164" s="227" t="s">
        <v>19</v>
      </c>
      <c r="F164" s="228" t="s">
        <v>231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135</v>
      </c>
      <c r="AU164" s="234" t="s">
        <v>83</v>
      </c>
      <c r="AV164" s="13" t="s">
        <v>80</v>
      </c>
      <c r="AW164" s="13" t="s">
        <v>33</v>
      </c>
      <c r="AX164" s="13" t="s">
        <v>72</v>
      </c>
      <c r="AY164" s="234" t="s">
        <v>124</v>
      </c>
    </row>
    <row r="165" s="2" customFormat="1" ht="16.5" customHeight="1">
      <c r="A165" s="40"/>
      <c r="B165" s="41"/>
      <c r="C165" s="206" t="s">
        <v>238</v>
      </c>
      <c r="D165" s="206" t="s">
        <v>126</v>
      </c>
      <c r="E165" s="207" t="s">
        <v>239</v>
      </c>
      <c r="F165" s="208" t="s">
        <v>240</v>
      </c>
      <c r="G165" s="209" t="s">
        <v>129</v>
      </c>
      <c r="H165" s="210">
        <v>4350</v>
      </c>
      <c r="I165" s="211"/>
      <c r="J165" s="212">
        <f>ROUND(I165*H165,2)</f>
        <v>0</v>
      </c>
      <c r="K165" s="208" t="s">
        <v>130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131</v>
      </c>
      <c r="AT165" s="217" t="s">
        <v>126</v>
      </c>
      <c r="AU165" s="217" t="s">
        <v>83</v>
      </c>
      <c r="AY165" s="19" t="s">
        <v>124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131</v>
      </c>
      <c r="BM165" s="217" t="s">
        <v>241</v>
      </c>
    </row>
    <row r="166" s="2" customFormat="1">
      <c r="A166" s="40"/>
      <c r="B166" s="41"/>
      <c r="C166" s="42"/>
      <c r="D166" s="219" t="s">
        <v>133</v>
      </c>
      <c r="E166" s="42"/>
      <c r="F166" s="220" t="s">
        <v>242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133</v>
      </c>
      <c r="AU166" s="19" t="s">
        <v>83</v>
      </c>
    </row>
    <row r="167" s="13" customFormat="1">
      <c r="A167" s="13"/>
      <c r="B167" s="224"/>
      <c r="C167" s="225"/>
      <c r="D167" s="226" t="s">
        <v>135</v>
      </c>
      <c r="E167" s="227" t="s">
        <v>19</v>
      </c>
      <c r="F167" s="228" t="s">
        <v>243</v>
      </c>
      <c r="G167" s="225"/>
      <c r="H167" s="227" t="s">
        <v>19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135</v>
      </c>
      <c r="AU167" s="234" t="s">
        <v>83</v>
      </c>
      <c r="AV167" s="13" t="s">
        <v>80</v>
      </c>
      <c r="AW167" s="13" t="s">
        <v>33</v>
      </c>
      <c r="AX167" s="13" t="s">
        <v>72</v>
      </c>
      <c r="AY167" s="234" t="s">
        <v>124</v>
      </c>
    </row>
    <row r="168" s="14" customFormat="1">
      <c r="A168" s="14"/>
      <c r="B168" s="235"/>
      <c r="C168" s="236"/>
      <c r="D168" s="226" t="s">
        <v>135</v>
      </c>
      <c r="E168" s="237" t="s">
        <v>19</v>
      </c>
      <c r="F168" s="238" t="s">
        <v>244</v>
      </c>
      <c r="G168" s="236"/>
      <c r="H168" s="239">
        <v>4350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135</v>
      </c>
      <c r="AU168" s="245" t="s">
        <v>83</v>
      </c>
      <c r="AV168" s="14" t="s">
        <v>83</v>
      </c>
      <c r="AW168" s="14" t="s">
        <v>33</v>
      </c>
      <c r="AX168" s="14" t="s">
        <v>80</v>
      </c>
      <c r="AY168" s="245" t="s">
        <v>124</v>
      </c>
    </row>
    <row r="169" s="2" customFormat="1" ht="16.5" customHeight="1">
      <c r="A169" s="40"/>
      <c r="B169" s="41"/>
      <c r="C169" s="206" t="s">
        <v>245</v>
      </c>
      <c r="D169" s="206" t="s">
        <v>126</v>
      </c>
      <c r="E169" s="207" t="s">
        <v>246</v>
      </c>
      <c r="F169" s="208" t="s">
        <v>247</v>
      </c>
      <c r="G169" s="209" t="s">
        <v>129</v>
      </c>
      <c r="H169" s="210">
        <v>4477</v>
      </c>
      <c r="I169" s="211"/>
      <c r="J169" s="212">
        <f>ROUND(I169*H169,2)</f>
        <v>0</v>
      </c>
      <c r="K169" s="208" t="s">
        <v>130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131</v>
      </c>
      <c r="AT169" s="217" t="s">
        <v>126</v>
      </c>
      <c r="AU169" s="217" t="s">
        <v>83</v>
      </c>
      <c r="AY169" s="19" t="s">
        <v>124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131</v>
      </c>
      <c r="BM169" s="217" t="s">
        <v>248</v>
      </c>
    </row>
    <row r="170" s="2" customFormat="1">
      <c r="A170" s="40"/>
      <c r="B170" s="41"/>
      <c r="C170" s="42"/>
      <c r="D170" s="219" t="s">
        <v>133</v>
      </c>
      <c r="E170" s="42"/>
      <c r="F170" s="220" t="s">
        <v>249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133</v>
      </c>
      <c r="AU170" s="19" t="s">
        <v>83</v>
      </c>
    </row>
    <row r="171" s="13" customFormat="1">
      <c r="A171" s="13"/>
      <c r="B171" s="224"/>
      <c r="C171" s="225"/>
      <c r="D171" s="226" t="s">
        <v>135</v>
      </c>
      <c r="E171" s="227" t="s">
        <v>19</v>
      </c>
      <c r="F171" s="228" t="s">
        <v>243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135</v>
      </c>
      <c r="AU171" s="234" t="s">
        <v>83</v>
      </c>
      <c r="AV171" s="13" t="s">
        <v>80</v>
      </c>
      <c r="AW171" s="13" t="s">
        <v>33</v>
      </c>
      <c r="AX171" s="13" t="s">
        <v>72</v>
      </c>
      <c r="AY171" s="234" t="s">
        <v>124</v>
      </c>
    </row>
    <row r="172" s="14" customFormat="1">
      <c r="A172" s="14"/>
      <c r="B172" s="235"/>
      <c r="C172" s="236"/>
      <c r="D172" s="226" t="s">
        <v>135</v>
      </c>
      <c r="E172" s="237" t="s">
        <v>19</v>
      </c>
      <c r="F172" s="238" t="s">
        <v>250</v>
      </c>
      <c r="G172" s="236"/>
      <c r="H172" s="239">
        <v>4450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135</v>
      </c>
      <c r="AU172" s="245" t="s">
        <v>83</v>
      </c>
      <c r="AV172" s="14" t="s">
        <v>83</v>
      </c>
      <c r="AW172" s="14" t="s">
        <v>33</v>
      </c>
      <c r="AX172" s="14" t="s">
        <v>72</v>
      </c>
      <c r="AY172" s="245" t="s">
        <v>124</v>
      </c>
    </row>
    <row r="173" s="13" customFormat="1">
      <c r="A173" s="13"/>
      <c r="B173" s="224"/>
      <c r="C173" s="225"/>
      <c r="D173" s="226" t="s">
        <v>135</v>
      </c>
      <c r="E173" s="227" t="s">
        <v>19</v>
      </c>
      <c r="F173" s="228" t="s">
        <v>148</v>
      </c>
      <c r="G173" s="225"/>
      <c r="H173" s="227" t="s">
        <v>19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135</v>
      </c>
      <c r="AU173" s="234" t="s">
        <v>83</v>
      </c>
      <c r="AV173" s="13" t="s">
        <v>80</v>
      </c>
      <c r="AW173" s="13" t="s">
        <v>33</v>
      </c>
      <c r="AX173" s="13" t="s">
        <v>72</v>
      </c>
      <c r="AY173" s="234" t="s">
        <v>124</v>
      </c>
    </row>
    <row r="174" s="14" customFormat="1">
      <c r="A174" s="14"/>
      <c r="B174" s="235"/>
      <c r="C174" s="236"/>
      <c r="D174" s="226" t="s">
        <v>135</v>
      </c>
      <c r="E174" s="237" t="s">
        <v>19</v>
      </c>
      <c r="F174" s="238" t="s">
        <v>251</v>
      </c>
      <c r="G174" s="236"/>
      <c r="H174" s="239">
        <v>15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135</v>
      </c>
      <c r="AU174" s="245" t="s">
        <v>83</v>
      </c>
      <c r="AV174" s="14" t="s">
        <v>83</v>
      </c>
      <c r="AW174" s="14" t="s">
        <v>33</v>
      </c>
      <c r="AX174" s="14" t="s">
        <v>72</v>
      </c>
      <c r="AY174" s="245" t="s">
        <v>124</v>
      </c>
    </row>
    <row r="175" s="14" customFormat="1">
      <c r="A175" s="14"/>
      <c r="B175" s="235"/>
      <c r="C175" s="236"/>
      <c r="D175" s="226" t="s">
        <v>135</v>
      </c>
      <c r="E175" s="237" t="s">
        <v>19</v>
      </c>
      <c r="F175" s="238" t="s">
        <v>252</v>
      </c>
      <c r="G175" s="236"/>
      <c r="H175" s="239">
        <v>12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135</v>
      </c>
      <c r="AU175" s="245" t="s">
        <v>83</v>
      </c>
      <c r="AV175" s="14" t="s">
        <v>83</v>
      </c>
      <c r="AW175" s="14" t="s">
        <v>33</v>
      </c>
      <c r="AX175" s="14" t="s">
        <v>72</v>
      </c>
      <c r="AY175" s="245" t="s">
        <v>124</v>
      </c>
    </row>
    <row r="176" s="15" customFormat="1">
      <c r="A176" s="15"/>
      <c r="B176" s="246"/>
      <c r="C176" s="247"/>
      <c r="D176" s="226" t="s">
        <v>135</v>
      </c>
      <c r="E176" s="248" t="s">
        <v>19</v>
      </c>
      <c r="F176" s="249" t="s">
        <v>142</v>
      </c>
      <c r="G176" s="247"/>
      <c r="H176" s="250">
        <v>4477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6" t="s">
        <v>135</v>
      </c>
      <c r="AU176" s="256" t="s">
        <v>83</v>
      </c>
      <c r="AV176" s="15" t="s">
        <v>131</v>
      </c>
      <c r="AW176" s="15" t="s">
        <v>33</v>
      </c>
      <c r="AX176" s="15" t="s">
        <v>80</v>
      </c>
      <c r="AY176" s="256" t="s">
        <v>124</v>
      </c>
    </row>
    <row r="177" s="2" customFormat="1" ht="24.15" customHeight="1">
      <c r="A177" s="40"/>
      <c r="B177" s="41"/>
      <c r="C177" s="206" t="s">
        <v>253</v>
      </c>
      <c r="D177" s="206" t="s">
        <v>126</v>
      </c>
      <c r="E177" s="207" t="s">
        <v>254</v>
      </c>
      <c r="F177" s="208" t="s">
        <v>255</v>
      </c>
      <c r="G177" s="209" t="s">
        <v>129</v>
      </c>
      <c r="H177" s="210">
        <v>4520</v>
      </c>
      <c r="I177" s="211"/>
      <c r="J177" s="212">
        <f>ROUND(I177*H177,2)</f>
        <v>0</v>
      </c>
      <c r="K177" s="208" t="s">
        <v>130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131</v>
      </c>
      <c r="AT177" s="217" t="s">
        <v>126</v>
      </c>
      <c r="AU177" s="217" t="s">
        <v>83</v>
      </c>
      <c r="AY177" s="19" t="s">
        <v>124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131</v>
      </c>
      <c r="BM177" s="217" t="s">
        <v>256</v>
      </c>
    </row>
    <row r="178" s="2" customFormat="1">
      <c r="A178" s="40"/>
      <c r="B178" s="41"/>
      <c r="C178" s="42"/>
      <c r="D178" s="219" t="s">
        <v>133</v>
      </c>
      <c r="E178" s="42"/>
      <c r="F178" s="220" t="s">
        <v>257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133</v>
      </c>
      <c r="AU178" s="19" t="s">
        <v>83</v>
      </c>
    </row>
    <row r="179" s="13" customFormat="1">
      <c r="A179" s="13"/>
      <c r="B179" s="224"/>
      <c r="C179" s="225"/>
      <c r="D179" s="226" t="s">
        <v>135</v>
      </c>
      <c r="E179" s="227" t="s">
        <v>19</v>
      </c>
      <c r="F179" s="228" t="s">
        <v>243</v>
      </c>
      <c r="G179" s="225"/>
      <c r="H179" s="227" t="s">
        <v>19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135</v>
      </c>
      <c r="AU179" s="234" t="s">
        <v>83</v>
      </c>
      <c r="AV179" s="13" t="s">
        <v>80</v>
      </c>
      <c r="AW179" s="13" t="s">
        <v>33</v>
      </c>
      <c r="AX179" s="13" t="s">
        <v>72</v>
      </c>
      <c r="AY179" s="234" t="s">
        <v>124</v>
      </c>
    </row>
    <row r="180" s="14" customFormat="1">
      <c r="A180" s="14"/>
      <c r="B180" s="235"/>
      <c r="C180" s="236"/>
      <c r="D180" s="226" t="s">
        <v>135</v>
      </c>
      <c r="E180" s="237" t="s">
        <v>19</v>
      </c>
      <c r="F180" s="238" t="s">
        <v>244</v>
      </c>
      <c r="G180" s="236"/>
      <c r="H180" s="239">
        <v>4350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135</v>
      </c>
      <c r="AU180" s="245" t="s">
        <v>83</v>
      </c>
      <c r="AV180" s="14" t="s">
        <v>83</v>
      </c>
      <c r="AW180" s="14" t="s">
        <v>33</v>
      </c>
      <c r="AX180" s="14" t="s">
        <v>72</v>
      </c>
      <c r="AY180" s="245" t="s">
        <v>124</v>
      </c>
    </row>
    <row r="181" s="13" customFormat="1">
      <c r="A181" s="13"/>
      <c r="B181" s="224"/>
      <c r="C181" s="225"/>
      <c r="D181" s="226" t="s">
        <v>135</v>
      </c>
      <c r="E181" s="227" t="s">
        <v>19</v>
      </c>
      <c r="F181" s="228" t="s">
        <v>148</v>
      </c>
      <c r="G181" s="225"/>
      <c r="H181" s="227" t="s">
        <v>19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135</v>
      </c>
      <c r="AU181" s="234" t="s">
        <v>83</v>
      </c>
      <c r="AV181" s="13" t="s">
        <v>80</v>
      </c>
      <c r="AW181" s="13" t="s">
        <v>33</v>
      </c>
      <c r="AX181" s="13" t="s">
        <v>72</v>
      </c>
      <c r="AY181" s="234" t="s">
        <v>124</v>
      </c>
    </row>
    <row r="182" s="14" customFormat="1">
      <c r="A182" s="14"/>
      <c r="B182" s="235"/>
      <c r="C182" s="236"/>
      <c r="D182" s="226" t="s">
        <v>135</v>
      </c>
      <c r="E182" s="237" t="s">
        <v>19</v>
      </c>
      <c r="F182" s="238" t="s">
        <v>251</v>
      </c>
      <c r="G182" s="236"/>
      <c r="H182" s="239">
        <v>15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135</v>
      </c>
      <c r="AU182" s="245" t="s">
        <v>83</v>
      </c>
      <c r="AV182" s="14" t="s">
        <v>83</v>
      </c>
      <c r="AW182" s="14" t="s">
        <v>33</v>
      </c>
      <c r="AX182" s="14" t="s">
        <v>72</v>
      </c>
      <c r="AY182" s="245" t="s">
        <v>124</v>
      </c>
    </row>
    <row r="183" s="14" customFormat="1">
      <c r="A183" s="14"/>
      <c r="B183" s="235"/>
      <c r="C183" s="236"/>
      <c r="D183" s="226" t="s">
        <v>135</v>
      </c>
      <c r="E183" s="237" t="s">
        <v>19</v>
      </c>
      <c r="F183" s="238" t="s">
        <v>189</v>
      </c>
      <c r="G183" s="236"/>
      <c r="H183" s="239">
        <v>15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135</v>
      </c>
      <c r="AU183" s="245" t="s">
        <v>83</v>
      </c>
      <c r="AV183" s="14" t="s">
        <v>83</v>
      </c>
      <c r="AW183" s="14" t="s">
        <v>33</v>
      </c>
      <c r="AX183" s="14" t="s">
        <v>72</v>
      </c>
      <c r="AY183" s="245" t="s">
        <v>124</v>
      </c>
    </row>
    <row r="184" s="14" customFormat="1">
      <c r="A184" s="14"/>
      <c r="B184" s="235"/>
      <c r="C184" s="236"/>
      <c r="D184" s="226" t="s">
        <v>135</v>
      </c>
      <c r="E184" s="237" t="s">
        <v>19</v>
      </c>
      <c r="F184" s="238" t="s">
        <v>190</v>
      </c>
      <c r="G184" s="236"/>
      <c r="H184" s="239">
        <v>21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135</v>
      </c>
      <c r="AU184" s="245" t="s">
        <v>83</v>
      </c>
      <c r="AV184" s="14" t="s">
        <v>83</v>
      </c>
      <c r="AW184" s="14" t="s">
        <v>33</v>
      </c>
      <c r="AX184" s="14" t="s">
        <v>72</v>
      </c>
      <c r="AY184" s="245" t="s">
        <v>124</v>
      </c>
    </row>
    <row r="185" s="14" customFormat="1">
      <c r="A185" s="14"/>
      <c r="B185" s="235"/>
      <c r="C185" s="236"/>
      <c r="D185" s="226" t="s">
        <v>135</v>
      </c>
      <c r="E185" s="237" t="s">
        <v>19</v>
      </c>
      <c r="F185" s="238" t="s">
        <v>191</v>
      </c>
      <c r="G185" s="236"/>
      <c r="H185" s="239">
        <v>10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135</v>
      </c>
      <c r="AU185" s="245" t="s">
        <v>83</v>
      </c>
      <c r="AV185" s="14" t="s">
        <v>83</v>
      </c>
      <c r="AW185" s="14" t="s">
        <v>33</v>
      </c>
      <c r="AX185" s="14" t="s">
        <v>72</v>
      </c>
      <c r="AY185" s="245" t="s">
        <v>124</v>
      </c>
    </row>
    <row r="186" s="14" customFormat="1">
      <c r="A186" s="14"/>
      <c r="B186" s="235"/>
      <c r="C186" s="236"/>
      <c r="D186" s="226" t="s">
        <v>135</v>
      </c>
      <c r="E186" s="237" t="s">
        <v>19</v>
      </c>
      <c r="F186" s="238" t="s">
        <v>252</v>
      </c>
      <c r="G186" s="236"/>
      <c r="H186" s="239">
        <v>12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135</v>
      </c>
      <c r="AU186" s="245" t="s">
        <v>83</v>
      </c>
      <c r="AV186" s="14" t="s">
        <v>83</v>
      </c>
      <c r="AW186" s="14" t="s">
        <v>33</v>
      </c>
      <c r="AX186" s="14" t="s">
        <v>72</v>
      </c>
      <c r="AY186" s="245" t="s">
        <v>124</v>
      </c>
    </row>
    <row r="187" s="14" customFormat="1">
      <c r="A187" s="14"/>
      <c r="B187" s="235"/>
      <c r="C187" s="236"/>
      <c r="D187" s="226" t="s">
        <v>135</v>
      </c>
      <c r="E187" s="237" t="s">
        <v>19</v>
      </c>
      <c r="F187" s="238" t="s">
        <v>192</v>
      </c>
      <c r="G187" s="236"/>
      <c r="H187" s="239">
        <v>20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135</v>
      </c>
      <c r="AU187" s="245" t="s">
        <v>83</v>
      </c>
      <c r="AV187" s="14" t="s">
        <v>83</v>
      </c>
      <c r="AW187" s="14" t="s">
        <v>33</v>
      </c>
      <c r="AX187" s="14" t="s">
        <v>72</v>
      </c>
      <c r="AY187" s="245" t="s">
        <v>124</v>
      </c>
    </row>
    <row r="188" s="14" customFormat="1">
      <c r="A188" s="14"/>
      <c r="B188" s="235"/>
      <c r="C188" s="236"/>
      <c r="D188" s="226" t="s">
        <v>135</v>
      </c>
      <c r="E188" s="237" t="s">
        <v>19</v>
      </c>
      <c r="F188" s="238" t="s">
        <v>193</v>
      </c>
      <c r="G188" s="236"/>
      <c r="H188" s="239">
        <v>20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135</v>
      </c>
      <c r="AU188" s="245" t="s">
        <v>83</v>
      </c>
      <c r="AV188" s="14" t="s">
        <v>83</v>
      </c>
      <c r="AW188" s="14" t="s">
        <v>33</v>
      </c>
      <c r="AX188" s="14" t="s">
        <v>72</v>
      </c>
      <c r="AY188" s="245" t="s">
        <v>124</v>
      </c>
    </row>
    <row r="189" s="14" customFormat="1">
      <c r="A189" s="14"/>
      <c r="B189" s="235"/>
      <c r="C189" s="236"/>
      <c r="D189" s="226" t="s">
        <v>135</v>
      </c>
      <c r="E189" s="237" t="s">
        <v>19</v>
      </c>
      <c r="F189" s="238" t="s">
        <v>194</v>
      </c>
      <c r="G189" s="236"/>
      <c r="H189" s="239">
        <v>10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135</v>
      </c>
      <c r="AU189" s="245" t="s">
        <v>83</v>
      </c>
      <c r="AV189" s="14" t="s">
        <v>83</v>
      </c>
      <c r="AW189" s="14" t="s">
        <v>33</v>
      </c>
      <c r="AX189" s="14" t="s">
        <v>72</v>
      </c>
      <c r="AY189" s="245" t="s">
        <v>124</v>
      </c>
    </row>
    <row r="190" s="14" customFormat="1">
      <c r="A190" s="14"/>
      <c r="B190" s="235"/>
      <c r="C190" s="236"/>
      <c r="D190" s="226" t="s">
        <v>135</v>
      </c>
      <c r="E190" s="237" t="s">
        <v>19</v>
      </c>
      <c r="F190" s="238" t="s">
        <v>195</v>
      </c>
      <c r="G190" s="236"/>
      <c r="H190" s="239">
        <v>12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135</v>
      </c>
      <c r="AU190" s="245" t="s">
        <v>83</v>
      </c>
      <c r="AV190" s="14" t="s">
        <v>83</v>
      </c>
      <c r="AW190" s="14" t="s">
        <v>33</v>
      </c>
      <c r="AX190" s="14" t="s">
        <v>72</v>
      </c>
      <c r="AY190" s="245" t="s">
        <v>124</v>
      </c>
    </row>
    <row r="191" s="14" customFormat="1">
      <c r="A191" s="14"/>
      <c r="B191" s="235"/>
      <c r="C191" s="236"/>
      <c r="D191" s="226" t="s">
        <v>135</v>
      </c>
      <c r="E191" s="237" t="s">
        <v>19</v>
      </c>
      <c r="F191" s="238" t="s">
        <v>196</v>
      </c>
      <c r="G191" s="236"/>
      <c r="H191" s="239">
        <v>20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135</v>
      </c>
      <c r="AU191" s="245" t="s">
        <v>83</v>
      </c>
      <c r="AV191" s="14" t="s">
        <v>83</v>
      </c>
      <c r="AW191" s="14" t="s">
        <v>33</v>
      </c>
      <c r="AX191" s="14" t="s">
        <v>72</v>
      </c>
      <c r="AY191" s="245" t="s">
        <v>124</v>
      </c>
    </row>
    <row r="192" s="14" customFormat="1">
      <c r="A192" s="14"/>
      <c r="B192" s="235"/>
      <c r="C192" s="236"/>
      <c r="D192" s="226" t="s">
        <v>135</v>
      </c>
      <c r="E192" s="237" t="s">
        <v>19</v>
      </c>
      <c r="F192" s="238" t="s">
        <v>197</v>
      </c>
      <c r="G192" s="236"/>
      <c r="H192" s="239">
        <v>15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135</v>
      </c>
      <c r="AU192" s="245" t="s">
        <v>83</v>
      </c>
      <c r="AV192" s="14" t="s">
        <v>83</v>
      </c>
      <c r="AW192" s="14" t="s">
        <v>33</v>
      </c>
      <c r="AX192" s="14" t="s">
        <v>72</v>
      </c>
      <c r="AY192" s="245" t="s">
        <v>124</v>
      </c>
    </row>
    <row r="193" s="15" customFormat="1">
      <c r="A193" s="15"/>
      <c r="B193" s="246"/>
      <c r="C193" s="247"/>
      <c r="D193" s="226" t="s">
        <v>135</v>
      </c>
      <c r="E193" s="248" t="s">
        <v>19</v>
      </c>
      <c r="F193" s="249" t="s">
        <v>142</v>
      </c>
      <c r="G193" s="247"/>
      <c r="H193" s="250">
        <v>4520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6" t="s">
        <v>135</v>
      </c>
      <c r="AU193" s="256" t="s">
        <v>83</v>
      </c>
      <c r="AV193" s="15" t="s">
        <v>131</v>
      </c>
      <c r="AW193" s="15" t="s">
        <v>33</v>
      </c>
      <c r="AX193" s="15" t="s">
        <v>80</v>
      </c>
      <c r="AY193" s="256" t="s">
        <v>124</v>
      </c>
    </row>
    <row r="194" s="2" customFormat="1" ht="24.15" customHeight="1">
      <c r="A194" s="40"/>
      <c r="B194" s="41"/>
      <c r="C194" s="206" t="s">
        <v>258</v>
      </c>
      <c r="D194" s="206" t="s">
        <v>126</v>
      </c>
      <c r="E194" s="207" t="s">
        <v>259</v>
      </c>
      <c r="F194" s="208" t="s">
        <v>260</v>
      </c>
      <c r="G194" s="209" t="s">
        <v>129</v>
      </c>
      <c r="H194" s="210">
        <v>4450</v>
      </c>
      <c r="I194" s="211"/>
      <c r="J194" s="212">
        <f>ROUND(I194*H194,2)</f>
        <v>0</v>
      </c>
      <c r="K194" s="208" t="s">
        <v>130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131</v>
      </c>
      <c r="AT194" s="217" t="s">
        <v>126</v>
      </c>
      <c r="AU194" s="217" t="s">
        <v>83</v>
      </c>
      <c r="AY194" s="19" t="s">
        <v>124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131</v>
      </c>
      <c r="BM194" s="217" t="s">
        <v>261</v>
      </c>
    </row>
    <row r="195" s="2" customFormat="1">
      <c r="A195" s="40"/>
      <c r="B195" s="41"/>
      <c r="C195" s="42"/>
      <c r="D195" s="219" t="s">
        <v>133</v>
      </c>
      <c r="E195" s="42"/>
      <c r="F195" s="220" t="s">
        <v>262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133</v>
      </c>
      <c r="AU195" s="19" t="s">
        <v>83</v>
      </c>
    </row>
    <row r="196" s="13" customFormat="1">
      <c r="A196" s="13"/>
      <c r="B196" s="224"/>
      <c r="C196" s="225"/>
      <c r="D196" s="226" t="s">
        <v>135</v>
      </c>
      <c r="E196" s="227" t="s">
        <v>19</v>
      </c>
      <c r="F196" s="228" t="s">
        <v>243</v>
      </c>
      <c r="G196" s="225"/>
      <c r="H196" s="227" t="s">
        <v>19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135</v>
      </c>
      <c r="AU196" s="234" t="s">
        <v>83</v>
      </c>
      <c r="AV196" s="13" t="s">
        <v>80</v>
      </c>
      <c r="AW196" s="13" t="s">
        <v>33</v>
      </c>
      <c r="AX196" s="13" t="s">
        <v>72</v>
      </c>
      <c r="AY196" s="234" t="s">
        <v>124</v>
      </c>
    </row>
    <row r="197" s="14" customFormat="1">
      <c r="A197" s="14"/>
      <c r="B197" s="235"/>
      <c r="C197" s="236"/>
      <c r="D197" s="226" t="s">
        <v>135</v>
      </c>
      <c r="E197" s="237" t="s">
        <v>19</v>
      </c>
      <c r="F197" s="238" t="s">
        <v>250</v>
      </c>
      <c r="G197" s="236"/>
      <c r="H197" s="239">
        <v>4450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135</v>
      </c>
      <c r="AU197" s="245" t="s">
        <v>83</v>
      </c>
      <c r="AV197" s="14" t="s">
        <v>83</v>
      </c>
      <c r="AW197" s="14" t="s">
        <v>33</v>
      </c>
      <c r="AX197" s="14" t="s">
        <v>80</v>
      </c>
      <c r="AY197" s="245" t="s">
        <v>124</v>
      </c>
    </row>
    <row r="198" s="12" customFormat="1" ht="22.8" customHeight="1">
      <c r="A198" s="12"/>
      <c r="B198" s="190"/>
      <c r="C198" s="191"/>
      <c r="D198" s="192" t="s">
        <v>71</v>
      </c>
      <c r="E198" s="204" t="s">
        <v>198</v>
      </c>
      <c r="F198" s="204" t="s">
        <v>263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SUM(P199:P206)</f>
        <v>0</v>
      </c>
      <c r="Q198" s="198"/>
      <c r="R198" s="199">
        <f>SUM(R199:R206)</f>
        <v>8.7677399999999981</v>
      </c>
      <c r="S198" s="198"/>
      <c r="T198" s="200">
        <f>SUM(T199:T206)</f>
        <v>6.8000000000000007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80</v>
      </c>
      <c r="AT198" s="202" t="s">
        <v>71</v>
      </c>
      <c r="AU198" s="202" t="s">
        <v>80</v>
      </c>
      <c r="AY198" s="201" t="s">
        <v>124</v>
      </c>
      <c r="BK198" s="203">
        <f>SUM(BK199:BK206)</f>
        <v>0</v>
      </c>
    </row>
    <row r="199" s="2" customFormat="1" ht="24.15" customHeight="1">
      <c r="A199" s="40"/>
      <c r="B199" s="41"/>
      <c r="C199" s="206" t="s">
        <v>264</v>
      </c>
      <c r="D199" s="206" t="s">
        <v>126</v>
      </c>
      <c r="E199" s="207" t="s">
        <v>265</v>
      </c>
      <c r="F199" s="208" t="s">
        <v>266</v>
      </c>
      <c r="G199" s="209" t="s">
        <v>267</v>
      </c>
      <c r="H199" s="210">
        <v>10</v>
      </c>
      <c r="I199" s="211"/>
      <c r="J199" s="212">
        <f>ROUND(I199*H199,2)</f>
        <v>0</v>
      </c>
      <c r="K199" s="208" t="s">
        <v>130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0.65847999999999995</v>
      </c>
      <c r="R199" s="215">
        <f>Q199*H199</f>
        <v>6.5847999999999995</v>
      </c>
      <c r="S199" s="215">
        <v>0.66000000000000003</v>
      </c>
      <c r="T199" s="216">
        <f>S199*H199</f>
        <v>6.6000000000000005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131</v>
      </c>
      <c r="AT199" s="217" t="s">
        <v>126</v>
      </c>
      <c r="AU199" s="217" t="s">
        <v>83</v>
      </c>
      <c r="AY199" s="19" t="s">
        <v>124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131</v>
      </c>
      <c r="BM199" s="217" t="s">
        <v>268</v>
      </c>
    </row>
    <row r="200" s="2" customFormat="1">
      <c r="A200" s="40"/>
      <c r="B200" s="41"/>
      <c r="C200" s="42"/>
      <c r="D200" s="219" t="s">
        <v>133</v>
      </c>
      <c r="E200" s="42"/>
      <c r="F200" s="220" t="s">
        <v>269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133</v>
      </c>
      <c r="AU200" s="19" t="s">
        <v>83</v>
      </c>
    </row>
    <row r="201" s="14" customFormat="1">
      <c r="A201" s="14"/>
      <c r="B201" s="235"/>
      <c r="C201" s="236"/>
      <c r="D201" s="226" t="s">
        <v>135</v>
      </c>
      <c r="E201" s="237" t="s">
        <v>19</v>
      </c>
      <c r="F201" s="238" t="s">
        <v>270</v>
      </c>
      <c r="G201" s="236"/>
      <c r="H201" s="239">
        <v>10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135</v>
      </c>
      <c r="AU201" s="245" t="s">
        <v>83</v>
      </c>
      <c r="AV201" s="14" t="s">
        <v>83</v>
      </c>
      <c r="AW201" s="14" t="s">
        <v>33</v>
      </c>
      <c r="AX201" s="14" t="s">
        <v>80</v>
      </c>
      <c r="AY201" s="245" t="s">
        <v>124</v>
      </c>
    </row>
    <row r="202" s="2" customFormat="1" ht="16.5" customHeight="1">
      <c r="A202" s="40"/>
      <c r="B202" s="41"/>
      <c r="C202" s="257" t="s">
        <v>271</v>
      </c>
      <c r="D202" s="257" t="s">
        <v>212</v>
      </c>
      <c r="E202" s="258" t="s">
        <v>272</v>
      </c>
      <c r="F202" s="259" t="s">
        <v>273</v>
      </c>
      <c r="G202" s="260" t="s">
        <v>267</v>
      </c>
      <c r="H202" s="261">
        <v>10</v>
      </c>
      <c r="I202" s="262"/>
      <c r="J202" s="263">
        <f>ROUND(I202*H202,2)</f>
        <v>0</v>
      </c>
      <c r="K202" s="259" t="s">
        <v>130</v>
      </c>
      <c r="L202" s="264"/>
      <c r="M202" s="265" t="s">
        <v>19</v>
      </c>
      <c r="N202" s="266" t="s">
        <v>43</v>
      </c>
      <c r="O202" s="86"/>
      <c r="P202" s="215">
        <f>O202*H202</f>
        <v>0</v>
      </c>
      <c r="Q202" s="215">
        <v>0.19600000000000001</v>
      </c>
      <c r="R202" s="215">
        <f>Q202*H202</f>
        <v>1.96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198</v>
      </c>
      <c r="AT202" s="217" t="s">
        <v>212</v>
      </c>
      <c r="AU202" s="217" t="s">
        <v>83</v>
      </c>
      <c r="AY202" s="19" t="s">
        <v>124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131</v>
      </c>
      <c r="BM202" s="217" t="s">
        <v>274</v>
      </c>
    </row>
    <row r="203" s="2" customFormat="1" ht="16.5" customHeight="1">
      <c r="A203" s="40"/>
      <c r="B203" s="41"/>
      <c r="C203" s="206" t="s">
        <v>275</v>
      </c>
      <c r="D203" s="206" t="s">
        <v>126</v>
      </c>
      <c r="E203" s="207" t="s">
        <v>276</v>
      </c>
      <c r="F203" s="208" t="s">
        <v>277</v>
      </c>
      <c r="G203" s="209" t="s">
        <v>267</v>
      </c>
      <c r="H203" s="210">
        <v>2</v>
      </c>
      <c r="I203" s="211"/>
      <c r="J203" s="212">
        <f>ROUND(I203*H203,2)</f>
        <v>0</v>
      </c>
      <c r="K203" s="208" t="s">
        <v>130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0.10037</v>
      </c>
      <c r="R203" s="215">
        <f>Q203*H203</f>
        <v>0.20074</v>
      </c>
      <c r="S203" s="215">
        <v>0.10000000000000001</v>
      </c>
      <c r="T203" s="216">
        <f>S203*H203</f>
        <v>0.20000000000000001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131</v>
      </c>
      <c r="AT203" s="217" t="s">
        <v>126</v>
      </c>
      <c r="AU203" s="217" t="s">
        <v>83</v>
      </c>
      <c r="AY203" s="19" t="s">
        <v>124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131</v>
      </c>
      <c r="BM203" s="217" t="s">
        <v>278</v>
      </c>
    </row>
    <row r="204" s="2" customFormat="1">
      <c r="A204" s="40"/>
      <c r="B204" s="41"/>
      <c r="C204" s="42"/>
      <c r="D204" s="219" t="s">
        <v>133</v>
      </c>
      <c r="E204" s="42"/>
      <c r="F204" s="220" t="s">
        <v>279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133</v>
      </c>
      <c r="AU204" s="19" t="s">
        <v>83</v>
      </c>
    </row>
    <row r="205" s="14" customFormat="1">
      <c r="A205" s="14"/>
      <c r="B205" s="235"/>
      <c r="C205" s="236"/>
      <c r="D205" s="226" t="s">
        <v>135</v>
      </c>
      <c r="E205" s="237" t="s">
        <v>19</v>
      </c>
      <c r="F205" s="238" t="s">
        <v>280</v>
      </c>
      <c r="G205" s="236"/>
      <c r="H205" s="239">
        <v>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135</v>
      </c>
      <c r="AU205" s="245" t="s">
        <v>83</v>
      </c>
      <c r="AV205" s="14" t="s">
        <v>83</v>
      </c>
      <c r="AW205" s="14" t="s">
        <v>33</v>
      </c>
      <c r="AX205" s="14" t="s">
        <v>80</v>
      </c>
      <c r="AY205" s="245" t="s">
        <v>124</v>
      </c>
    </row>
    <row r="206" s="2" customFormat="1" ht="16.5" customHeight="1">
      <c r="A206" s="40"/>
      <c r="B206" s="41"/>
      <c r="C206" s="257" t="s">
        <v>7</v>
      </c>
      <c r="D206" s="257" t="s">
        <v>212</v>
      </c>
      <c r="E206" s="258" t="s">
        <v>281</v>
      </c>
      <c r="F206" s="259" t="s">
        <v>282</v>
      </c>
      <c r="G206" s="260" t="s">
        <v>267</v>
      </c>
      <c r="H206" s="261">
        <v>2</v>
      </c>
      <c r="I206" s="262"/>
      <c r="J206" s="263">
        <f>ROUND(I206*H206,2)</f>
        <v>0</v>
      </c>
      <c r="K206" s="259" t="s">
        <v>130</v>
      </c>
      <c r="L206" s="264"/>
      <c r="M206" s="265" t="s">
        <v>19</v>
      </c>
      <c r="N206" s="266" t="s">
        <v>43</v>
      </c>
      <c r="O206" s="86"/>
      <c r="P206" s="215">
        <f>O206*H206</f>
        <v>0</v>
      </c>
      <c r="Q206" s="215">
        <v>0.011100000000000001</v>
      </c>
      <c r="R206" s="215">
        <f>Q206*H206</f>
        <v>0.022200000000000001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198</v>
      </c>
      <c r="AT206" s="217" t="s">
        <v>212</v>
      </c>
      <c r="AU206" s="217" t="s">
        <v>83</v>
      </c>
      <c r="AY206" s="19" t="s">
        <v>124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80</v>
      </c>
      <c r="BK206" s="218">
        <f>ROUND(I206*H206,2)</f>
        <v>0</v>
      </c>
      <c r="BL206" s="19" t="s">
        <v>131</v>
      </c>
      <c r="BM206" s="217" t="s">
        <v>283</v>
      </c>
    </row>
    <row r="207" s="12" customFormat="1" ht="22.8" customHeight="1">
      <c r="A207" s="12"/>
      <c r="B207" s="190"/>
      <c r="C207" s="191"/>
      <c r="D207" s="192" t="s">
        <v>71</v>
      </c>
      <c r="E207" s="204" t="s">
        <v>203</v>
      </c>
      <c r="F207" s="204" t="s">
        <v>284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SUM(P208:P299)</f>
        <v>0</v>
      </c>
      <c r="Q207" s="198"/>
      <c r="R207" s="199">
        <f>SUM(R208:R299)</f>
        <v>1.46092</v>
      </c>
      <c r="S207" s="198"/>
      <c r="T207" s="200">
        <f>SUM(T208:T299)</f>
        <v>602.9079999999999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80</v>
      </c>
      <c r="AT207" s="202" t="s">
        <v>71</v>
      </c>
      <c r="AU207" s="202" t="s">
        <v>80</v>
      </c>
      <c r="AY207" s="201" t="s">
        <v>124</v>
      </c>
      <c r="BK207" s="203">
        <f>SUM(BK208:BK299)</f>
        <v>0</v>
      </c>
    </row>
    <row r="208" s="2" customFormat="1" ht="21.75" customHeight="1">
      <c r="A208" s="40"/>
      <c r="B208" s="41"/>
      <c r="C208" s="206" t="s">
        <v>285</v>
      </c>
      <c r="D208" s="206" t="s">
        <v>126</v>
      </c>
      <c r="E208" s="207" t="s">
        <v>286</v>
      </c>
      <c r="F208" s="208" t="s">
        <v>287</v>
      </c>
      <c r="G208" s="209" t="s">
        <v>267</v>
      </c>
      <c r="H208" s="210">
        <v>7</v>
      </c>
      <c r="I208" s="211"/>
      <c r="J208" s="212">
        <f>ROUND(I208*H208,2)</f>
        <v>0</v>
      </c>
      <c r="K208" s="208" t="s">
        <v>130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131</v>
      </c>
      <c r="AT208" s="217" t="s">
        <v>126</v>
      </c>
      <c r="AU208" s="217" t="s">
        <v>83</v>
      </c>
      <c r="AY208" s="19" t="s">
        <v>124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131</v>
      </c>
      <c r="BM208" s="217" t="s">
        <v>288</v>
      </c>
    </row>
    <row r="209" s="2" customFormat="1">
      <c r="A209" s="40"/>
      <c r="B209" s="41"/>
      <c r="C209" s="42"/>
      <c r="D209" s="219" t="s">
        <v>133</v>
      </c>
      <c r="E209" s="42"/>
      <c r="F209" s="220" t="s">
        <v>289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133</v>
      </c>
      <c r="AU209" s="19" t="s">
        <v>83</v>
      </c>
    </row>
    <row r="210" s="13" customFormat="1">
      <c r="A210" s="13"/>
      <c r="B210" s="224"/>
      <c r="C210" s="225"/>
      <c r="D210" s="226" t="s">
        <v>135</v>
      </c>
      <c r="E210" s="227" t="s">
        <v>19</v>
      </c>
      <c r="F210" s="228" t="s">
        <v>290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135</v>
      </c>
      <c r="AU210" s="234" t="s">
        <v>83</v>
      </c>
      <c r="AV210" s="13" t="s">
        <v>80</v>
      </c>
      <c r="AW210" s="13" t="s">
        <v>33</v>
      </c>
      <c r="AX210" s="13" t="s">
        <v>72</v>
      </c>
      <c r="AY210" s="234" t="s">
        <v>124</v>
      </c>
    </row>
    <row r="211" s="14" customFormat="1">
      <c r="A211" s="14"/>
      <c r="B211" s="235"/>
      <c r="C211" s="236"/>
      <c r="D211" s="226" t="s">
        <v>135</v>
      </c>
      <c r="E211" s="237" t="s">
        <v>19</v>
      </c>
      <c r="F211" s="238" t="s">
        <v>291</v>
      </c>
      <c r="G211" s="236"/>
      <c r="H211" s="239">
        <v>2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135</v>
      </c>
      <c r="AU211" s="245" t="s">
        <v>83</v>
      </c>
      <c r="AV211" s="14" t="s">
        <v>83</v>
      </c>
      <c r="AW211" s="14" t="s">
        <v>33</v>
      </c>
      <c r="AX211" s="14" t="s">
        <v>72</v>
      </c>
      <c r="AY211" s="245" t="s">
        <v>124</v>
      </c>
    </row>
    <row r="212" s="14" customFormat="1">
      <c r="A212" s="14"/>
      <c r="B212" s="235"/>
      <c r="C212" s="236"/>
      <c r="D212" s="226" t="s">
        <v>135</v>
      </c>
      <c r="E212" s="237" t="s">
        <v>19</v>
      </c>
      <c r="F212" s="238" t="s">
        <v>292</v>
      </c>
      <c r="G212" s="236"/>
      <c r="H212" s="239">
        <v>2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135</v>
      </c>
      <c r="AU212" s="245" t="s">
        <v>83</v>
      </c>
      <c r="AV212" s="14" t="s">
        <v>83</v>
      </c>
      <c r="AW212" s="14" t="s">
        <v>33</v>
      </c>
      <c r="AX212" s="14" t="s">
        <v>72</v>
      </c>
      <c r="AY212" s="245" t="s">
        <v>124</v>
      </c>
    </row>
    <row r="213" s="14" customFormat="1">
      <c r="A213" s="14"/>
      <c r="B213" s="235"/>
      <c r="C213" s="236"/>
      <c r="D213" s="226" t="s">
        <v>135</v>
      </c>
      <c r="E213" s="237" t="s">
        <v>19</v>
      </c>
      <c r="F213" s="238" t="s">
        <v>293</v>
      </c>
      <c r="G213" s="236"/>
      <c r="H213" s="239">
        <v>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135</v>
      </c>
      <c r="AU213" s="245" t="s">
        <v>83</v>
      </c>
      <c r="AV213" s="14" t="s">
        <v>83</v>
      </c>
      <c r="AW213" s="14" t="s">
        <v>33</v>
      </c>
      <c r="AX213" s="14" t="s">
        <v>72</v>
      </c>
      <c r="AY213" s="245" t="s">
        <v>124</v>
      </c>
    </row>
    <row r="214" s="14" customFormat="1">
      <c r="A214" s="14"/>
      <c r="B214" s="235"/>
      <c r="C214" s="236"/>
      <c r="D214" s="226" t="s">
        <v>135</v>
      </c>
      <c r="E214" s="237" t="s">
        <v>19</v>
      </c>
      <c r="F214" s="238" t="s">
        <v>294</v>
      </c>
      <c r="G214" s="236"/>
      <c r="H214" s="239">
        <v>2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135</v>
      </c>
      <c r="AU214" s="245" t="s">
        <v>83</v>
      </c>
      <c r="AV214" s="14" t="s">
        <v>83</v>
      </c>
      <c r="AW214" s="14" t="s">
        <v>33</v>
      </c>
      <c r="AX214" s="14" t="s">
        <v>72</v>
      </c>
      <c r="AY214" s="245" t="s">
        <v>124</v>
      </c>
    </row>
    <row r="215" s="15" customFormat="1">
      <c r="A215" s="15"/>
      <c r="B215" s="246"/>
      <c r="C215" s="247"/>
      <c r="D215" s="226" t="s">
        <v>135</v>
      </c>
      <c r="E215" s="248" t="s">
        <v>19</v>
      </c>
      <c r="F215" s="249" t="s">
        <v>142</v>
      </c>
      <c r="G215" s="247"/>
      <c r="H215" s="250">
        <v>7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6" t="s">
        <v>135</v>
      </c>
      <c r="AU215" s="256" t="s">
        <v>83</v>
      </c>
      <c r="AV215" s="15" t="s">
        <v>131</v>
      </c>
      <c r="AW215" s="15" t="s">
        <v>33</v>
      </c>
      <c r="AX215" s="15" t="s">
        <v>80</v>
      </c>
      <c r="AY215" s="256" t="s">
        <v>124</v>
      </c>
    </row>
    <row r="216" s="2" customFormat="1" ht="24.15" customHeight="1">
      <c r="A216" s="40"/>
      <c r="B216" s="41"/>
      <c r="C216" s="206" t="s">
        <v>295</v>
      </c>
      <c r="D216" s="206" t="s">
        <v>126</v>
      </c>
      <c r="E216" s="207" t="s">
        <v>296</v>
      </c>
      <c r="F216" s="208" t="s">
        <v>297</v>
      </c>
      <c r="G216" s="209" t="s">
        <v>267</v>
      </c>
      <c r="H216" s="210">
        <v>210</v>
      </c>
      <c r="I216" s="211"/>
      <c r="J216" s="212">
        <f>ROUND(I216*H216,2)</f>
        <v>0</v>
      </c>
      <c r="K216" s="208" t="s">
        <v>130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131</v>
      </c>
      <c r="AT216" s="217" t="s">
        <v>126</v>
      </c>
      <c r="AU216" s="217" t="s">
        <v>83</v>
      </c>
      <c r="AY216" s="19" t="s">
        <v>124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131</v>
      </c>
      <c r="BM216" s="217" t="s">
        <v>298</v>
      </c>
    </row>
    <row r="217" s="2" customFormat="1">
      <c r="A217" s="40"/>
      <c r="B217" s="41"/>
      <c r="C217" s="42"/>
      <c r="D217" s="219" t="s">
        <v>133</v>
      </c>
      <c r="E217" s="42"/>
      <c r="F217" s="220" t="s">
        <v>299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133</v>
      </c>
      <c r="AU217" s="19" t="s">
        <v>83</v>
      </c>
    </row>
    <row r="218" s="13" customFormat="1">
      <c r="A218" s="13"/>
      <c r="B218" s="224"/>
      <c r="C218" s="225"/>
      <c r="D218" s="226" t="s">
        <v>135</v>
      </c>
      <c r="E218" s="227" t="s">
        <v>19</v>
      </c>
      <c r="F218" s="228" t="s">
        <v>300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135</v>
      </c>
      <c r="AU218" s="234" t="s">
        <v>83</v>
      </c>
      <c r="AV218" s="13" t="s">
        <v>80</v>
      </c>
      <c r="AW218" s="13" t="s">
        <v>33</v>
      </c>
      <c r="AX218" s="13" t="s">
        <v>72</v>
      </c>
      <c r="AY218" s="234" t="s">
        <v>124</v>
      </c>
    </row>
    <row r="219" s="14" customFormat="1">
      <c r="A219" s="14"/>
      <c r="B219" s="235"/>
      <c r="C219" s="236"/>
      <c r="D219" s="226" t="s">
        <v>135</v>
      </c>
      <c r="E219" s="237" t="s">
        <v>19</v>
      </c>
      <c r="F219" s="238" t="s">
        <v>301</v>
      </c>
      <c r="G219" s="236"/>
      <c r="H219" s="239">
        <v>210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135</v>
      </c>
      <c r="AU219" s="245" t="s">
        <v>83</v>
      </c>
      <c r="AV219" s="14" t="s">
        <v>83</v>
      </c>
      <c r="AW219" s="14" t="s">
        <v>33</v>
      </c>
      <c r="AX219" s="14" t="s">
        <v>80</v>
      </c>
      <c r="AY219" s="245" t="s">
        <v>124</v>
      </c>
    </row>
    <row r="220" s="2" customFormat="1" ht="24.15" customHeight="1">
      <c r="A220" s="40"/>
      <c r="B220" s="41"/>
      <c r="C220" s="206" t="s">
        <v>302</v>
      </c>
      <c r="D220" s="206" t="s">
        <v>126</v>
      </c>
      <c r="E220" s="207" t="s">
        <v>303</v>
      </c>
      <c r="F220" s="208" t="s">
        <v>304</v>
      </c>
      <c r="G220" s="209" t="s">
        <v>267</v>
      </c>
      <c r="H220" s="210">
        <v>2</v>
      </c>
      <c r="I220" s="211"/>
      <c r="J220" s="212">
        <f>ROUND(I220*H220,2)</f>
        <v>0</v>
      </c>
      <c r="K220" s="208" t="s">
        <v>130</v>
      </c>
      <c r="L220" s="46"/>
      <c r="M220" s="213" t="s">
        <v>19</v>
      </c>
      <c r="N220" s="214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131</v>
      </c>
      <c r="AT220" s="217" t="s">
        <v>126</v>
      </c>
      <c r="AU220" s="217" t="s">
        <v>83</v>
      </c>
      <c r="AY220" s="19" t="s">
        <v>124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131</v>
      </c>
      <c r="BM220" s="217" t="s">
        <v>305</v>
      </c>
    </row>
    <row r="221" s="2" customFormat="1">
      <c r="A221" s="40"/>
      <c r="B221" s="41"/>
      <c r="C221" s="42"/>
      <c r="D221" s="219" t="s">
        <v>133</v>
      </c>
      <c r="E221" s="42"/>
      <c r="F221" s="220" t="s">
        <v>306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133</v>
      </c>
      <c r="AU221" s="19" t="s">
        <v>83</v>
      </c>
    </row>
    <row r="222" s="13" customFormat="1">
      <c r="A222" s="13"/>
      <c r="B222" s="224"/>
      <c r="C222" s="225"/>
      <c r="D222" s="226" t="s">
        <v>135</v>
      </c>
      <c r="E222" s="227" t="s">
        <v>19</v>
      </c>
      <c r="F222" s="228" t="s">
        <v>290</v>
      </c>
      <c r="G222" s="225"/>
      <c r="H222" s="227" t="s">
        <v>19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135</v>
      </c>
      <c r="AU222" s="234" t="s">
        <v>83</v>
      </c>
      <c r="AV222" s="13" t="s">
        <v>80</v>
      </c>
      <c r="AW222" s="13" t="s">
        <v>33</v>
      </c>
      <c r="AX222" s="13" t="s">
        <v>72</v>
      </c>
      <c r="AY222" s="234" t="s">
        <v>124</v>
      </c>
    </row>
    <row r="223" s="14" customFormat="1">
      <c r="A223" s="14"/>
      <c r="B223" s="235"/>
      <c r="C223" s="236"/>
      <c r="D223" s="226" t="s">
        <v>135</v>
      </c>
      <c r="E223" s="237" t="s">
        <v>19</v>
      </c>
      <c r="F223" s="238" t="s">
        <v>307</v>
      </c>
      <c r="G223" s="236"/>
      <c r="H223" s="239">
        <v>2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135</v>
      </c>
      <c r="AU223" s="245" t="s">
        <v>83</v>
      </c>
      <c r="AV223" s="14" t="s">
        <v>83</v>
      </c>
      <c r="AW223" s="14" t="s">
        <v>33</v>
      </c>
      <c r="AX223" s="14" t="s">
        <v>80</v>
      </c>
      <c r="AY223" s="245" t="s">
        <v>124</v>
      </c>
    </row>
    <row r="224" s="2" customFormat="1" ht="24.15" customHeight="1">
      <c r="A224" s="40"/>
      <c r="B224" s="41"/>
      <c r="C224" s="206" t="s">
        <v>308</v>
      </c>
      <c r="D224" s="206" t="s">
        <v>126</v>
      </c>
      <c r="E224" s="207" t="s">
        <v>309</v>
      </c>
      <c r="F224" s="208" t="s">
        <v>310</v>
      </c>
      <c r="G224" s="209" t="s">
        <v>267</v>
      </c>
      <c r="H224" s="210">
        <v>60</v>
      </c>
      <c r="I224" s="211"/>
      <c r="J224" s="212">
        <f>ROUND(I224*H224,2)</f>
        <v>0</v>
      </c>
      <c r="K224" s="208" t="s">
        <v>130</v>
      </c>
      <c r="L224" s="46"/>
      <c r="M224" s="213" t="s">
        <v>19</v>
      </c>
      <c r="N224" s="214" t="s">
        <v>43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131</v>
      </c>
      <c r="AT224" s="217" t="s">
        <v>126</v>
      </c>
      <c r="AU224" s="217" t="s">
        <v>83</v>
      </c>
      <c r="AY224" s="19" t="s">
        <v>124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80</v>
      </c>
      <c r="BK224" s="218">
        <f>ROUND(I224*H224,2)</f>
        <v>0</v>
      </c>
      <c r="BL224" s="19" t="s">
        <v>131</v>
      </c>
      <c r="BM224" s="217" t="s">
        <v>311</v>
      </c>
    </row>
    <row r="225" s="2" customFormat="1">
      <c r="A225" s="40"/>
      <c r="B225" s="41"/>
      <c r="C225" s="42"/>
      <c r="D225" s="219" t="s">
        <v>133</v>
      </c>
      <c r="E225" s="42"/>
      <c r="F225" s="220" t="s">
        <v>312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133</v>
      </c>
      <c r="AU225" s="19" t="s">
        <v>83</v>
      </c>
    </row>
    <row r="226" s="13" customFormat="1">
      <c r="A226" s="13"/>
      <c r="B226" s="224"/>
      <c r="C226" s="225"/>
      <c r="D226" s="226" t="s">
        <v>135</v>
      </c>
      <c r="E226" s="227" t="s">
        <v>19</v>
      </c>
      <c r="F226" s="228" t="s">
        <v>300</v>
      </c>
      <c r="G226" s="225"/>
      <c r="H226" s="227" t="s">
        <v>19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135</v>
      </c>
      <c r="AU226" s="234" t="s">
        <v>83</v>
      </c>
      <c r="AV226" s="13" t="s">
        <v>80</v>
      </c>
      <c r="AW226" s="13" t="s">
        <v>33</v>
      </c>
      <c r="AX226" s="13" t="s">
        <v>72</v>
      </c>
      <c r="AY226" s="234" t="s">
        <v>124</v>
      </c>
    </row>
    <row r="227" s="14" customFormat="1">
      <c r="A227" s="14"/>
      <c r="B227" s="235"/>
      <c r="C227" s="236"/>
      <c r="D227" s="226" t="s">
        <v>135</v>
      </c>
      <c r="E227" s="237" t="s">
        <v>19</v>
      </c>
      <c r="F227" s="238" t="s">
        <v>313</v>
      </c>
      <c r="G227" s="236"/>
      <c r="H227" s="239">
        <v>60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135</v>
      </c>
      <c r="AU227" s="245" t="s">
        <v>83</v>
      </c>
      <c r="AV227" s="14" t="s">
        <v>83</v>
      </c>
      <c r="AW227" s="14" t="s">
        <v>33</v>
      </c>
      <c r="AX227" s="14" t="s">
        <v>80</v>
      </c>
      <c r="AY227" s="245" t="s">
        <v>124</v>
      </c>
    </row>
    <row r="228" s="2" customFormat="1" ht="16.5" customHeight="1">
      <c r="A228" s="40"/>
      <c r="B228" s="41"/>
      <c r="C228" s="206" t="s">
        <v>314</v>
      </c>
      <c r="D228" s="206" t="s">
        <v>126</v>
      </c>
      <c r="E228" s="207" t="s">
        <v>315</v>
      </c>
      <c r="F228" s="208" t="s">
        <v>316</v>
      </c>
      <c r="G228" s="209" t="s">
        <v>267</v>
      </c>
      <c r="H228" s="210">
        <v>30</v>
      </c>
      <c r="I228" s="211"/>
      <c r="J228" s="212">
        <f>ROUND(I228*H228,2)</f>
        <v>0</v>
      </c>
      <c r="K228" s="208" t="s">
        <v>130</v>
      </c>
      <c r="L228" s="46"/>
      <c r="M228" s="213" t="s">
        <v>19</v>
      </c>
      <c r="N228" s="214" t="s">
        <v>43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131</v>
      </c>
      <c r="AT228" s="217" t="s">
        <v>126</v>
      </c>
      <c r="AU228" s="217" t="s">
        <v>83</v>
      </c>
      <c r="AY228" s="19" t="s">
        <v>124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80</v>
      </c>
      <c r="BK228" s="218">
        <f>ROUND(I228*H228,2)</f>
        <v>0</v>
      </c>
      <c r="BL228" s="19" t="s">
        <v>131</v>
      </c>
      <c r="BM228" s="217" t="s">
        <v>317</v>
      </c>
    </row>
    <row r="229" s="2" customFormat="1">
      <c r="A229" s="40"/>
      <c r="B229" s="41"/>
      <c r="C229" s="42"/>
      <c r="D229" s="219" t="s">
        <v>133</v>
      </c>
      <c r="E229" s="42"/>
      <c r="F229" s="220" t="s">
        <v>318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133</v>
      </c>
      <c r="AU229" s="19" t="s">
        <v>83</v>
      </c>
    </row>
    <row r="230" s="13" customFormat="1">
      <c r="A230" s="13"/>
      <c r="B230" s="224"/>
      <c r="C230" s="225"/>
      <c r="D230" s="226" t="s">
        <v>135</v>
      </c>
      <c r="E230" s="227" t="s">
        <v>19</v>
      </c>
      <c r="F230" s="228" t="s">
        <v>290</v>
      </c>
      <c r="G230" s="225"/>
      <c r="H230" s="227" t="s">
        <v>19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135</v>
      </c>
      <c r="AU230" s="234" t="s">
        <v>83</v>
      </c>
      <c r="AV230" s="13" t="s">
        <v>80</v>
      </c>
      <c r="AW230" s="13" t="s">
        <v>33</v>
      </c>
      <c r="AX230" s="13" t="s">
        <v>72</v>
      </c>
      <c r="AY230" s="234" t="s">
        <v>124</v>
      </c>
    </row>
    <row r="231" s="14" customFormat="1">
      <c r="A231" s="14"/>
      <c r="B231" s="235"/>
      <c r="C231" s="236"/>
      <c r="D231" s="226" t="s">
        <v>135</v>
      </c>
      <c r="E231" s="237" t="s">
        <v>19</v>
      </c>
      <c r="F231" s="238" t="s">
        <v>319</v>
      </c>
      <c r="G231" s="236"/>
      <c r="H231" s="239">
        <v>30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135</v>
      </c>
      <c r="AU231" s="245" t="s">
        <v>83</v>
      </c>
      <c r="AV231" s="14" t="s">
        <v>83</v>
      </c>
      <c r="AW231" s="14" t="s">
        <v>33</v>
      </c>
      <c r="AX231" s="14" t="s">
        <v>80</v>
      </c>
      <c r="AY231" s="245" t="s">
        <v>124</v>
      </c>
    </row>
    <row r="232" s="13" customFormat="1">
      <c r="A232" s="13"/>
      <c r="B232" s="224"/>
      <c r="C232" s="225"/>
      <c r="D232" s="226" t="s">
        <v>135</v>
      </c>
      <c r="E232" s="227" t="s">
        <v>19</v>
      </c>
      <c r="F232" s="228" t="s">
        <v>320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135</v>
      </c>
      <c r="AU232" s="234" t="s">
        <v>83</v>
      </c>
      <c r="AV232" s="13" t="s">
        <v>80</v>
      </c>
      <c r="AW232" s="13" t="s">
        <v>33</v>
      </c>
      <c r="AX232" s="13" t="s">
        <v>72</v>
      </c>
      <c r="AY232" s="234" t="s">
        <v>124</v>
      </c>
    </row>
    <row r="233" s="2" customFormat="1" ht="24.15" customHeight="1">
      <c r="A233" s="40"/>
      <c r="B233" s="41"/>
      <c r="C233" s="206" t="s">
        <v>321</v>
      </c>
      <c r="D233" s="206" t="s">
        <v>126</v>
      </c>
      <c r="E233" s="207" t="s">
        <v>322</v>
      </c>
      <c r="F233" s="208" t="s">
        <v>323</v>
      </c>
      <c r="G233" s="209" t="s">
        <v>267</v>
      </c>
      <c r="H233" s="210">
        <v>150</v>
      </c>
      <c r="I233" s="211"/>
      <c r="J233" s="212">
        <f>ROUND(I233*H233,2)</f>
        <v>0</v>
      </c>
      <c r="K233" s="208" t="s">
        <v>130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131</v>
      </c>
      <c r="AT233" s="217" t="s">
        <v>126</v>
      </c>
      <c r="AU233" s="217" t="s">
        <v>83</v>
      </c>
      <c r="AY233" s="19" t="s">
        <v>124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131</v>
      </c>
      <c r="BM233" s="217" t="s">
        <v>324</v>
      </c>
    </row>
    <row r="234" s="2" customFormat="1">
      <c r="A234" s="40"/>
      <c r="B234" s="41"/>
      <c r="C234" s="42"/>
      <c r="D234" s="219" t="s">
        <v>133</v>
      </c>
      <c r="E234" s="42"/>
      <c r="F234" s="220" t="s">
        <v>325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133</v>
      </c>
      <c r="AU234" s="19" t="s">
        <v>83</v>
      </c>
    </row>
    <row r="235" s="13" customFormat="1">
      <c r="A235" s="13"/>
      <c r="B235" s="224"/>
      <c r="C235" s="225"/>
      <c r="D235" s="226" t="s">
        <v>135</v>
      </c>
      <c r="E235" s="227" t="s">
        <v>19</v>
      </c>
      <c r="F235" s="228" t="s">
        <v>326</v>
      </c>
      <c r="G235" s="225"/>
      <c r="H235" s="227" t="s">
        <v>19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135</v>
      </c>
      <c r="AU235" s="234" t="s">
        <v>83</v>
      </c>
      <c r="AV235" s="13" t="s">
        <v>80</v>
      </c>
      <c r="AW235" s="13" t="s">
        <v>33</v>
      </c>
      <c r="AX235" s="13" t="s">
        <v>72</v>
      </c>
      <c r="AY235" s="234" t="s">
        <v>124</v>
      </c>
    </row>
    <row r="236" s="14" customFormat="1">
      <c r="A236" s="14"/>
      <c r="B236" s="235"/>
      <c r="C236" s="236"/>
      <c r="D236" s="226" t="s">
        <v>135</v>
      </c>
      <c r="E236" s="237" t="s">
        <v>19</v>
      </c>
      <c r="F236" s="238" t="s">
        <v>327</v>
      </c>
      <c r="G236" s="236"/>
      <c r="H236" s="239">
        <v>150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135</v>
      </c>
      <c r="AU236" s="245" t="s">
        <v>83</v>
      </c>
      <c r="AV236" s="14" t="s">
        <v>83</v>
      </c>
      <c r="AW236" s="14" t="s">
        <v>33</v>
      </c>
      <c r="AX236" s="14" t="s">
        <v>80</v>
      </c>
      <c r="AY236" s="245" t="s">
        <v>124</v>
      </c>
    </row>
    <row r="237" s="2" customFormat="1" ht="16.5" customHeight="1">
      <c r="A237" s="40"/>
      <c r="B237" s="41"/>
      <c r="C237" s="206" t="s">
        <v>328</v>
      </c>
      <c r="D237" s="206" t="s">
        <v>126</v>
      </c>
      <c r="E237" s="207" t="s">
        <v>329</v>
      </c>
      <c r="F237" s="208" t="s">
        <v>330</v>
      </c>
      <c r="G237" s="209" t="s">
        <v>267</v>
      </c>
      <c r="H237" s="210">
        <v>5</v>
      </c>
      <c r="I237" s="211"/>
      <c r="J237" s="212">
        <f>ROUND(I237*H237,2)</f>
        <v>0</v>
      </c>
      <c r="K237" s="208" t="s">
        <v>130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131</v>
      </c>
      <c r="AT237" s="217" t="s">
        <v>126</v>
      </c>
      <c r="AU237" s="217" t="s">
        <v>83</v>
      </c>
      <c r="AY237" s="19" t="s">
        <v>124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131</v>
      </c>
      <c r="BM237" s="217" t="s">
        <v>331</v>
      </c>
    </row>
    <row r="238" s="2" customFormat="1">
      <c r="A238" s="40"/>
      <c r="B238" s="41"/>
      <c r="C238" s="42"/>
      <c r="D238" s="219" t="s">
        <v>133</v>
      </c>
      <c r="E238" s="42"/>
      <c r="F238" s="220" t="s">
        <v>332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133</v>
      </c>
      <c r="AU238" s="19" t="s">
        <v>83</v>
      </c>
    </row>
    <row r="239" s="13" customFormat="1">
      <c r="A239" s="13"/>
      <c r="B239" s="224"/>
      <c r="C239" s="225"/>
      <c r="D239" s="226" t="s">
        <v>135</v>
      </c>
      <c r="E239" s="227" t="s">
        <v>19</v>
      </c>
      <c r="F239" s="228" t="s">
        <v>290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135</v>
      </c>
      <c r="AU239" s="234" t="s">
        <v>83</v>
      </c>
      <c r="AV239" s="13" t="s">
        <v>80</v>
      </c>
      <c r="AW239" s="13" t="s">
        <v>33</v>
      </c>
      <c r="AX239" s="13" t="s">
        <v>72</v>
      </c>
      <c r="AY239" s="234" t="s">
        <v>124</v>
      </c>
    </row>
    <row r="240" s="14" customFormat="1">
      <c r="A240" s="14"/>
      <c r="B240" s="235"/>
      <c r="C240" s="236"/>
      <c r="D240" s="226" t="s">
        <v>135</v>
      </c>
      <c r="E240" s="237" t="s">
        <v>19</v>
      </c>
      <c r="F240" s="238" t="s">
        <v>333</v>
      </c>
      <c r="G240" s="236"/>
      <c r="H240" s="239">
        <v>5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135</v>
      </c>
      <c r="AU240" s="245" t="s">
        <v>83</v>
      </c>
      <c r="AV240" s="14" t="s">
        <v>83</v>
      </c>
      <c r="AW240" s="14" t="s">
        <v>33</v>
      </c>
      <c r="AX240" s="14" t="s">
        <v>80</v>
      </c>
      <c r="AY240" s="245" t="s">
        <v>124</v>
      </c>
    </row>
    <row r="241" s="2" customFormat="1" ht="16.5" customHeight="1">
      <c r="A241" s="40"/>
      <c r="B241" s="41"/>
      <c r="C241" s="206" t="s">
        <v>334</v>
      </c>
      <c r="D241" s="206" t="s">
        <v>126</v>
      </c>
      <c r="E241" s="207" t="s">
        <v>335</v>
      </c>
      <c r="F241" s="208" t="s">
        <v>336</v>
      </c>
      <c r="G241" s="209" t="s">
        <v>267</v>
      </c>
      <c r="H241" s="210">
        <v>5</v>
      </c>
      <c r="I241" s="211"/>
      <c r="J241" s="212">
        <f>ROUND(I241*H241,2)</f>
        <v>0</v>
      </c>
      <c r="K241" s="208" t="s">
        <v>130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131</v>
      </c>
      <c r="AT241" s="217" t="s">
        <v>126</v>
      </c>
      <c r="AU241" s="217" t="s">
        <v>83</v>
      </c>
      <c r="AY241" s="19" t="s">
        <v>124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131</v>
      </c>
      <c r="BM241" s="217" t="s">
        <v>337</v>
      </c>
    </row>
    <row r="242" s="2" customFormat="1">
      <c r="A242" s="40"/>
      <c r="B242" s="41"/>
      <c r="C242" s="42"/>
      <c r="D242" s="219" t="s">
        <v>133</v>
      </c>
      <c r="E242" s="42"/>
      <c r="F242" s="220" t="s">
        <v>338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133</v>
      </c>
      <c r="AU242" s="19" t="s">
        <v>83</v>
      </c>
    </row>
    <row r="243" s="2" customFormat="1" ht="21.75" customHeight="1">
      <c r="A243" s="40"/>
      <c r="B243" s="41"/>
      <c r="C243" s="206" t="s">
        <v>339</v>
      </c>
      <c r="D243" s="206" t="s">
        <v>126</v>
      </c>
      <c r="E243" s="207" t="s">
        <v>340</v>
      </c>
      <c r="F243" s="208" t="s">
        <v>341</v>
      </c>
      <c r="G243" s="209" t="s">
        <v>226</v>
      </c>
      <c r="H243" s="210">
        <v>1989</v>
      </c>
      <c r="I243" s="211"/>
      <c r="J243" s="212">
        <f>ROUND(I243*H243,2)</f>
        <v>0</v>
      </c>
      <c r="K243" s="208" t="s">
        <v>130</v>
      </c>
      <c r="L243" s="46"/>
      <c r="M243" s="213" t="s">
        <v>19</v>
      </c>
      <c r="N243" s="214" t="s">
        <v>43</v>
      </c>
      <c r="O243" s="86"/>
      <c r="P243" s="215">
        <f>O243*H243</f>
        <v>0</v>
      </c>
      <c r="Q243" s="215">
        <v>0.00033</v>
      </c>
      <c r="R243" s="215">
        <f>Q243*H243</f>
        <v>0.65637000000000001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131</v>
      </c>
      <c r="AT243" s="217" t="s">
        <v>126</v>
      </c>
      <c r="AU243" s="217" t="s">
        <v>83</v>
      </c>
      <c r="AY243" s="19" t="s">
        <v>124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80</v>
      </c>
      <c r="BK243" s="218">
        <f>ROUND(I243*H243,2)</f>
        <v>0</v>
      </c>
      <c r="BL243" s="19" t="s">
        <v>131</v>
      </c>
      <c r="BM243" s="217" t="s">
        <v>342</v>
      </c>
    </row>
    <row r="244" s="2" customFormat="1">
      <c r="A244" s="40"/>
      <c r="B244" s="41"/>
      <c r="C244" s="42"/>
      <c r="D244" s="219" t="s">
        <v>133</v>
      </c>
      <c r="E244" s="42"/>
      <c r="F244" s="220" t="s">
        <v>343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133</v>
      </c>
      <c r="AU244" s="19" t="s">
        <v>83</v>
      </c>
    </row>
    <row r="245" s="13" customFormat="1">
      <c r="A245" s="13"/>
      <c r="B245" s="224"/>
      <c r="C245" s="225"/>
      <c r="D245" s="226" t="s">
        <v>135</v>
      </c>
      <c r="E245" s="227" t="s">
        <v>19</v>
      </c>
      <c r="F245" s="228" t="s">
        <v>344</v>
      </c>
      <c r="G245" s="225"/>
      <c r="H245" s="227" t="s">
        <v>19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135</v>
      </c>
      <c r="AU245" s="234" t="s">
        <v>83</v>
      </c>
      <c r="AV245" s="13" t="s">
        <v>80</v>
      </c>
      <c r="AW245" s="13" t="s">
        <v>33</v>
      </c>
      <c r="AX245" s="13" t="s">
        <v>72</v>
      </c>
      <c r="AY245" s="234" t="s">
        <v>124</v>
      </c>
    </row>
    <row r="246" s="13" customFormat="1">
      <c r="A246" s="13"/>
      <c r="B246" s="224"/>
      <c r="C246" s="225"/>
      <c r="D246" s="226" t="s">
        <v>135</v>
      </c>
      <c r="E246" s="227" t="s">
        <v>19</v>
      </c>
      <c r="F246" s="228" t="s">
        <v>345</v>
      </c>
      <c r="G246" s="225"/>
      <c r="H246" s="227" t="s">
        <v>19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135</v>
      </c>
      <c r="AU246" s="234" t="s">
        <v>83</v>
      </c>
      <c r="AV246" s="13" t="s">
        <v>80</v>
      </c>
      <c r="AW246" s="13" t="s">
        <v>33</v>
      </c>
      <c r="AX246" s="13" t="s">
        <v>72</v>
      </c>
      <c r="AY246" s="234" t="s">
        <v>124</v>
      </c>
    </row>
    <row r="247" s="14" customFormat="1">
      <c r="A247" s="14"/>
      <c r="B247" s="235"/>
      <c r="C247" s="236"/>
      <c r="D247" s="226" t="s">
        <v>135</v>
      </c>
      <c r="E247" s="237" t="s">
        <v>19</v>
      </c>
      <c r="F247" s="238" t="s">
        <v>346</v>
      </c>
      <c r="G247" s="236"/>
      <c r="H247" s="239">
        <v>994.5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135</v>
      </c>
      <c r="AU247" s="245" t="s">
        <v>83</v>
      </c>
      <c r="AV247" s="14" t="s">
        <v>83</v>
      </c>
      <c r="AW247" s="14" t="s">
        <v>33</v>
      </c>
      <c r="AX247" s="14" t="s">
        <v>72</v>
      </c>
      <c r="AY247" s="245" t="s">
        <v>124</v>
      </c>
    </row>
    <row r="248" s="14" customFormat="1">
      <c r="A248" s="14"/>
      <c r="B248" s="235"/>
      <c r="C248" s="236"/>
      <c r="D248" s="226" t="s">
        <v>135</v>
      </c>
      <c r="E248" s="237" t="s">
        <v>19</v>
      </c>
      <c r="F248" s="238" t="s">
        <v>347</v>
      </c>
      <c r="G248" s="236"/>
      <c r="H248" s="239">
        <v>994.5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135</v>
      </c>
      <c r="AU248" s="245" t="s">
        <v>83</v>
      </c>
      <c r="AV248" s="14" t="s">
        <v>83</v>
      </c>
      <c r="AW248" s="14" t="s">
        <v>33</v>
      </c>
      <c r="AX248" s="14" t="s">
        <v>72</v>
      </c>
      <c r="AY248" s="245" t="s">
        <v>124</v>
      </c>
    </row>
    <row r="249" s="15" customFormat="1">
      <c r="A249" s="15"/>
      <c r="B249" s="246"/>
      <c r="C249" s="247"/>
      <c r="D249" s="226" t="s">
        <v>135</v>
      </c>
      <c r="E249" s="248" t="s">
        <v>19</v>
      </c>
      <c r="F249" s="249" t="s">
        <v>142</v>
      </c>
      <c r="G249" s="247"/>
      <c r="H249" s="250">
        <v>1989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6" t="s">
        <v>135</v>
      </c>
      <c r="AU249" s="256" t="s">
        <v>83</v>
      </c>
      <c r="AV249" s="15" t="s">
        <v>131</v>
      </c>
      <c r="AW249" s="15" t="s">
        <v>33</v>
      </c>
      <c r="AX249" s="15" t="s">
        <v>80</v>
      </c>
      <c r="AY249" s="256" t="s">
        <v>124</v>
      </c>
    </row>
    <row r="250" s="2" customFormat="1" ht="24.15" customHeight="1">
      <c r="A250" s="40"/>
      <c r="B250" s="41"/>
      <c r="C250" s="206" t="s">
        <v>348</v>
      </c>
      <c r="D250" s="206" t="s">
        <v>126</v>
      </c>
      <c r="E250" s="207" t="s">
        <v>349</v>
      </c>
      <c r="F250" s="208" t="s">
        <v>350</v>
      </c>
      <c r="G250" s="209" t="s">
        <v>226</v>
      </c>
      <c r="H250" s="210">
        <v>1989</v>
      </c>
      <c r="I250" s="211"/>
      <c r="J250" s="212">
        <f>ROUND(I250*H250,2)</f>
        <v>0</v>
      </c>
      <c r="K250" s="208" t="s">
        <v>130</v>
      </c>
      <c r="L250" s="46"/>
      <c r="M250" s="213" t="s">
        <v>19</v>
      </c>
      <c r="N250" s="214" t="s">
        <v>43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131</v>
      </c>
      <c r="AT250" s="217" t="s">
        <v>126</v>
      </c>
      <c r="AU250" s="217" t="s">
        <v>83</v>
      </c>
      <c r="AY250" s="19" t="s">
        <v>124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80</v>
      </c>
      <c r="BK250" s="218">
        <f>ROUND(I250*H250,2)</f>
        <v>0</v>
      </c>
      <c r="BL250" s="19" t="s">
        <v>131</v>
      </c>
      <c r="BM250" s="217" t="s">
        <v>351</v>
      </c>
    </row>
    <row r="251" s="2" customFormat="1">
      <c r="A251" s="40"/>
      <c r="B251" s="41"/>
      <c r="C251" s="42"/>
      <c r="D251" s="219" t="s">
        <v>133</v>
      </c>
      <c r="E251" s="42"/>
      <c r="F251" s="220" t="s">
        <v>352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133</v>
      </c>
      <c r="AU251" s="19" t="s">
        <v>83</v>
      </c>
    </row>
    <row r="252" s="2" customFormat="1" ht="24.15" customHeight="1">
      <c r="A252" s="40"/>
      <c r="B252" s="41"/>
      <c r="C252" s="206" t="s">
        <v>353</v>
      </c>
      <c r="D252" s="206" t="s">
        <v>126</v>
      </c>
      <c r="E252" s="207" t="s">
        <v>354</v>
      </c>
      <c r="F252" s="208" t="s">
        <v>355</v>
      </c>
      <c r="G252" s="209" t="s">
        <v>129</v>
      </c>
      <c r="H252" s="210">
        <v>205</v>
      </c>
      <c r="I252" s="211"/>
      <c r="J252" s="212">
        <f>ROUND(I252*H252,2)</f>
        <v>0</v>
      </c>
      <c r="K252" s="208" t="s">
        <v>130</v>
      </c>
      <c r="L252" s="46"/>
      <c r="M252" s="213" t="s">
        <v>19</v>
      </c>
      <c r="N252" s="214" t="s">
        <v>43</v>
      </c>
      <c r="O252" s="86"/>
      <c r="P252" s="215">
        <f>O252*H252</f>
        <v>0</v>
      </c>
      <c r="Q252" s="215">
        <v>0.0038800000000000002</v>
      </c>
      <c r="R252" s="215">
        <f>Q252*H252</f>
        <v>0.7954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131</v>
      </c>
      <c r="AT252" s="217" t="s">
        <v>126</v>
      </c>
      <c r="AU252" s="217" t="s">
        <v>83</v>
      </c>
      <c r="AY252" s="19" t="s">
        <v>124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ROUND(I252*H252,2)</f>
        <v>0</v>
      </c>
      <c r="BL252" s="19" t="s">
        <v>131</v>
      </c>
      <c r="BM252" s="217" t="s">
        <v>356</v>
      </c>
    </row>
    <row r="253" s="2" customFormat="1">
      <c r="A253" s="40"/>
      <c r="B253" s="41"/>
      <c r="C253" s="42"/>
      <c r="D253" s="219" t="s">
        <v>133</v>
      </c>
      <c r="E253" s="42"/>
      <c r="F253" s="220" t="s">
        <v>357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133</v>
      </c>
      <c r="AU253" s="19" t="s">
        <v>83</v>
      </c>
    </row>
    <row r="254" s="13" customFormat="1">
      <c r="A254" s="13"/>
      <c r="B254" s="224"/>
      <c r="C254" s="225"/>
      <c r="D254" s="226" t="s">
        <v>135</v>
      </c>
      <c r="E254" s="227" t="s">
        <v>19</v>
      </c>
      <c r="F254" s="228" t="s">
        <v>229</v>
      </c>
      <c r="G254" s="225"/>
      <c r="H254" s="227" t="s">
        <v>19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135</v>
      </c>
      <c r="AU254" s="234" t="s">
        <v>83</v>
      </c>
      <c r="AV254" s="13" t="s">
        <v>80</v>
      </c>
      <c r="AW254" s="13" t="s">
        <v>33</v>
      </c>
      <c r="AX254" s="13" t="s">
        <v>72</v>
      </c>
      <c r="AY254" s="234" t="s">
        <v>124</v>
      </c>
    </row>
    <row r="255" s="14" customFormat="1">
      <c r="A255" s="14"/>
      <c r="B255" s="235"/>
      <c r="C255" s="236"/>
      <c r="D255" s="226" t="s">
        <v>135</v>
      </c>
      <c r="E255" s="237" t="s">
        <v>19</v>
      </c>
      <c r="F255" s="238" t="s">
        <v>237</v>
      </c>
      <c r="G255" s="236"/>
      <c r="H255" s="239">
        <v>205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135</v>
      </c>
      <c r="AU255" s="245" t="s">
        <v>83</v>
      </c>
      <c r="AV255" s="14" t="s">
        <v>83</v>
      </c>
      <c r="AW255" s="14" t="s">
        <v>33</v>
      </c>
      <c r="AX255" s="14" t="s">
        <v>80</v>
      </c>
      <c r="AY255" s="245" t="s">
        <v>124</v>
      </c>
    </row>
    <row r="256" s="13" customFormat="1">
      <c r="A256" s="13"/>
      <c r="B256" s="224"/>
      <c r="C256" s="225"/>
      <c r="D256" s="226" t="s">
        <v>135</v>
      </c>
      <c r="E256" s="227" t="s">
        <v>19</v>
      </c>
      <c r="F256" s="228" t="s">
        <v>231</v>
      </c>
      <c r="G256" s="225"/>
      <c r="H256" s="227" t="s">
        <v>19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135</v>
      </c>
      <c r="AU256" s="234" t="s">
        <v>83</v>
      </c>
      <c r="AV256" s="13" t="s">
        <v>80</v>
      </c>
      <c r="AW256" s="13" t="s">
        <v>33</v>
      </c>
      <c r="AX256" s="13" t="s">
        <v>72</v>
      </c>
      <c r="AY256" s="234" t="s">
        <v>124</v>
      </c>
    </row>
    <row r="257" s="2" customFormat="1" ht="24.15" customHeight="1">
      <c r="A257" s="40"/>
      <c r="B257" s="41"/>
      <c r="C257" s="206" t="s">
        <v>358</v>
      </c>
      <c r="D257" s="206" t="s">
        <v>126</v>
      </c>
      <c r="E257" s="207" t="s">
        <v>359</v>
      </c>
      <c r="F257" s="208" t="s">
        <v>360</v>
      </c>
      <c r="G257" s="209" t="s">
        <v>226</v>
      </c>
      <c r="H257" s="210">
        <v>15</v>
      </c>
      <c r="I257" s="211"/>
      <c r="J257" s="212">
        <f>ROUND(I257*H257,2)</f>
        <v>0</v>
      </c>
      <c r="K257" s="208" t="s">
        <v>130</v>
      </c>
      <c r="L257" s="46"/>
      <c r="M257" s="213" t="s">
        <v>19</v>
      </c>
      <c r="N257" s="214" t="s">
        <v>43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131</v>
      </c>
      <c r="AT257" s="217" t="s">
        <v>126</v>
      </c>
      <c r="AU257" s="217" t="s">
        <v>83</v>
      </c>
      <c r="AY257" s="19" t="s">
        <v>124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80</v>
      </c>
      <c r="BK257" s="218">
        <f>ROUND(I257*H257,2)</f>
        <v>0</v>
      </c>
      <c r="BL257" s="19" t="s">
        <v>131</v>
      </c>
      <c r="BM257" s="217" t="s">
        <v>361</v>
      </c>
    </row>
    <row r="258" s="2" customFormat="1">
      <c r="A258" s="40"/>
      <c r="B258" s="41"/>
      <c r="C258" s="42"/>
      <c r="D258" s="219" t="s">
        <v>133</v>
      </c>
      <c r="E258" s="42"/>
      <c r="F258" s="220" t="s">
        <v>362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133</v>
      </c>
      <c r="AU258" s="19" t="s">
        <v>83</v>
      </c>
    </row>
    <row r="259" s="14" customFormat="1">
      <c r="A259" s="14"/>
      <c r="B259" s="235"/>
      <c r="C259" s="236"/>
      <c r="D259" s="226" t="s">
        <v>135</v>
      </c>
      <c r="E259" s="237" t="s">
        <v>19</v>
      </c>
      <c r="F259" s="238" t="s">
        <v>363</v>
      </c>
      <c r="G259" s="236"/>
      <c r="H259" s="239">
        <v>10.5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135</v>
      </c>
      <c r="AU259" s="245" t="s">
        <v>83</v>
      </c>
      <c r="AV259" s="14" t="s">
        <v>83</v>
      </c>
      <c r="AW259" s="14" t="s">
        <v>33</v>
      </c>
      <c r="AX259" s="14" t="s">
        <v>72</v>
      </c>
      <c r="AY259" s="245" t="s">
        <v>124</v>
      </c>
    </row>
    <row r="260" s="14" customFormat="1">
      <c r="A260" s="14"/>
      <c r="B260" s="235"/>
      <c r="C260" s="236"/>
      <c r="D260" s="226" t="s">
        <v>135</v>
      </c>
      <c r="E260" s="237" t="s">
        <v>19</v>
      </c>
      <c r="F260" s="238" t="s">
        <v>364</v>
      </c>
      <c r="G260" s="236"/>
      <c r="H260" s="239">
        <v>4.5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135</v>
      </c>
      <c r="AU260" s="245" t="s">
        <v>83</v>
      </c>
      <c r="AV260" s="14" t="s">
        <v>83</v>
      </c>
      <c r="AW260" s="14" t="s">
        <v>33</v>
      </c>
      <c r="AX260" s="14" t="s">
        <v>72</v>
      </c>
      <c r="AY260" s="245" t="s">
        <v>124</v>
      </c>
    </row>
    <row r="261" s="15" customFormat="1">
      <c r="A261" s="15"/>
      <c r="B261" s="246"/>
      <c r="C261" s="247"/>
      <c r="D261" s="226" t="s">
        <v>135</v>
      </c>
      <c r="E261" s="248" t="s">
        <v>19</v>
      </c>
      <c r="F261" s="249" t="s">
        <v>142</v>
      </c>
      <c r="G261" s="247"/>
      <c r="H261" s="250">
        <v>15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6" t="s">
        <v>135</v>
      </c>
      <c r="AU261" s="256" t="s">
        <v>83</v>
      </c>
      <c r="AV261" s="15" t="s">
        <v>131</v>
      </c>
      <c r="AW261" s="15" t="s">
        <v>33</v>
      </c>
      <c r="AX261" s="15" t="s">
        <v>80</v>
      </c>
      <c r="AY261" s="256" t="s">
        <v>124</v>
      </c>
    </row>
    <row r="262" s="2" customFormat="1" ht="33" customHeight="1">
      <c r="A262" s="40"/>
      <c r="B262" s="41"/>
      <c r="C262" s="206" t="s">
        <v>365</v>
      </c>
      <c r="D262" s="206" t="s">
        <v>126</v>
      </c>
      <c r="E262" s="207" t="s">
        <v>366</v>
      </c>
      <c r="F262" s="208" t="s">
        <v>367</v>
      </c>
      <c r="G262" s="209" t="s">
        <v>226</v>
      </c>
      <c r="H262" s="210">
        <v>15</v>
      </c>
      <c r="I262" s="211"/>
      <c r="J262" s="212">
        <f>ROUND(I262*H262,2)</f>
        <v>0</v>
      </c>
      <c r="K262" s="208" t="s">
        <v>130</v>
      </c>
      <c r="L262" s="46"/>
      <c r="M262" s="213" t="s">
        <v>19</v>
      </c>
      <c r="N262" s="214" t="s">
        <v>43</v>
      </c>
      <c r="O262" s="86"/>
      <c r="P262" s="215">
        <f>O262*H262</f>
        <v>0</v>
      </c>
      <c r="Q262" s="215">
        <v>0.00060999999999999997</v>
      </c>
      <c r="R262" s="215">
        <f>Q262*H262</f>
        <v>0.0091500000000000001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131</v>
      </c>
      <c r="AT262" s="217" t="s">
        <v>126</v>
      </c>
      <c r="AU262" s="217" t="s">
        <v>83</v>
      </c>
      <c r="AY262" s="19" t="s">
        <v>124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80</v>
      </c>
      <c r="BK262" s="218">
        <f>ROUND(I262*H262,2)</f>
        <v>0</v>
      </c>
      <c r="BL262" s="19" t="s">
        <v>131</v>
      </c>
      <c r="BM262" s="217" t="s">
        <v>368</v>
      </c>
    </row>
    <row r="263" s="2" customFormat="1">
      <c r="A263" s="40"/>
      <c r="B263" s="41"/>
      <c r="C263" s="42"/>
      <c r="D263" s="219" t="s">
        <v>133</v>
      </c>
      <c r="E263" s="42"/>
      <c r="F263" s="220" t="s">
        <v>369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133</v>
      </c>
      <c r="AU263" s="19" t="s">
        <v>83</v>
      </c>
    </row>
    <row r="264" s="14" customFormat="1">
      <c r="A264" s="14"/>
      <c r="B264" s="235"/>
      <c r="C264" s="236"/>
      <c r="D264" s="226" t="s">
        <v>135</v>
      </c>
      <c r="E264" s="237" t="s">
        <v>19</v>
      </c>
      <c r="F264" s="238" t="s">
        <v>363</v>
      </c>
      <c r="G264" s="236"/>
      <c r="H264" s="239">
        <v>10.5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135</v>
      </c>
      <c r="AU264" s="245" t="s">
        <v>83</v>
      </c>
      <c r="AV264" s="14" t="s">
        <v>83</v>
      </c>
      <c r="AW264" s="14" t="s">
        <v>33</v>
      </c>
      <c r="AX264" s="14" t="s">
        <v>72</v>
      </c>
      <c r="AY264" s="245" t="s">
        <v>124</v>
      </c>
    </row>
    <row r="265" s="14" customFormat="1">
      <c r="A265" s="14"/>
      <c r="B265" s="235"/>
      <c r="C265" s="236"/>
      <c r="D265" s="226" t="s">
        <v>135</v>
      </c>
      <c r="E265" s="237" t="s">
        <v>19</v>
      </c>
      <c r="F265" s="238" t="s">
        <v>364</v>
      </c>
      <c r="G265" s="236"/>
      <c r="H265" s="239">
        <v>4.5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135</v>
      </c>
      <c r="AU265" s="245" t="s">
        <v>83</v>
      </c>
      <c r="AV265" s="14" t="s">
        <v>83</v>
      </c>
      <c r="AW265" s="14" t="s">
        <v>33</v>
      </c>
      <c r="AX265" s="14" t="s">
        <v>72</v>
      </c>
      <c r="AY265" s="245" t="s">
        <v>124</v>
      </c>
    </row>
    <row r="266" s="15" customFormat="1">
      <c r="A266" s="15"/>
      <c r="B266" s="246"/>
      <c r="C266" s="247"/>
      <c r="D266" s="226" t="s">
        <v>135</v>
      </c>
      <c r="E266" s="248" t="s">
        <v>19</v>
      </c>
      <c r="F266" s="249" t="s">
        <v>142</v>
      </c>
      <c r="G266" s="247"/>
      <c r="H266" s="250">
        <v>15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6" t="s">
        <v>135</v>
      </c>
      <c r="AU266" s="256" t="s">
        <v>83</v>
      </c>
      <c r="AV266" s="15" t="s">
        <v>131</v>
      </c>
      <c r="AW266" s="15" t="s">
        <v>33</v>
      </c>
      <c r="AX266" s="15" t="s">
        <v>80</v>
      </c>
      <c r="AY266" s="256" t="s">
        <v>124</v>
      </c>
    </row>
    <row r="267" s="2" customFormat="1" ht="16.5" customHeight="1">
      <c r="A267" s="40"/>
      <c r="B267" s="41"/>
      <c r="C267" s="206" t="s">
        <v>370</v>
      </c>
      <c r="D267" s="206" t="s">
        <v>126</v>
      </c>
      <c r="E267" s="207" t="s">
        <v>371</v>
      </c>
      <c r="F267" s="208" t="s">
        <v>372</v>
      </c>
      <c r="G267" s="209" t="s">
        <v>226</v>
      </c>
      <c r="H267" s="210">
        <v>220</v>
      </c>
      <c r="I267" s="211"/>
      <c r="J267" s="212">
        <f>ROUND(I267*H267,2)</f>
        <v>0</v>
      </c>
      <c r="K267" s="208" t="s">
        <v>130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131</v>
      </c>
      <c r="AT267" s="217" t="s">
        <v>126</v>
      </c>
      <c r="AU267" s="217" t="s">
        <v>83</v>
      </c>
      <c r="AY267" s="19" t="s">
        <v>124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80</v>
      </c>
      <c r="BK267" s="218">
        <f>ROUND(I267*H267,2)</f>
        <v>0</v>
      </c>
      <c r="BL267" s="19" t="s">
        <v>131</v>
      </c>
      <c r="BM267" s="217" t="s">
        <v>373</v>
      </c>
    </row>
    <row r="268" s="2" customFormat="1">
      <c r="A268" s="40"/>
      <c r="B268" s="41"/>
      <c r="C268" s="42"/>
      <c r="D268" s="219" t="s">
        <v>133</v>
      </c>
      <c r="E268" s="42"/>
      <c r="F268" s="220" t="s">
        <v>374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133</v>
      </c>
      <c r="AU268" s="19" t="s">
        <v>83</v>
      </c>
    </row>
    <row r="269" s="14" customFormat="1">
      <c r="A269" s="14"/>
      <c r="B269" s="235"/>
      <c r="C269" s="236"/>
      <c r="D269" s="226" t="s">
        <v>135</v>
      </c>
      <c r="E269" s="237" t="s">
        <v>19</v>
      </c>
      <c r="F269" s="238" t="s">
        <v>363</v>
      </c>
      <c r="G269" s="236"/>
      <c r="H269" s="239">
        <v>10.5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135</v>
      </c>
      <c r="AU269" s="245" t="s">
        <v>83</v>
      </c>
      <c r="AV269" s="14" t="s">
        <v>83</v>
      </c>
      <c r="AW269" s="14" t="s">
        <v>33</v>
      </c>
      <c r="AX269" s="14" t="s">
        <v>72</v>
      </c>
      <c r="AY269" s="245" t="s">
        <v>124</v>
      </c>
    </row>
    <row r="270" s="14" customFormat="1">
      <c r="A270" s="14"/>
      <c r="B270" s="235"/>
      <c r="C270" s="236"/>
      <c r="D270" s="226" t="s">
        <v>135</v>
      </c>
      <c r="E270" s="237" t="s">
        <v>19</v>
      </c>
      <c r="F270" s="238" t="s">
        <v>364</v>
      </c>
      <c r="G270" s="236"/>
      <c r="H270" s="239">
        <v>4.5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5" t="s">
        <v>135</v>
      </c>
      <c r="AU270" s="245" t="s">
        <v>83</v>
      </c>
      <c r="AV270" s="14" t="s">
        <v>83</v>
      </c>
      <c r="AW270" s="14" t="s">
        <v>33</v>
      </c>
      <c r="AX270" s="14" t="s">
        <v>72</v>
      </c>
      <c r="AY270" s="245" t="s">
        <v>124</v>
      </c>
    </row>
    <row r="271" s="13" customFormat="1">
      <c r="A271" s="13"/>
      <c r="B271" s="224"/>
      <c r="C271" s="225"/>
      <c r="D271" s="226" t="s">
        <v>135</v>
      </c>
      <c r="E271" s="227" t="s">
        <v>19</v>
      </c>
      <c r="F271" s="228" t="s">
        <v>229</v>
      </c>
      <c r="G271" s="225"/>
      <c r="H271" s="227" t="s">
        <v>19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135</v>
      </c>
      <c r="AU271" s="234" t="s">
        <v>83</v>
      </c>
      <c r="AV271" s="13" t="s">
        <v>80</v>
      </c>
      <c r="AW271" s="13" t="s">
        <v>33</v>
      </c>
      <c r="AX271" s="13" t="s">
        <v>72</v>
      </c>
      <c r="AY271" s="234" t="s">
        <v>124</v>
      </c>
    </row>
    <row r="272" s="14" customFormat="1">
      <c r="A272" s="14"/>
      <c r="B272" s="235"/>
      <c r="C272" s="236"/>
      <c r="D272" s="226" t="s">
        <v>135</v>
      </c>
      <c r="E272" s="237" t="s">
        <v>19</v>
      </c>
      <c r="F272" s="238" t="s">
        <v>230</v>
      </c>
      <c r="G272" s="236"/>
      <c r="H272" s="239">
        <v>205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135</v>
      </c>
      <c r="AU272" s="245" t="s">
        <v>83</v>
      </c>
      <c r="AV272" s="14" t="s">
        <v>83</v>
      </c>
      <c r="AW272" s="14" t="s">
        <v>33</v>
      </c>
      <c r="AX272" s="14" t="s">
        <v>72</v>
      </c>
      <c r="AY272" s="245" t="s">
        <v>124</v>
      </c>
    </row>
    <row r="273" s="13" customFormat="1">
      <c r="A273" s="13"/>
      <c r="B273" s="224"/>
      <c r="C273" s="225"/>
      <c r="D273" s="226" t="s">
        <v>135</v>
      </c>
      <c r="E273" s="227" t="s">
        <v>19</v>
      </c>
      <c r="F273" s="228" t="s">
        <v>231</v>
      </c>
      <c r="G273" s="225"/>
      <c r="H273" s="227" t="s">
        <v>19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135</v>
      </c>
      <c r="AU273" s="234" t="s">
        <v>83</v>
      </c>
      <c r="AV273" s="13" t="s">
        <v>80</v>
      </c>
      <c r="AW273" s="13" t="s">
        <v>33</v>
      </c>
      <c r="AX273" s="13" t="s">
        <v>72</v>
      </c>
      <c r="AY273" s="234" t="s">
        <v>124</v>
      </c>
    </row>
    <row r="274" s="15" customFormat="1">
      <c r="A274" s="15"/>
      <c r="B274" s="246"/>
      <c r="C274" s="247"/>
      <c r="D274" s="226" t="s">
        <v>135</v>
      </c>
      <c r="E274" s="248" t="s">
        <v>19</v>
      </c>
      <c r="F274" s="249" t="s">
        <v>142</v>
      </c>
      <c r="G274" s="247"/>
      <c r="H274" s="250">
        <v>220</v>
      </c>
      <c r="I274" s="251"/>
      <c r="J274" s="247"/>
      <c r="K274" s="247"/>
      <c r="L274" s="252"/>
      <c r="M274" s="253"/>
      <c r="N274" s="254"/>
      <c r="O274" s="254"/>
      <c r="P274" s="254"/>
      <c r="Q274" s="254"/>
      <c r="R274" s="254"/>
      <c r="S274" s="254"/>
      <c r="T274" s="25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6" t="s">
        <v>135</v>
      </c>
      <c r="AU274" s="256" t="s">
        <v>83</v>
      </c>
      <c r="AV274" s="15" t="s">
        <v>131</v>
      </c>
      <c r="AW274" s="15" t="s">
        <v>33</v>
      </c>
      <c r="AX274" s="15" t="s">
        <v>80</v>
      </c>
      <c r="AY274" s="256" t="s">
        <v>124</v>
      </c>
    </row>
    <row r="275" s="2" customFormat="1" ht="44.25" customHeight="1">
      <c r="A275" s="40"/>
      <c r="B275" s="41"/>
      <c r="C275" s="206" t="s">
        <v>375</v>
      </c>
      <c r="D275" s="206" t="s">
        <v>126</v>
      </c>
      <c r="E275" s="207" t="s">
        <v>376</v>
      </c>
      <c r="F275" s="208" t="s">
        <v>377</v>
      </c>
      <c r="G275" s="209" t="s">
        <v>226</v>
      </c>
      <c r="H275" s="210">
        <v>1807</v>
      </c>
      <c r="I275" s="211"/>
      <c r="J275" s="212">
        <f>ROUND(I275*H275,2)</f>
        <v>0</v>
      </c>
      <c r="K275" s="208" t="s">
        <v>130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0.19400000000000001</v>
      </c>
      <c r="T275" s="216">
        <f>S275*H275</f>
        <v>350.55799999999999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131</v>
      </c>
      <c r="AT275" s="217" t="s">
        <v>126</v>
      </c>
      <c r="AU275" s="217" t="s">
        <v>83</v>
      </c>
      <c r="AY275" s="19" t="s">
        <v>124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131</v>
      </c>
      <c r="BM275" s="217" t="s">
        <v>378</v>
      </c>
    </row>
    <row r="276" s="2" customFormat="1">
      <c r="A276" s="40"/>
      <c r="B276" s="41"/>
      <c r="C276" s="42"/>
      <c r="D276" s="219" t="s">
        <v>133</v>
      </c>
      <c r="E276" s="42"/>
      <c r="F276" s="220" t="s">
        <v>379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133</v>
      </c>
      <c r="AU276" s="19" t="s">
        <v>83</v>
      </c>
    </row>
    <row r="277" s="14" customFormat="1">
      <c r="A277" s="14"/>
      <c r="B277" s="235"/>
      <c r="C277" s="236"/>
      <c r="D277" s="226" t="s">
        <v>135</v>
      </c>
      <c r="E277" s="237" t="s">
        <v>19</v>
      </c>
      <c r="F277" s="238" t="s">
        <v>380</v>
      </c>
      <c r="G277" s="236"/>
      <c r="H277" s="239">
        <v>887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135</v>
      </c>
      <c r="AU277" s="245" t="s">
        <v>83</v>
      </c>
      <c r="AV277" s="14" t="s">
        <v>83</v>
      </c>
      <c r="AW277" s="14" t="s">
        <v>33</v>
      </c>
      <c r="AX277" s="14" t="s">
        <v>72</v>
      </c>
      <c r="AY277" s="245" t="s">
        <v>124</v>
      </c>
    </row>
    <row r="278" s="14" customFormat="1">
      <c r="A278" s="14"/>
      <c r="B278" s="235"/>
      <c r="C278" s="236"/>
      <c r="D278" s="226" t="s">
        <v>135</v>
      </c>
      <c r="E278" s="237" t="s">
        <v>19</v>
      </c>
      <c r="F278" s="238" t="s">
        <v>381</v>
      </c>
      <c r="G278" s="236"/>
      <c r="H278" s="239">
        <v>920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135</v>
      </c>
      <c r="AU278" s="245" t="s">
        <v>83</v>
      </c>
      <c r="AV278" s="14" t="s">
        <v>83</v>
      </c>
      <c r="AW278" s="14" t="s">
        <v>33</v>
      </c>
      <c r="AX278" s="14" t="s">
        <v>72</v>
      </c>
      <c r="AY278" s="245" t="s">
        <v>124</v>
      </c>
    </row>
    <row r="279" s="15" customFormat="1">
      <c r="A279" s="15"/>
      <c r="B279" s="246"/>
      <c r="C279" s="247"/>
      <c r="D279" s="226" t="s">
        <v>135</v>
      </c>
      <c r="E279" s="248" t="s">
        <v>19</v>
      </c>
      <c r="F279" s="249" t="s">
        <v>142</v>
      </c>
      <c r="G279" s="247"/>
      <c r="H279" s="250">
        <v>1807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6" t="s">
        <v>135</v>
      </c>
      <c r="AU279" s="256" t="s">
        <v>83</v>
      </c>
      <c r="AV279" s="15" t="s">
        <v>131</v>
      </c>
      <c r="AW279" s="15" t="s">
        <v>33</v>
      </c>
      <c r="AX279" s="15" t="s">
        <v>80</v>
      </c>
      <c r="AY279" s="256" t="s">
        <v>124</v>
      </c>
    </row>
    <row r="280" s="2" customFormat="1" ht="37.8" customHeight="1">
      <c r="A280" s="40"/>
      <c r="B280" s="41"/>
      <c r="C280" s="206" t="s">
        <v>382</v>
      </c>
      <c r="D280" s="206" t="s">
        <v>126</v>
      </c>
      <c r="E280" s="207" t="s">
        <v>383</v>
      </c>
      <c r="F280" s="208" t="s">
        <v>384</v>
      </c>
      <c r="G280" s="209" t="s">
        <v>226</v>
      </c>
      <c r="H280" s="210">
        <v>14.5</v>
      </c>
      <c r="I280" s="211"/>
      <c r="J280" s="212">
        <f>ROUND(I280*H280,2)</f>
        <v>0</v>
      </c>
      <c r="K280" s="208" t="s">
        <v>130</v>
      </c>
      <c r="L280" s="46"/>
      <c r="M280" s="213" t="s">
        <v>19</v>
      </c>
      <c r="N280" s="214" t="s">
        <v>43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0.129</v>
      </c>
      <c r="T280" s="216">
        <f>S280*H280</f>
        <v>1.8705000000000001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131</v>
      </c>
      <c r="AT280" s="217" t="s">
        <v>126</v>
      </c>
      <c r="AU280" s="217" t="s">
        <v>83</v>
      </c>
      <c r="AY280" s="19" t="s">
        <v>124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80</v>
      </c>
      <c r="BK280" s="218">
        <f>ROUND(I280*H280,2)</f>
        <v>0</v>
      </c>
      <c r="BL280" s="19" t="s">
        <v>131</v>
      </c>
      <c r="BM280" s="217" t="s">
        <v>385</v>
      </c>
    </row>
    <row r="281" s="2" customFormat="1">
      <c r="A281" s="40"/>
      <c r="B281" s="41"/>
      <c r="C281" s="42"/>
      <c r="D281" s="219" t="s">
        <v>133</v>
      </c>
      <c r="E281" s="42"/>
      <c r="F281" s="220" t="s">
        <v>386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133</v>
      </c>
      <c r="AU281" s="19" t="s">
        <v>83</v>
      </c>
    </row>
    <row r="282" s="14" customFormat="1">
      <c r="A282" s="14"/>
      <c r="B282" s="235"/>
      <c r="C282" s="236"/>
      <c r="D282" s="226" t="s">
        <v>135</v>
      </c>
      <c r="E282" s="237" t="s">
        <v>19</v>
      </c>
      <c r="F282" s="238" t="s">
        <v>387</v>
      </c>
      <c r="G282" s="236"/>
      <c r="H282" s="239">
        <v>14.5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135</v>
      </c>
      <c r="AU282" s="245" t="s">
        <v>83</v>
      </c>
      <c r="AV282" s="14" t="s">
        <v>83</v>
      </c>
      <c r="AW282" s="14" t="s">
        <v>33</v>
      </c>
      <c r="AX282" s="14" t="s">
        <v>80</v>
      </c>
      <c r="AY282" s="245" t="s">
        <v>124</v>
      </c>
    </row>
    <row r="283" s="2" customFormat="1" ht="37.8" customHeight="1">
      <c r="A283" s="40"/>
      <c r="B283" s="41"/>
      <c r="C283" s="206" t="s">
        <v>388</v>
      </c>
      <c r="D283" s="206" t="s">
        <v>126</v>
      </c>
      <c r="E283" s="207" t="s">
        <v>389</v>
      </c>
      <c r="F283" s="208" t="s">
        <v>390</v>
      </c>
      <c r="G283" s="209" t="s">
        <v>226</v>
      </c>
      <c r="H283" s="210">
        <v>6.5</v>
      </c>
      <c r="I283" s="211"/>
      <c r="J283" s="212">
        <f>ROUND(I283*H283,2)</f>
        <v>0</v>
      </c>
      <c r="K283" s="208" t="s">
        <v>130</v>
      </c>
      <c r="L283" s="46"/>
      <c r="M283" s="213" t="s">
        <v>19</v>
      </c>
      <c r="N283" s="214" t="s">
        <v>43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0.042999999999999997</v>
      </c>
      <c r="T283" s="216">
        <f>S283*H283</f>
        <v>0.27949999999999997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131</v>
      </c>
      <c r="AT283" s="217" t="s">
        <v>126</v>
      </c>
      <c r="AU283" s="217" t="s">
        <v>83</v>
      </c>
      <c r="AY283" s="19" t="s">
        <v>124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80</v>
      </c>
      <c r="BK283" s="218">
        <f>ROUND(I283*H283,2)</f>
        <v>0</v>
      </c>
      <c r="BL283" s="19" t="s">
        <v>131</v>
      </c>
      <c r="BM283" s="217" t="s">
        <v>391</v>
      </c>
    </row>
    <row r="284" s="2" customFormat="1">
      <c r="A284" s="40"/>
      <c r="B284" s="41"/>
      <c r="C284" s="42"/>
      <c r="D284" s="219" t="s">
        <v>133</v>
      </c>
      <c r="E284" s="42"/>
      <c r="F284" s="220" t="s">
        <v>392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133</v>
      </c>
      <c r="AU284" s="19" t="s">
        <v>83</v>
      </c>
    </row>
    <row r="285" s="14" customFormat="1">
      <c r="A285" s="14"/>
      <c r="B285" s="235"/>
      <c r="C285" s="236"/>
      <c r="D285" s="226" t="s">
        <v>135</v>
      </c>
      <c r="E285" s="237" t="s">
        <v>19</v>
      </c>
      <c r="F285" s="238" t="s">
        <v>393</v>
      </c>
      <c r="G285" s="236"/>
      <c r="H285" s="239">
        <v>6.5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135</v>
      </c>
      <c r="AU285" s="245" t="s">
        <v>83</v>
      </c>
      <c r="AV285" s="14" t="s">
        <v>83</v>
      </c>
      <c r="AW285" s="14" t="s">
        <v>33</v>
      </c>
      <c r="AX285" s="14" t="s">
        <v>80</v>
      </c>
      <c r="AY285" s="245" t="s">
        <v>124</v>
      </c>
    </row>
    <row r="286" s="2" customFormat="1" ht="21.75" customHeight="1">
      <c r="A286" s="40"/>
      <c r="B286" s="41"/>
      <c r="C286" s="206" t="s">
        <v>394</v>
      </c>
      <c r="D286" s="206" t="s">
        <v>126</v>
      </c>
      <c r="E286" s="207" t="s">
        <v>395</v>
      </c>
      <c r="F286" s="208" t="s">
        <v>396</v>
      </c>
      <c r="G286" s="209" t="s">
        <v>129</v>
      </c>
      <c r="H286" s="210">
        <v>4350</v>
      </c>
      <c r="I286" s="211"/>
      <c r="J286" s="212">
        <f>ROUND(I286*H286,2)</f>
        <v>0</v>
      </c>
      <c r="K286" s="208" t="s">
        <v>130</v>
      </c>
      <c r="L286" s="46"/>
      <c r="M286" s="213" t="s">
        <v>19</v>
      </c>
      <c r="N286" s="214" t="s">
        <v>43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0.01</v>
      </c>
      <c r="T286" s="216">
        <f>S286*H286</f>
        <v>43.5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131</v>
      </c>
      <c r="AT286" s="217" t="s">
        <v>126</v>
      </c>
      <c r="AU286" s="217" t="s">
        <v>83</v>
      </c>
      <c r="AY286" s="19" t="s">
        <v>124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80</v>
      </c>
      <c r="BK286" s="218">
        <f>ROUND(I286*H286,2)</f>
        <v>0</v>
      </c>
      <c r="BL286" s="19" t="s">
        <v>131</v>
      </c>
      <c r="BM286" s="217" t="s">
        <v>397</v>
      </c>
    </row>
    <row r="287" s="2" customFormat="1">
      <c r="A287" s="40"/>
      <c r="B287" s="41"/>
      <c r="C287" s="42"/>
      <c r="D287" s="219" t="s">
        <v>133</v>
      </c>
      <c r="E287" s="42"/>
      <c r="F287" s="220" t="s">
        <v>398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133</v>
      </c>
      <c r="AU287" s="19" t="s">
        <v>83</v>
      </c>
    </row>
    <row r="288" s="13" customFormat="1">
      <c r="A288" s="13"/>
      <c r="B288" s="224"/>
      <c r="C288" s="225"/>
      <c r="D288" s="226" t="s">
        <v>135</v>
      </c>
      <c r="E288" s="227" t="s">
        <v>19</v>
      </c>
      <c r="F288" s="228" t="s">
        <v>243</v>
      </c>
      <c r="G288" s="225"/>
      <c r="H288" s="227" t="s">
        <v>19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135</v>
      </c>
      <c r="AU288" s="234" t="s">
        <v>83</v>
      </c>
      <c r="AV288" s="13" t="s">
        <v>80</v>
      </c>
      <c r="AW288" s="13" t="s">
        <v>33</v>
      </c>
      <c r="AX288" s="13" t="s">
        <v>72</v>
      </c>
      <c r="AY288" s="234" t="s">
        <v>124</v>
      </c>
    </row>
    <row r="289" s="14" customFormat="1">
      <c r="A289" s="14"/>
      <c r="B289" s="235"/>
      <c r="C289" s="236"/>
      <c r="D289" s="226" t="s">
        <v>135</v>
      </c>
      <c r="E289" s="237" t="s">
        <v>19</v>
      </c>
      <c r="F289" s="238" t="s">
        <v>244</v>
      </c>
      <c r="G289" s="236"/>
      <c r="H289" s="239">
        <v>4350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135</v>
      </c>
      <c r="AU289" s="245" t="s">
        <v>83</v>
      </c>
      <c r="AV289" s="14" t="s">
        <v>83</v>
      </c>
      <c r="AW289" s="14" t="s">
        <v>33</v>
      </c>
      <c r="AX289" s="14" t="s">
        <v>80</v>
      </c>
      <c r="AY289" s="245" t="s">
        <v>124</v>
      </c>
    </row>
    <row r="290" s="2" customFormat="1" ht="33" customHeight="1">
      <c r="A290" s="40"/>
      <c r="B290" s="41"/>
      <c r="C290" s="206" t="s">
        <v>399</v>
      </c>
      <c r="D290" s="206" t="s">
        <v>126</v>
      </c>
      <c r="E290" s="207" t="s">
        <v>400</v>
      </c>
      <c r="F290" s="208" t="s">
        <v>401</v>
      </c>
      <c r="G290" s="209" t="s">
        <v>129</v>
      </c>
      <c r="H290" s="210">
        <v>4350</v>
      </c>
      <c r="I290" s="211"/>
      <c r="J290" s="212">
        <f>ROUND(I290*H290,2)</f>
        <v>0</v>
      </c>
      <c r="K290" s="208" t="s">
        <v>130</v>
      </c>
      <c r="L290" s="46"/>
      <c r="M290" s="213" t="s">
        <v>19</v>
      </c>
      <c r="N290" s="214" t="s">
        <v>43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0.02</v>
      </c>
      <c r="T290" s="216">
        <f>S290*H290</f>
        <v>87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131</v>
      </c>
      <c r="AT290" s="217" t="s">
        <v>126</v>
      </c>
      <c r="AU290" s="217" t="s">
        <v>83</v>
      </c>
      <c r="AY290" s="19" t="s">
        <v>124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80</v>
      </c>
      <c r="BK290" s="218">
        <f>ROUND(I290*H290,2)</f>
        <v>0</v>
      </c>
      <c r="BL290" s="19" t="s">
        <v>131</v>
      </c>
      <c r="BM290" s="217" t="s">
        <v>402</v>
      </c>
    </row>
    <row r="291" s="2" customFormat="1">
      <c r="A291" s="40"/>
      <c r="B291" s="41"/>
      <c r="C291" s="42"/>
      <c r="D291" s="219" t="s">
        <v>133</v>
      </c>
      <c r="E291" s="42"/>
      <c r="F291" s="220" t="s">
        <v>403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133</v>
      </c>
      <c r="AU291" s="19" t="s">
        <v>83</v>
      </c>
    </row>
    <row r="292" s="13" customFormat="1">
      <c r="A292" s="13"/>
      <c r="B292" s="224"/>
      <c r="C292" s="225"/>
      <c r="D292" s="226" t="s">
        <v>135</v>
      </c>
      <c r="E292" s="227" t="s">
        <v>19</v>
      </c>
      <c r="F292" s="228" t="s">
        <v>243</v>
      </c>
      <c r="G292" s="225"/>
      <c r="H292" s="227" t="s">
        <v>19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135</v>
      </c>
      <c r="AU292" s="234" t="s">
        <v>83</v>
      </c>
      <c r="AV292" s="13" t="s">
        <v>80</v>
      </c>
      <c r="AW292" s="13" t="s">
        <v>33</v>
      </c>
      <c r="AX292" s="13" t="s">
        <v>72</v>
      </c>
      <c r="AY292" s="234" t="s">
        <v>124</v>
      </c>
    </row>
    <row r="293" s="14" customFormat="1">
      <c r="A293" s="14"/>
      <c r="B293" s="235"/>
      <c r="C293" s="236"/>
      <c r="D293" s="226" t="s">
        <v>135</v>
      </c>
      <c r="E293" s="237" t="s">
        <v>19</v>
      </c>
      <c r="F293" s="238" t="s">
        <v>244</v>
      </c>
      <c r="G293" s="236"/>
      <c r="H293" s="239">
        <v>4350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135</v>
      </c>
      <c r="AU293" s="245" t="s">
        <v>83</v>
      </c>
      <c r="AV293" s="14" t="s">
        <v>83</v>
      </c>
      <c r="AW293" s="14" t="s">
        <v>33</v>
      </c>
      <c r="AX293" s="14" t="s">
        <v>80</v>
      </c>
      <c r="AY293" s="245" t="s">
        <v>124</v>
      </c>
    </row>
    <row r="294" s="2" customFormat="1" ht="37.8" customHeight="1">
      <c r="A294" s="40"/>
      <c r="B294" s="41"/>
      <c r="C294" s="206" t="s">
        <v>404</v>
      </c>
      <c r="D294" s="206" t="s">
        <v>126</v>
      </c>
      <c r="E294" s="207" t="s">
        <v>405</v>
      </c>
      <c r="F294" s="208" t="s">
        <v>406</v>
      </c>
      <c r="G294" s="209" t="s">
        <v>129</v>
      </c>
      <c r="H294" s="210">
        <v>950</v>
      </c>
      <c r="I294" s="211"/>
      <c r="J294" s="212">
        <f>ROUND(I294*H294,2)</f>
        <v>0</v>
      </c>
      <c r="K294" s="208" t="s">
        <v>130</v>
      </c>
      <c r="L294" s="46"/>
      <c r="M294" s="213" t="s">
        <v>19</v>
      </c>
      <c r="N294" s="214" t="s">
        <v>43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0.126</v>
      </c>
      <c r="T294" s="216">
        <f>S294*H294</f>
        <v>119.7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131</v>
      </c>
      <c r="AT294" s="217" t="s">
        <v>126</v>
      </c>
      <c r="AU294" s="217" t="s">
        <v>83</v>
      </c>
      <c r="AY294" s="19" t="s">
        <v>124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80</v>
      </c>
      <c r="BK294" s="218">
        <f>ROUND(I294*H294,2)</f>
        <v>0</v>
      </c>
      <c r="BL294" s="19" t="s">
        <v>131</v>
      </c>
      <c r="BM294" s="217" t="s">
        <v>407</v>
      </c>
    </row>
    <row r="295" s="2" customFormat="1">
      <c r="A295" s="40"/>
      <c r="B295" s="41"/>
      <c r="C295" s="42"/>
      <c r="D295" s="219" t="s">
        <v>133</v>
      </c>
      <c r="E295" s="42"/>
      <c r="F295" s="220" t="s">
        <v>408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133</v>
      </c>
      <c r="AU295" s="19" t="s">
        <v>83</v>
      </c>
    </row>
    <row r="296" s="13" customFormat="1">
      <c r="A296" s="13"/>
      <c r="B296" s="224"/>
      <c r="C296" s="225"/>
      <c r="D296" s="226" t="s">
        <v>135</v>
      </c>
      <c r="E296" s="227" t="s">
        <v>19</v>
      </c>
      <c r="F296" s="228" t="s">
        <v>409</v>
      </c>
      <c r="G296" s="225"/>
      <c r="H296" s="227" t="s">
        <v>19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135</v>
      </c>
      <c r="AU296" s="234" t="s">
        <v>83</v>
      </c>
      <c r="AV296" s="13" t="s">
        <v>80</v>
      </c>
      <c r="AW296" s="13" t="s">
        <v>33</v>
      </c>
      <c r="AX296" s="13" t="s">
        <v>72</v>
      </c>
      <c r="AY296" s="234" t="s">
        <v>124</v>
      </c>
    </row>
    <row r="297" s="14" customFormat="1">
      <c r="A297" s="14"/>
      <c r="B297" s="235"/>
      <c r="C297" s="236"/>
      <c r="D297" s="226" t="s">
        <v>135</v>
      </c>
      <c r="E297" s="237" t="s">
        <v>19</v>
      </c>
      <c r="F297" s="238" t="s">
        <v>209</v>
      </c>
      <c r="G297" s="236"/>
      <c r="H297" s="239">
        <v>472.5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135</v>
      </c>
      <c r="AU297" s="245" t="s">
        <v>83</v>
      </c>
      <c r="AV297" s="14" t="s">
        <v>83</v>
      </c>
      <c r="AW297" s="14" t="s">
        <v>33</v>
      </c>
      <c r="AX297" s="14" t="s">
        <v>72</v>
      </c>
      <c r="AY297" s="245" t="s">
        <v>124</v>
      </c>
    </row>
    <row r="298" s="14" customFormat="1">
      <c r="A298" s="14"/>
      <c r="B298" s="235"/>
      <c r="C298" s="236"/>
      <c r="D298" s="226" t="s">
        <v>135</v>
      </c>
      <c r="E298" s="237" t="s">
        <v>19</v>
      </c>
      <c r="F298" s="238" t="s">
        <v>210</v>
      </c>
      <c r="G298" s="236"/>
      <c r="H298" s="239">
        <v>477.5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135</v>
      </c>
      <c r="AU298" s="245" t="s">
        <v>83</v>
      </c>
      <c r="AV298" s="14" t="s">
        <v>83</v>
      </c>
      <c r="AW298" s="14" t="s">
        <v>33</v>
      </c>
      <c r="AX298" s="14" t="s">
        <v>72</v>
      </c>
      <c r="AY298" s="245" t="s">
        <v>124</v>
      </c>
    </row>
    <row r="299" s="15" customFormat="1">
      <c r="A299" s="15"/>
      <c r="B299" s="246"/>
      <c r="C299" s="247"/>
      <c r="D299" s="226" t="s">
        <v>135</v>
      </c>
      <c r="E299" s="248" t="s">
        <v>19</v>
      </c>
      <c r="F299" s="249" t="s">
        <v>142</v>
      </c>
      <c r="G299" s="247"/>
      <c r="H299" s="250">
        <v>950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6" t="s">
        <v>135</v>
      </c>
      <c r="AU299" s="256" t="s">
        <v>83</v>
      </c>
      <c r="AV299" s="15" t="s">
        <v>131</v>
      </c>
      <c r="AW299" s="15" t="s">
        <v>33</v>
      </c>
      <c r="AX299" s="15" t="s">
        <v>80</v>
      </c>
      <c r="AY299" s="256" t="s">
        <v>124</v>
      </c>
    </row>
    <row r="300" s="12" customFormat="1" ht="22.8" customHeight="1">
      <c r="A300" s="12"/>
      <c r="B300" s="190"/>
      <c r="C300" s="191"/>
      <c r="D300" s="192" t="s">
        <v>71</v>
      </c>
      <c r="E300" s="204" t="s">
        <v>410</v>
      </c>
      <c r="F300" s="204" t="s">
        <v>411</v>
      </c>
      <c r="G300" s="191"/>
      <c r="H300" s="191"/>
      <c r="I300" s="194"/>
      <c r="J300" s="205">
        <f>BK300</f>
        <v>0</v>
      </c>
      <c r="K300" s="191"/>
      <c r="L300" s="196"/>
      <c r="M300" s="197"/>
      <c r="N300" s="198"/>
      <c r="O300" s="198"/>
      <c r="P300" s="199">
        <f>SUM(P301:P328)</f>
        <v>0</v>
      </c>
      <c r="Q300" s="198"/>
      <c r="R300" s="199">
        <f>SUM(R301:R328)</f>
        <v>0</v>
      </c>
      <c r="S300" s="198"/>
      <c r="T300" s="200">
        <f>SUM(T301:T328)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1" t="s">
        <v>80</v>
      </c>
      <c r="AT300" s="202" t="s">
        <v>71</v>
      </c>
      <c r="AU300" s="202" t="s">
        <v>80</v>
      </c>
      <c r="AY300" s="201" t="s">
        <v>124</v>
      </c>
      <c r="BK300" s="203">
        <f>SUM(BK301:BK328)</f>
        <v>0</v>
      </c>
    </row>
    <row r="301" s="2" customFormat="1" ht="24.15" customHeight="1">
      <c r="A301" s="40"/>
      <c r="B301" s="41"/>
      <c r="C301" s="206" t="s">
        <v>412</v>
      </c>
      <c r="D301" s="206" t="s">
        <v>126</v>
      </c>
      <c r="E301" s="207" t="s">
        <v>413</v>
      </c>
      <c r="F301" s="208" t="s">
        <v>414</v>
      </c>
      <c r="G301" s="209" t="s">
        <v>173</v>
      </c>
      <c r="H301" s="210">
        <v>636.89999999999998</v>
      </c>
      <c r="I301" s="211"/>
      <c r="J301" s="212">
        <f>ROUND(I301*H301,2)</f>
        <v>0</v>
      </c>
      <c r="K301" s="208" t="s">
        <v>130</v>
      </c>
      <c r="L301" s="46"/>
      <c r="M301" s="213" t="s">
        <v>19</v>
      </c>
      <c r="N301" s="214" t="s">
        <v>43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131</v>
      </c>
      <c r="AT301" s="217" t="s">
        <v>126</v>
      </c>
      <c r="AU301" s="217" t="s">
        <v>83</v>
      </c>
      <c r="AY301" s="19" t="s">
        <v>124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131</v>
      </c>
      <c r="BM301" s="217" t="s">
        <v>415</v>
      </c>
    </row>
    <row r="302" s="2" customFormat="1">
      <c r="A302" s="40"/>
      <c r="B302" s="41"/>
      <c r="C302" s="42"/>
      <c r="D302" s="219" t="s">
        <v>133</v>
      </c>
      <c r="E302" s="42"/>
      <c r="F302" s="220" t="s">
        <v>416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133</v>
      </c>
      <c r="AU302" s="19" t="s">
        <v>83</v>
      </c>
    </row>
    <row r="303" s="14" customFormat="1">
      <c r="A303" s="14"/>
      <c r="B303" s="235"/>
      <c r="C303" s="236"/>
      <c r="D303" s="226" t="s">
        <v>135</v>
      </c>
      <c r="E303" s="237" t="s">
        <v>19</v>
      </c>
      <c r="F303" s="238" t="s">
        <v>417</v>
      </c>
      <c r="G303" s="236"/>
      <c r="H303" s="239">
        <v>33.899999999999999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5" t="s">
        <v>135</v>
      </c>
      <c r="AU303" s="245" t="s">
        <v>83</v>
      </c>
      <c r="AV303" s="14" t="s">
        <v>83</v>
      </c>
      <c r="AW303" s="14" t="s">
        <v>33</v>
      </c>
      <c r="AX303" s="14" t="s">
        <v>72</v>
      </c>
      <c r="AY303" s="245" t="s">
        <v>124</v>
      </c>
    </row>
    <row r="304" s="14" customFormat="1">
      <c r="A304" s="14"/>
      <c r="B304" s="235"/>
      <c r="C304" s="236"/>
      <c r="D304" s="226" t="s">
        <v>135</v>
      </c>
      <c r="E304" s="237" t="s">
        <v>19</v>
      </c>
      <c r="F304" s="238" t="s">
        <v>418</v>
      </c>
      <c r="G304" s="236"/>
      <c r="H304" s="239">
        <v>130.5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135</v>
      </c>
      <c r="AU304" s="245" t="s">
        <v>83</v>
      </c>
      <c r="AV304" s="14" t="s">
        <v>83</v>
      </c>
      <c r="AW304" s="14" t="s">
        <v>33</v>
      </c>
      <c r="AX304" s="14" t="s">
        <v>72</v>
      </c>
      <c r="AY304" s="245" t="s">
        <v>124</v>
      </c>
    </row>
    <row r="305" s="14" customFormat="1">
      <c r="A305" s="14"/>
      <c r="B305" s="235"/>
      <c r="C305" s="236"/>
      <c r="D305" s="226" t="s">
        <v>135</v>
      </c>
      <c r="E305" s="237" t="s">
        <v>19</v>
      </c>
      <c r="F305" s="238" t="s">
        <v>419</v>
      </c>
      <c r="G305" s="236"/>
      <c r="H305" s="239">
        <v>119.7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135</v>
      </c>
      <c r="AU305" s="245" t="s">
        <v>83</v>
      </c>
      <c r="AV305" s="14" t="s">
        <v>83</v>
      </c>
      <c r="AW305" s="14" t="s">
        <v>33</v>
      </c>
      <c r="AX305" s="14" t="s">
        <v>72</v>
      </c>
      <c r="AY305" s="245" t="s">
        <v>124</v>
      </c>
    </row>
    <row r="306" s="14" customFormat="1">
      <c r="A306" s="14"/>
      <c r="B306" s="235"/>
      <c r="C306" s="236"/>
      <c r="D306" s="226" t="s">
        <v>135</v>
      </c>
      <c r="E306" s="237" t="s">
        <v>19</v>
      </c>
      <c r="F306" s="238" t="s">
        <v>420</v>
      </c>
      <c r="G306" s="236"/>
      <c r="H306" s="239">
        <v>350.60000000000002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135</v>
      </c>
      <c r="AU306" s="245" t="s">
        <v>83</v>
      </c>
      <c r="AV306" s="14" t="s">
        <v>83</v>
      </c>
      <c r="AW306" s="14" t="s">
        <v>33</v>
      </c>
      <c r="AX306" s="14" t="s">
        <v>72</v>
      </c>
      <c r="AY306" s="245" t="s">
        <v>124</v>
      </c>
    </row>
    <row r="307" s="14" customFormat="1">
      <c r="A307" s="14"/>
      <c r="B307" s="235"/>
      <c r="C307" s="236"/>
      <c r="D307" s="226" t="s">
        <v>135</v>
      </c>
      <c r="E307" s="237" t="s">
        <v>19</v>
      </c>
      <c r="F307" s="238" t="s">
        <v>421</v>
      </c>
      <c r="G307" s="236"/>
      <c r="H307" s="239">
        <v>2.2000000000000002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135</v>
      </c>
      <c r="AU307" s="245" t="s">
        <v>83</v>
      </c>
      <c r="AV307" s="14" t="s">
        <v>83</v>
      </c>
      <c r="AW307" s="14" t="s">
        <v>33</v>
      </c>
      <c r="AX307" s="14" t="s">
        <v>72</v>
      </c>
      <c r="AY307" s="245" t="s">
        <v>124</v>
      </c>
    </row>
    <row r="308" s="15" customFormat="1">
      <c r="A308" s="15"/>
      <c r="B308" s="246"/>
      <c r="C308" s="247"/>
      <c r="D308" s="226" t="s">
        <v>135</v>
      </c>
      <c r="E308" s="248" t="s">
        <v>19</v>
      </c>
      <c r="F308" s="249" t="s">
        <v>142</v>
      </c>
      <c r="G308" s="247"/>
      <c r="H308" s="250">
        <v>636.90000000000009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6" t="s">
        <v>135</v>
      </c>
      <c r="AU308" s="256" t="s">
        <v>83</v>
      </c>
      <c r="AV308" s="15" t="s">
        <v>131</v>
      </c>
      <c r="AW308" s="15" t="s">
        <v>33</v>
      </c>
      <c r="AX308" s="15" t="s">
        <v>80</v>
      </c>
      <c r="AY308" s="256" t="s">
        <v>124</v>
      </c>
    </row>
    <row r="309" s="2" customFormat="1" ht="24.15" customHeight="1">
      <c r="A309" s="40"/>
      <c r="B309" s="41"/>
      <c r="C309" s="206" t="s">
        <v>422</v>
      </c>
      <c r="D309" s="206" t="s">
        <v>126</v>
      </c>
      <c r="E309" s="207" t="s">
        <v>423</v>
      </c>
      <c r="F309" s="208" t="s">
        <v>424</v>
      </c>
      <c r="G309" s="209" t="s">
        <v>173</v>
      </c>
      <c r="H309" s="210">
        <v>12577.799999999999</v>
      </c>
      <c r="I309" s="211"/>
      <c r="J309" s="212">
        <f>ROUND(I309*H309,2)</f>
        <v>0</v>
      </c>
      <c r="K309" s="208" t="s">
        <v>130</v>
      </c>
      <c r="L309" s="46"/>
      <c r="M309" s="213" t="s">
        <v>19</v>
      </c>
      <c r="N309" s="214" t="s">
        <v>43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131</v>
      </c>
      <c r="AT309" s="217" t="s">
        <v>126</v>
      </c>
      <c r="AU309" s="217" t="s">
        <v>83</v>
      </c>
      <c r="AY309" s="19" t="s">
        <v>124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80</v>
      </c>
      <c r="BK309" s="218">
        <f>ROUND(I309*H309,2)</f>
        <v>0</v>
      </c>
      <c r="BL309" s="19" t="s">
        <v>131</v>
      </c>
      <c r="BM309" s="217" t="s">
        <v>425</v>
      </c>
    </row>
    <row r="310" s="2" customFormat="1">
      <c r="A310" s="40"/>
      <c r="B310" s="41"/>
      <c r="C310" s="42"/>
      <c r="D310" s="219" t="s">
        <v>133</v>
      </c>
      <c r="E310" s="42"/>
      <c r="F310" s="220" t="s">
        <v>426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133</v>
      </c>
      <c r="AU310" s="19" t="s">
        <v>83</v>
      </c>
    </row>
    <row r="311" s="13" customFormat="1">
      <c r="A311" s="13"/>
      <c r="B311" s="224"/>
      <c r="C311" s="225"/>
      <c r="D311" s="226" t="s">
        <v>135</v>
      </c>
      <c r="E311" s="227" t="s">
        <v>19</v>
      </c>
      <c r="F311" s="228" t="s">
        <v>427</v>
      </c>
      <c r="G311" s="225"/>
      <c r="H311" s="227" t="s">
        <v>19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135</v>
      </c>
      <c r="AU311" s="234" t="s">
        <v>83</v>
      </c>
      <c r="AV311" s="13" t="s">
        <v>80</v>
      </c>
      <c r="AW311" s="13" t="s">
        <v>33</v>
      </c>
      <c r="AX311" s="13" t="s">
        <v>72</v>
      </c>
      <c r="AY311" s="234" t="s">
        <v>124</v>
      </c>
    </row>
    <row r="312" s="14" customFormat="1">
      <c r="A312" s="14"/>
      <c r="B312" s="235"/>
      <c r="C312" s="236"/>
      <c r="D312" s="226" t="s">
        <v>135</v>
      </c>
      <c r="E312" s="237" t="s">
        <v>19</v>
      </c>
      <c r="F312" s="238" t="s">
        <v>428</v>
      </c>
      <c r="G312" s="236"/>
      <c r="H312" s="239">
        <v>4135.8000000000002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135</v>
      </c>
      <c r="AU312" s="245" t="s">
        <v>83</v>
      </c>
      <c r="AV312" s="14" t="s">
        <v>83</v>
      </c>
      <c r="AW312" s="14" t="s">
        <v>33</v>
      </c>
      <c r="AX312" s="14" t="s">
        <v>72</v>
      </c>
      <c r="AY312" s="245" t="s">
        <v>124</v>
      </c>
    </row>
    <row r="313" s="13" customFormat="1">
      <c r="A313" s="13"/>
      <c r="B313" s="224"/>
      <c r="C313" s="225"/>
      <c r="D313" s="226" t="s">
        <v>135</v>
      </c>
      <c r="E313" s="227" t="s">
        <v>19</v>
      </c>
      <c r="F313" s="228" t="s">
        <v>168</v>
      </c>
      <c r="G313" s="225"/>
      <c r="H313" s="227" t="s">
        <v>19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135</v>
      </c>
      <c r="AU313" s="234" t="s">
        <v>83</v>
      </c>
      <c r="AV313" s="13" t="s">
        <v>80</v>
      </c>
      <c r="AW313" s="13" t="s">
        <v>33</v>
      </c>
      <c r="AX313" s="13" t="s">
        <v>72</v>
      </c>
      <c r="AY313" s="234" t="s">
        <v>124</v>
      </c>
    </row>
    <row r="314" s="14" customFormat="1">
      <c r="A314" s="14"/>
      <c r="B314" s="235"/>
      <c r="C314" s="236"/>
      <c r="D314" s="226" t="s">
        <v>135</v>
      </c>
      <c r="E314" s="237" t="s">
        <v>19</v>
      </c>
      <c r="F314" s="238" t="s">
        <v>429</v>
      </c>
      <c r="G314" s="236"/>
      <c r="H314" s="239">
        <v>1827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135</v>
      </c>
      <c r="AU314" s="245" t="s">
        <v>83</v>
      </c>
      <c r="AV314" s="14" t="s">
        <v>83</v>
      </c>
      <c r="AW314" s="14" t="s">
        <v>33</v>
      </c>
      <c r="AX314" s="14" t="s">
        <v>72</v>
      </c>
      <c r="AY314" s="245" t="s">
        <v>124</v>
      </c>
    </row>
    <row r="315" s="14" customFormat="1">
      <c r="A315" s="14"/>
      <c r="B315" s="235"/>
      <c r="C315" s="236"/>
      <c r="D315" s="226" t="s">
        <v>135</v>
      </c>
      <c r="E315" s="237" t="s">
        <v>19</v>
      </c>
      <c r="F315" s="238" t="s">
        <v>430</v>
      </c>
      <c r="G315" s="236"/>
      <c r="H315" s="239">
        <v>1675.8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135</v>
      </c>
      <c r="AU315" s="245" t="s">
        <v>83</v>
      </c>
      <c r="AV315" s="14" t="s">
        <v>83</v>
      </c>
      <c r="AW315" s="14" t="s">
        <v>33</v>
      </c>
      <c r="AX315" s="14" t="s">
        <v>72</v>
      </c>
      <c r="AY315" s="245" t="s">
        <v>124</v>
      </c>
    </row>
    <row r="316" s="14" customFormat="1">
      <c r="A316" s="14"/>
      <c r="B316" s="235"/>
      <c r="C316" s="236"/>
      <c r="D316" s="226" t="s">
        <v>135</v>
      </c>
      <c r="E316" s="237" t="s">
        <v>19</v>
      </c>
      <c r="F316" s="238" t="s">
        <v>431</v>
      </c>
      <c r="G316" s="236"/>
      <c r="H316" s="239">
        <v>4908.3999999999996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135</v>
      </c>
      <c r="AU316" s="245" t="s">
        <v>83</v>
      </c>
      <c r="AV316" s="14" t="s">
        <v>83</v>
      </c>
      <c r="AW316" s="14" t="s">
        <v>33</v>
      </c>
      <c r="AX316" s="14" t="s">
        <v>72</v>
      </c>
      <c r="AY316" s="245" t="s">
        <v>124</v>
      </c>
    </row>
    <row r="317" s="14" customFormat="1">
      <c r="A317" s="14"/>
      <c r="B317" s="235"/>
      <c r="C317" s="236"/>
      <c r="D317" s="226" t="s">
        <v>135</v>
      </c>
      <c r="E317" s="237" t="s">
        <v>19</v>
      </c>
      <c r="F317" s="238" t="s">
        <v>432</v>
      </c>
      <c r="G317" s="236"/>
      <c r="H317" s="239">
        <v>30.800000000000001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135</v>
      </c>
      <c r="AU317" s="245" t="s">
        <v>83</v>
      </c>
      <c r="AV317" s="14" t="s">
        <v>83</v>
      </c>
      <c r="AW317" s="14" t="s">
        <v>33</v>
      </c>
      <c r="AX317" s="14" t="s">
        <v>72</v>
      </c>
      <c r="AY317" s="245" t="s">
        <v>124</v>
      </c>
    </row>
    <row r="318" s="15" customFormat="1">
      <c r="A318" s="15"/>
      <c r="B318" s="246"/>
      <c r="C318" s="247"/>
      <c r="D318" s="226" t="s">
        <v>135</v>
      </c>
      <c r="E318" s="248" t="s">
        <v>19</v>
      </c>
      <c r="F318" s="249" t="s">
        <v>142</v>
      </c>
      <c r="G318" s="247"/>
      <c r="H318" s="250">
        <v>12577.799999999999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6" t="s">
        <v>135</v>
      </c>
      <c r="AU318" s="256" t="s">
        <v>83</v>
      </c>
      <c r="AV318" s="15" t="s">
        <v>131</v>
      </c>
      <c r="AW318" s="15" t="s">
        <v>33</v>
      </c>
      <c r="AX318" s="15" t="s">
        <v>80</v>
      </c>
      <c r="AY318" s="256" t="s">
        <v>124</v>
      </c>
    </row>
    <row r="319" s="2" customFormat="1" ht="24.15" customHeight="1">
      <c r="A319" s="40"/>
      <c r="B319" s="41"/>
      <c r="C319" s="206" t="s">
        <v>433</v>
      </c>
      <c r="D319" s="206" t="s">
        <v>126</v>
      </c>
      <c r="E319" s="207" t="s">
        <v>434</v>
      </c>
      <c r="F319" s="208" t="s">
        <v>435</v>
      </c>
      <c r="G319" s="209" t="s">
        <v>173</v>
      </c>
      <c r="H319" s="210">
        <v>33.899999999999999</v>
      </c>
      <c r="I319" s="211"/>
      <c r="J319" s="212">
        <f>ROUND(I319*H319,2)</f>
        <v>0</v>
      </c>
      <c r="K319" s="208" t="s">
        <v>130</v>
      </c>
      <c r="L319" s="46"/>
      <c r="M319" s="213" t="s">
        <v>19</v>
      </c>
      <c r="N319" s="214" t="s">
        <v>43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131</v>
      </c>
      <c r="AT319" s="217" t="s">
        <v>126</v>
      </c>
      <c r="AU319" s="217" t="s">
        <v>83</v>
      </c>
      <c r="AY319" s="19" t="s">
        <v>124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80</v>
      </c>
      <c r="BK319" s="218">
        <f>ROUND(I319*H319,2)</f>
        <v>0</v>
      </c>
      <c r="BL319" s="19" t="s">
        <v>131</v>
      </c>
      <c r="BM319" s="217" t="s">
        <v>436</v>
      </c>
    </row>
    <row r="320" s="2" customFormat="1">
      <c r="A320" s="40"/>
      <c r="B320" s="41"/>
      <c r="C320" s="42"/>
      <c r="D320" s="219" t="s">
        <v>133</v>
      </c>
      <c r="E320" s="42"/>
      <c r="F320" s="220" t="s">
        <v>437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133</v>
      </c>
      <c r="AU320" s="19" t="s">
        <v>83</v>
      </c>
    </row>
    <row r="321" s="14" customFormat="1">
      <c r="A321" s="14"/>
      <c r="B321" s="235"/>
      <c r="C321" s="236"/>
      <c r="D321" s="226" t="s">
        <v>135</v>
      </c>
      <c r="E321" s="237" t="s">
        <v>19</v>
      </c>
      <c r="F321" s="238" t="s">
        <v>417</v>
      </c>
      <c r="G321" s="236"/>
      <c r="H321" s="239">
        <v>33.899999999999999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135</v>
      </c>
      <c r="AU321" s="245" t="s">
        <v>83</v>
      </c>
      <c r="AV321" s="14" t="s">
        <v>83</v>
      </c>
      <c r="AW321" s="14" t="s">
        <v>33</v>
      </c>
      <c r="AX321" s="14" t="s">
        <v>80</v>
      </c>
      <c r="AY321" s="245" t="s">
        <v>124</v>
      </c>
    </row>
    <row r="322" s="2" customFormat="1" ht="24.15" customHeight="1">
      <c r="A322" s="40"/>
      <c r="B322" s="41"/>
      <c r="C322" s="206" t="s">
        <v>438</v>
      </c>
      <c r="D322" s="206" t="s">
        <v>126</v>
      </c>
      <c r="E322" s="207" t="s">
        <v>439</v>
      </c>
      <c r="F322" s="208" t="s">
        <v>172</v>
      </c>
      <c r="G322" s="209" t="s">
        <v>173</v>
      </c>
      <c r="H322" s="210">
        <v>603</v>
      </c>
      <c r="I322" s="211"/>
      <c r="J322" s="212">
        <f>ROUND(I322*H322,2)</f>
        <v>0</v>
      </c>
      <c r="K322" s="208" t="s">
        <v>130</v>
      </c>
      <c r="L322" s="46"/>
      <c r="M322" s="213" t="s">
        <v>19</v>
      </c>
      <c r="N322" s="214" t="s">
        <v>43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131</v>
      </c>
      <c r="AT322" s="217" t="s">
        <v>126</v>
      </c>
      <c r="AU322" s="217" t="s">
        <v>83</v>
      </c>
      <c r="AY322" s="19" t="s">
        <v>124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80</v>
      </c>
      <c r="BK322" s="218">
        <f>ROUND(I322*H322,2)</f>
        <v>0</v>
      </c>
      <c r="BL322" s="19" t="s">
        <v>131</v>
      </c>
      <c r="BM322" s="217" t="s">
        <v>440</v>
      </c>
    </row>
    <row r="323" s="2" customFormat="1">
      <c r="A323" s="40"/>
      <c r="B323" s="41"/>
      <c r="C323" s="42"/>
      <c r="D323" s="219" t="s">
        <v>133</v>
      </c>
      <c r="E323" s="42"/>
      <c r="F323" s="220" t="s">
        <v>441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133</v>
      </c>
      <c r="AU323" s="19" t="s">
        <v>83</v>
      </c>
    </row>
    <row r="324" s="14" customFormat="1">
      <c r="A324" s="14"/>
      <c r="B324" s="235"/>
      <c r="C324" s="236"/>
      <c r="D324" s="226" t="s">
        <v>135</v>
      </c>
      <c r="E324" s="237" t="s">
        <v>19</v>
      </c>
      <c r="F324" s="238" t="s">
        <v>418</v>
      </c>
      <c r="G324" s="236"/>
      <c r="H324" s="239">
        <v>130.5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135</v>
      </c>
      <c r="AU324" s="245" t="s">
        <v>83</v>
      </c>
      <c r="AV324" s="14" t="s">
        <v>83</v>
      </c>
      <c r="AW324" s="14" t="s">
        <v>33</v>
      </c>
      <c r="AX324" s="14" t="s">
        <v>72</v>
      </c>
      <c r="AY324" s="245" t="s">
        <v>124</v>
      </c>
    </row>
    <row r="325" s="14" customFormat="1">
      <c r="A325" s="14"/>
      <c r="B325" s="235"/>
      <c r="C325" s="236"/>
      <c r="D325" s="226" t="s">
        <v>135</v>
      </c>
      <c r="E325" s="237" t="s">
        <v>19</v>
      </c>
      <c r="F325" s="238" t="s">
        <v>442</v>
      </c>
      <c r="G325" s="236"/>
      <c r="H325" s="239">
        <v>119.7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5" t="s">
        <v>135</v>
      </c>
      <c r="AU325" s="245" t="s">
        <v>83</v>
      </c>
      <c r="AV325" s="14" t="s">
        <v>83</v>
      </c>
      <c r="AW325" s="14" t="s">
        <v>33</v>
      </c>
      <c r="AX325" s="14" t="s">
        <v>72</v>
      </c>
      <c r="AY325" s="245" t="s">
        <v>124</v>
      </c>
    </row>
    <row r="326" s="14" customFormat="1">
      <c r="A326" s="14"/>
      <c r="B326" s="235"/>
      <c r="C326" s="236"/>
      <c r="D326" s="226" t="s">
        <v>135</v>
      </c>
      <c r="E326" s="237" t="s">
        <v>19</v>
      </c>
      <c r="F326" s="238" t="s">
        <v>420</v>
      </c>
      <c r="G326" s="236"/>
      <c r="H326" s="239">
        <v>350.60000000000002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135</v>
      </c>
      <c r="AU326" s="245" t="s">
        <v>83</v>
      </c>
      <c r="AV326" s="14" t="s">
        <v>83</v>
      </c>
      <c r="AW326" s="14" t="s">
        <v>33</v>
      </c>
      <c r="AX326" s="14" t="s">
        <v>72</v>
      </c>
      <c r="AY326" s="245" t="s">
        <v>124</v>
      </c>
    </row>
    <row r="327" s="14" customFormat="1">
      <c r="A327" s="14"/>
      <c r="B327" s="235"/>
      <c r="C327" s="236"/>
      <c r="D327" s="226" t="s">
        <v>135</v>
      </c>
      <c r="E327" s="237" t="s">
        <v>19</v>
      </c>
      <c r="F327" s="238" t="s">
        <v>443</v>
      </c>
      <c r="G327" s="236"/>
      <c r="H327" s="239">
        <v>2.2000000000000002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135</v>
      </c>
      <c r="AU327" s="245" t="s">
        <v>83</v>
      </c>
      <c r="AV327" s="14" t="s">
        <v>83</v>
      </c>
      <c r="AW327" s="14" t="s">
        <v>33</v>
      </c>
      <c r="AX327" s="14" t="s">
        <v>72</v>
      </c>
      <c r="AY327" s="245" t="s">
        <v>124</v>
      </c>
    </row>
    <row r="328" s="15" customFormat="1">
      <c r="A328" s="15"/>
      <c r="B328" s="246"/>
      <c r="C328" s="247"/>
      <c r="D328" s="226" t="s">
        <v>135</v>
      </c>
      <c r="E328" s="248" t="s">
        <v>19</v>
      </c>
      <c r="F328" s="249" t="s">
        <v>142</v>
      </c>
      <c r="G328" s="247"/>
      <c r="H328" s="250">
        <v>603</v>
      </c>
      <c r="I328" s="251"/>
      <c r="J328" s="247"/>
      <c r="K328" s="247"/>
      <c r="L328" s="252"/>
      <c r="M328" s="253"/>
      <c r="N328" s="254"/>
      <c r="O328" s="254"/>
      <c r="P328" s="254"/>
      <c r="Q328" s="254"/>
      <c r="R328" s="254"/>
      <c r="S328" s="254"/>
      <c r="T328" s="25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6" t="s">
        <v>135</v>
      </c>
      <c r="AU328" s="256" t="s">
        <v>83</v>
      </c>
      <c r="AV328" s="15" t="s">
        <v>131</v>
      </c>
      <c r="AW328" s="15" t="s">
        <v>33</v>
      </c>
      <c r="AX328" s="15" t="s">
        <v>80</v>
      </c>
      <c r="AY328" s="256" t="s">
        <v>124</v>
      </c>
    </row>
    <row r="329" s="12" customFormat="1" ht="22.8" customHeight="1">
      <c r="A329" s="12"/>
      <c r="B329" s="190"/>
      <c r="C329" s="191"/>
      <c r="D329" s="192" t="s">
        <v>71</v>
      </c>
      <c r="E329" s="204" t="s">
        <v>444</v>
      </c>
      <c r="F329" s="204" t="s">
        <v>445</v>
      </c>
      <c r="G329" s="191"/>
      <c r="H329" s="191"/>
      <c r="I329" s="194"/>
      <c r="J329" s="205">
        <f>BK329</f>
        <v>0</v>
      </c>
      <c r="K329" s="191"/>
      <c r="L329" s="196"/>
      <c r="M329" s="197"/>
      <c r="N329" s="198"/>
      <c r="O329" s="198"/>
      <c r="P329" s="199">
        <f>SUM(P330:P331)</f>
        <v>0</v>
      </c>
      <c r="Q329" s="198"/>
      <c r="R329" s="199">
        <f>SUM(R330:R331)</f>
        <v>0</v>
      </c>
      <c r="S329" s="198"/>
      <c r="T329" s="200">
        <f>SUM(T330:T331)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1" t="s">
        <v>80</v>
      </c>
      <c r="AT329" s="202" t="s">
        <v>71</v>
      </c>
      <c r="AU329" s="202" t="s">
        <v>80</v>
      </c>
      <c r="AY329" s="201" t="s">
        <v>124</v>
      </c>
      <c r="BK329" s="203">
        <f>SUM(BK330:BK331)</f>
        <v>0</v>
      </c>
    </row>
    <row r="330" s="2" customFormat="1" ht="24.15" customHeight="1">
      <c r="A330" s="40"/>
      <c r="B330" s="41"/>
      <c r="C330" s="206" t="s">
        <v>446</v>
      </c>
      <c r="D330" s="206" t="s">
        <v>126</v>
      </c>
      <c r="E330" s="207" t="s">
        <v>447</v>
      </c>
      <c r="F330" s="208" t="s">
        <v>448</v>
      </c>
      <c r="G330" s="209" t="s">
        <v>173</v>
      </c>
      <c r="H330" s="210">
        <v>556.71199999999999</v>
      </c>
      <c r="I330" s="211"/>
      <c r="J330" s="212">
        <f>ROUND(I330*H330,2)</f>
        <v>0</v>
      </c>
      <c r="K330" s="208" t="s">
        <v>130</v>
      </c>
      <c r="L330" s="46"/>
      <c r="M330" s="213" t="s">
        <v>19</v>
      </c>
      <c r="N330" s="214" t="s">
        <v>43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131</v>
      </c>
      <c r="AT330" s="217" t="s">
        <v>126</v>
      </c>
      <c r="AU330" s="217" t="s">
        <v>83</v>
      </c>
      <c r="AY330" s="19" t="s">
        <v>124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80</v>
      </c>
      <c r="BK330" s="218">
        <f>ROUND(I330*H330,2)</f>
        <v>0</v>
      </c>
      <c r="BL330" s="19" t="s">
        <v>131</v>
      </c>
      <c r="BM330" s="217" t="s">
        <v>449</v>
      </c>
    </row>
    <row r="331" s="2" customFormat="1">
      <c r="A331" s="40"/>
      <c r="B331" s="41"/>
      <c r="C331" s="42"/>
      <c r="D331" s="219" t="s">
        <v>133</v>
      </c>
      <c r="E331" s="42"/>
      <c r="F331" s="220" t="s">
        <v>450</v>
      </c>
      <c r="G331" s="42"/>
      <c r="H331" s="42"/>
      <c r="I331" s="221"/>
      <c r="J331" s="42"/>
      <c r="K331" s="42"/>
      <c r="L331" s="46"/>
      <c r="M331" s="267"/>
      <c r="N331" s="268"/>
      <c r="O331" s="269"/>
      <c r="P331" s="269"/>
      <c r="Q331" s="269"/>
      <c r="R331" s="269"/>
      <c r="S331" s="269"/>
      <c r="T331" s="27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133</v>
      </c>
      <c r="AU331" s="19" t="s">
        <v>83</v>
      </c>
    </row>
    <row r="332" s="2" customFormat="1" ht="6.96" customHeight="1">
      <c r="A332" s="40"/>
      <c r="B332" s="61"/>
      <c r="C332" s="62"/>
      <c r="D332" s="62"/>
      <c r="E332" s="62"/>
      <c r="F332" s="62"/>
      <c r="G332" s="62"/>
      <c r="H332" s="62"/>
      <c r="I332" s="62"/>
      <c r="J332" s="62"/>
      <c r="K332" s="62"/>
      <c r="L332" s="46"/>
      <c r="M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</row>
  </sheetData>
  <sheetProtection sheet="1" autoFilter="0" formatColumns="0" formatRows="0" objects="1" scenarios="1" spinCount="100000" saltValue="sg5KrW7uWawoRmbhX6Foq16zmciroRz/UdC/LrcUUuF/st6RocG+EjN5Mi67s/cmq1STeCXn/sBa/X0EVK5afg==" hashValue="vbZdQNiW34OCYUzhgalZgvf9hH3KUECMUdWbMSTzLNkHAUzOnTtT2dFzLV7aZMT9r9CFD1JkVKSuUp5CBlKV+Q==" algorithmName="SHA-512" password="CC35"/>
  <autoFilter ref="C85:K33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13154123"/>
    <hyperlink ref="F99" r:id="rId2" display="https://podminky.urs.cz/item/CS_URS_2024_01/122351101"/>
    <hyperlink ref="F112" r:id="rId3" display="https://podminky.urs.cz/item/CS_URS_2024_01/162751137"/>
    <hyperlink ref="F115" r:id="rId4" display="https://podminky.urs.cz/item/CS_URS_2024_01/162751139"/>
    <hyperlink ref="F119" r:id="rId5" display="https://podminky.urs.cz/item/CS_URS_2024_01/171201231"/>
    <hyperlink ref="F122" r:id="rId6" display="https://podminky.urs.cz/item/CS_URS_2024_01/171251201"/>
    <hyperlink ref="F126" r:id="rId7" display="https://podminky.urs.cz/item/CS_URS_2024_01/564851011"/>
    <hyperlink ref="F139" r:id="rId8" display="https://podminky.urs.cz/item/CS_URS_2024_01/565135101"/>
    <hyperlink ref="F144" r:id="rId9" display="https://podminky.urs.cz/item/CS_URS_2024_01/569931132"/>
    <hyperlink ref="F151" r:id="rId10" display="https://podminky.urs.cz/item/CS_URS_2024_01/572141112"/>
    <hyperlink ref="F156" r:id="rId11" display="https://podminky.urs.cz/item/CS_URS_2024_01/572531121"/>
    <hyperlink ref="F161" r:id="rId12" display="https://podminky.urs.cz/item/CS_URS_2024_01/573191111"/>
    <hyperlink ref="F166" r:id="rId13" display="https://podminky.urs.cz/item/CS_URS_2024_01/573211107"/>
    <hyperlink ref="F170" r:id="rId14" display="https://podminky.urs.cz/item/CS_URS_2024_01/573211108"/>
    <hyperlink ref="F178" r:id="rId15" display="https://podminky.urs.cz/item/CS_URS_2024_01/577144121"/>
    <hyperlink ref="F195" r:id="rId16" display="https://podminky.urs.cz/item/CS_URS_2024_01/577155122"/>
    <hyperlink ref="F200" r:id="rId17" display="https://podminky.urs.cz/item/CS_URS_2024_01/899132121"/>
    <hyperlink ref="F204" r:id="rId18" display="https://podminky.urs.cz/item/CS_URS_2024_01/899132212"/>
    <hyperlink ref="F209" r:id="rId19" display="https://podminky.urs.cz/item/CS_URS_2024_01/913121111"/>
    <hyperlink ref="F217" r:id="rId20" display="https://podminky.urs.cz/item/CS_URS_2024_01/913121211"/>
    <hyperlink ref="F221" r:id="rId21" display="https://podminky.urs.cz/item/CS_URS_2024_01/913221113"/>
    <hyperlink ref="F225" r:id="rId22" display="https://podminky.urs.cz/item/CS_URS_2024_01/913221213"/>
    <hyperlink ref="F229" r:id="rId23" display="https://podminky.urs.cz/item/CS_URS_2024_01/913311111"/>
    <hyperlink ref="F234" r:id="rId24" display="https://podminky.urs.cz/item/CS_URS_2024_01/913311211"/>
    <hyperlink ref="F238" r:id="rId25" display="https://podminky.urs.cz/item/CS_URS_2024_01/913921131"/>
    <hyperlink ref="F242" r:id="rId26" display="https://podminky.urs.cz/item/CS_URS_2024_01/913921132"/>
    <hyperlink ref="F244" r:id="rId27" display="https://podminky.urs.cz/item/CS_URS_2024_01/915211112"/>
    <hyperlink ref="F251" r:id="rId28" display="https://podminky.urs.cz/item/CS_URS_2024_01/915611111"/>
    <hyperlink ref="F253" r:id="rId29" display="https://podminky.urs.cz/item/CS_URS_2024_01/919721295"/>
    <hyperlink ref="F258" r:id="rId30" display="https://podminky.urs.cz/item/CS_URS_2024_01/919731121"/>
    <hyperlink ref="F263" r:id="rId31" display="https://podminky.urs.cz/item/CS_URS_2024_01/919732211"/>
    <hyperlink ref="F268" r:id="rId32" display="https://podminky.urs.cz/item/CS_URS_2024_01/919735112"/>
    <hyperlink ref="F276" r:id="rId33" display="https://podminky.urs.cz/item/CS_URS_2024_01/938902112"/>
    <hyperlink ref="F281" r:id="rId34" display="https://podminky.urs.cz/item/CS_URS_2024_01/938902422"/>
    <hyperlink ref="F284" r:id="rId35" display="https://podminky.urs.cz/item/CS_URS_2024_01/938902499"/>
    <hyperlink ref="F287" r:id="rId36" display="https://podminky.urs.cz/item/CS_URS_2024_01/938908411"/>
    <hyperlink ref="F291" r:id="rId37" display="https://podminky.urs.cz/item/CS_URS_2024_01/938909311"/>
    <hyperlink ref="F295" r:id="rId38" display="https://podminky.urs.cz/item/CS_URS_2024_01/938909611"/>
    <hyperlink ref="F302" r:id="rId39" display="https://podminky.urs.cz/item/CS_URS_2024_01/997221551"/>
    <hyperlink ref="F310" r:id="rId40" display="https://podminky.urs.cz/item/CS_URS_2024_01/997221559"/>
    <hyperlink ref="F320" r:id="rId41" display="https://podminky.urs.cz/item/CS_URS_2024_01/997221665"/>
    <hyperlink ref="F323" r:id="rId42" display="https://podminky.urs.cz/item/CS_URS_2024_01/997221873"/>
    <hyperlink ref="F331" r:id="rId43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III/19521 ŠITBOŘ - KŘIŽ. II/195 - KŘIŽ. MK ŽIŽKOVA - OPRAVA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451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87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452</v>
      </c>
      <c r="G12" s="40"/>
      <c r="H12" s="40"/>
      <c r="I12" s="134" t="s">
        <v>23</v>
      </c>
      <c r="J12" s="139" t="str">
        <f>'Rekapitulace stavby'!AN8</f>
        <v>26. 4. 2024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ROUND((SUM(BE85:BE240)),  2)</f>
        <v>0</v>
      </c>
      <c r="G33" s="40"/>
      <c r="H33" s="40"/>
      <c r="I33" s="150">
        <v>0.20999999999999999</v>
      </c>
      <c r="J33" s="149">
        <f>ROUND(((SUM(BE85:BE240))*I33),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ROUND((SUM(BF85:BF240)),  2)</f>
        <v>0</v>
      </c>
      <c r="G34" s="40"/>
      <c r="H34" s="40"/>
      <c r="I34" s="150">
        <v>0.12</v>
      </c>
      <c r="J34" s="149">
        <f>ROUND(((SUM(BF85:BF240))*I34),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ROUND((SUM(BG85:BG240)),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ROUND((SUM(BH85:BH240)),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ROUND((SUM(BI85:BI240)),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III/19521 ŠITBOŘ - KŘIŽ. II/195 - KŘIŽ. MK ŽIŽKOVA - OPRAVA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102 - OKRUŽNÍ KŘIŽOVATKA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Poběžovice</v>
      </c>
      <c r="G52" s="42"/>
      <c r="H52" s="42"/>
      <c r="I52" s="34" t="s">
        <v>23</v>
      </c>
      <c r="J52" s="74" t="str">
        <f>IF(J12="","",J12)</f>
        <v>26. 4. 2024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kraje, p.o.</v>
      </c>
      <c r="G54" s="42"/>
      <c r="H54" s="42"/>
      <c r="I54" s="34" t="s">
        <v>31</v>
      </c>
      <c r="J54" s="38" t="str">
        <f>E21</f>
        <v>Ing. Jaroslav Rojt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Leinhäupel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106</v>
      </c>
      <c r="E63" s="176"/>
      <c r="F63" s="176"/>
      <c r="G63" s="176"/>
      <c r="H63" s="176"/>
      <c r="I63" s="176"/>
      <c r="J63" s="177">
        <f>J127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J212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</v>
      </c>
      <c r="E65" s="176"/>
      <c r="F65" s="176"/>
      <c r="G65" s="176"/>
      <c r="H65" s="176"/>
      <c r="I65" s="176"/>
      <c r="J65" s="177">
        <f>J238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109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III/19521 ŠITBOŘ - KŘIŽ. II/195 - KŘIŽ. MK ŽIŽKOVA - OPRAVA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102 - OKRUŽNÍ KŘIŽOVATKA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Poběžovice</v>
      </c>
      <c r="G79" s="42"/>
      <c r="H79" s="42"/>
      <c r="I79" s="34" t="s">
        <v>23</v>
      </c>
      <c r="J79" s="74" t="str">
        <f>IF(J12="","",J12)</f>
        <v>26. 4. 2024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SÚS Plzeňského kraje, p.o.</v>
      </c>
      <c r="G81" s="42"/>
      <c r="H81" s="42"/>
      <c r="I81" s="34" t="s">
        <v>31</v>
      </c>
      <c r="J81" s="38" t="str">
        <f>E21</f>
        <v>Ing. Jaroslav Rojt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Jan Leinhäupel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110</v>
      </c>
      <c r="D84" s="182" t="s">
        <v>57</v>
      </c>
      <c r="E84" s="182" t="s">
        <v>53</v>
      </c>
      <c r="F84" s="182" t="s">
        <v>54</v>
      </c>
      <c r="G84" s="182" t="s">
        <v>111</v>
      </c>
      <c r="H84" s="182" t="s">
        <v>112</v>
      </c>
      <c r="I84" s="182" t="s">
        <v>113</v>
      </c>
      <c r="J84" s="182" t="s">
        <v>100</v>
      </c>
      <c r="K84" s="183" t="s">
        <v>114</v>
      </c>
      <c r="L84" s="184"/>
      <c r="M84" s="94" t="s">
        <v>19</v>
      </c>
      <c r="N84" s="95" t="s">
        <v>42</v>
      </c>
      <c r="O84" s="95" t="s">
        <v>115</v>
      </c>
      <c r="P84" s="95" t="s">
        <v>116</v>
      </c>
      <c r="Q84" s="95" t="s">
        <v>117</v>
      </c>
      <c r="R84" s="95" t="s">
        <v>118</v>
      </c>
      <c r="S84" s="95" t="s">
        <v>119</v>
      </c>
      <c r="T84" s="96" t="s">
        <v>120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121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7.0697450000000002</v>
      </c>
      <c r="S85" s="98"/>
      <c r="T85" s="188">
        <f>T86</f>
        <v>200.84300000000002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101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122</v>
      </c>
      <c r="F86" s="193" t="s">
        <v>123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P87+P97+P127+P212+P238</f>
        <v>0</v>
      </c>
      <c r="Q86" s="198"/>
      <c r="R86" s="199">
        <f>R87+R97+R127+R212+R238</f>
        <v>7.0697450000000002</v>
      </c>
      <c r="S86" s="198"/>
      <c r="T86" s="200">
        <f>T87+T97+T127+T212+T238</f>
        <v>200.84300000000002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80</v>
      </c>
      <c r="AT86" s="202" t="s">
        <v>71</v>
      </c>
      <c r="AU86" s="202" t="s">
        <v>72</v>
      </c>
      <c r="AY86" s="201" t="s">
        <v>124</v>
      </c>
      <c r="BK86" s="203">
        <f>BK87+BK97+BK127+BK212+BK238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80</v>
      </c>
      <c r="F87" s="204" t="s">
        <v>125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SUM(P88:P96)</f>
        <v>0</v>
      </c>
      <c r="Q87" s="198"/>
      <c r="R87" s="199">
        <f>SUM(R88:R96)</f>
        <v>0.12040000000000001</v>
      </c>
      <c r="S87" s="198"/>
      <c r="T87" s="200">
        <f>SUM(T88:T96)</f>
        <v>174.80000000000001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80</v>
      </c>
      <c r="AY87" s="201" t="s">
        <v>124</v>
      </c>
      <c r="BK87" s="203">
        <f>SUM(BK88:BK96)</f>
        <v>0</v>
      </c>
    </row>
    <row r="88" s="2" customFormat="1" ht="24.15" customHeight="1">
      <c r="A88" s="40"/>
      <c r="B88" s="41"/>
      <c r="C88" s="206" t="s">
        <v>80</v>
      </c>
      <c r="D88" s="206" t="s">
        <v>126</v>
      </c>
      <c r="E88" s="207" t="s">
        <v>127</v>
      </c>
      <c r="F88" s="208" t="s">
        <v>128</v>
      </c>
      <c r="G88" s="209" t="s">
        <v>129</v>
      </c>
      <c r="H88" s="210">
        <v>40</v>
      </c>
      <c r="I88" s="211"/>
      <c r="J88" s="212">
        <f>ROUND(I88*H88,2)</f>
        <v>0</v>
      </c>
      <c r="K88" s="208" t="s">
        <v>130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5.0000000000000002E-05</v>
      </c>
      <c r="R88" s="215">
        <f>Q88*H88</f>
        <v>0.002</v>
      </c>
      <c r="S88" s="215">
        <v>0.11500000000000001</v>
      </c>
      <c r="T88" s="216">
        <f>S88*H88</f>
        <v>4.6000000000000005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131</v>
      </c>
      <c r="AT88" s="217" t="s">
        <v>126</v>
      </c>
      <c r="AU88" s="217" t="s">
        <v>83</v>
      </c>
      <c r="AY88" s="19" t="s">
        <v>124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131</v>
      </c>
      <c r="BM88" s="217" t="s">
        <v>132</v>
      </c>
    </row>
    <row r="89" s="2" customFormat="1">
      <c r="A89" s="40"/>
      <c r="B89" s="41"/>
      <c r="C89" s="42"/>
      <c r="D89" s="219" t="s">
        <v>133</v>
      </c>
      <c r="E89" s="42"/>
      <c r="F89" s="220" t="s">
        <v>134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133</v>
      </c>
      <c r="AU89" s="19" t="s">
        <v>83</v>
      </c>
    </row>
    <row r="90" s="13" customFormat="1">
      <c r="A90" s="13"/>
      <c r="B90" s="224"/>
      <c r="C90" s="225"/>
      <c r="D90" s="226" t="s">
        <v>135</v>
      </c>
      <c r="E90" s="227" t="s">
        <v>19</v>
      </c>
      <c r="F90" s="228" t="s">
        <v>139</v>
      </c>
      <c r="G90" s="225"/>
      <c r="H90" s="227" t="s">
        <v>19</v>
      </c>
      <c r="I90" s="229"/>
      <c r="J90" s="225"/>
      <c r="K90" s="225"/>
      <c r="L90" s="230"/>
      <c r="M90" s="231"/>
      <c r="N90" s="232"/>
      <c r="O90" s="232"/>
      <c r="P90" s="232"/>
      <c r="Q90" s="232"/>
      <c r="R90" s="232"/>
      <c r="S90" s="232"/>
      <c r="T90" s="23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4" t="s">
        <v>135</v>
      </c>
      <c r="AU90" s="234" t="s">
        <v>83</v>
      </c>
      <c r="AV90" s="13" t="s">
        <v>80</v>
      </c>
      <c r="AW90" s="13" t="s">
        <v>33</v>
      </c>
      <c r="AX90" s="13" t="s">
        <v>72</v>
      </c>
      <c r="AY90" s="234" t="s">
        <v>124</v>
      </c>
    </row>
    <row r="91" s="14" customFormat="1">
      <c r="A91" s="14"/>
      <c r="B91" s="235"/>
      <c r="C91" s="236"/>
      <c r="D91" s="226" t="s">
        <v>135</v>
      </c>
      <c r="E91" s="237" t="s">
        <v>19</v>
      </c>
      <c r="F91" s="238" t="s">
        <v>453</v>
      </c>
      <c r="G91" s="236"/>
      <c r="H91" s="239">
        <v>40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135</v>
      </c>
      <c r="AU91" s="245" t="s">
        <v>83</v>
      </c>
      <c r="AV91" s="14" t="s">
        <v>83</v>
      </c>
      <c r="AW91" s="14" t="s">
        <v>33</v>
      </c>
      <c r="AX91" s="14" t="s">
        <v>72</v>
      </c>
      <c r="AY91" s="245" t="s">
        <v>124</v>
      </c>
    </row>
    <row r="92" s="13" customFormat="1">
      <c r="A92" s="13"/>
      <c r="B92" s="224"/>
      <c r="C92" s="225"/>
      <c r="D92" s="226" t="s">
        <v>135</v>
      </c>
      <c r="E92" s="227" t="s">
        <v>19</v>
      </c>
      <c r="F92" s="228" t="s">
        <v>141</v>
      </c>
      <c r="G92" s="225"/>
      <c r="H92" s="227" t="s">
        <v>19</v>
      </c>
      <c r="I92" s="229"/>
      <c r="J92" s="225"/>
      <c r="K92" s="225"/>
      <c r="L92" s="230"/>
      <c r="M92" s="231"/>
      <c r="N92" s="232"/>
      <c r="O92" s="232"/>
      <c r="P92" s="232"/>
      <c r="Q92" s="232"/>
      <c r="R92" s="232"/>
      <c r="S92" s="232"/>
      <c r="T92" s="23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4" t="s">
        <v>135</v>
      </c>
      <c r="AU92" s="234" t="s">
        <v>83</v>
      </c>
      <c r="AV92" s="13" t="s">
        <v>80</v>
      </c>
      <c r="AW92" s="13" t="s">
        <v>33</v>
      </c>
      <c r="AX92" s="13" t="s">
        <v>72</v>
      </c>
      <c r="AY92" s="234" t="s">
        <v>124</v>
      </c>
    </row>
    <row r="93" s="15" customFormat="1">
      <c r="A93" s="15"/>
      <c r="B93" s="246"/>
      <c r="C93" s="247"/>
      <c r="D93" s="226" t="s">
        <v>135</v>
      </c>
      <c r="E93" s="248" t="s">
        <v>19</v>
      </c>
      <c r="F93" s="249" t="s">
        <v>142</v>
      </c>
      <c r="G93" s="247"/>
      <c r="H93" s="250">
        <v>40</v>
      </c>
      <c r="I93" s="251"/>
      <c r="J93" s="247"/>
      <c r="K93" s="247"/>
      <c r="L93" s="252"/>
      <c r="M93" s="253"/>
      <c r="N93" s="254"/>
      <c r="O93" s="254"/>
      <c r="P93" s="254"/>
      <c r="Q93" s="254"/>
      <c r="R93" s="254"/>
      <c r="S93" s="254"/>
      <c r="T93" s="25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6" t="s">
        <v>135</v>
      </c>
      <c r="AU93" s="256" t="s">
        <v>83</v>
      </c>
      <c r="AV93" s="15" t="s">
        <v>131</v>
      </c>
      <c r="AW93" s="15" t="s">
        <v>33</v>
      </c>
      <c r="AX93" s="15" t="s">
        <v>80</v>
      </c>
      <c r="AY93" s="256" t="s">
        <v>124</v>
      </c>
    </row>
    <row r="94" s="2" customFormat="1" ht="24.15" customHeight="1">
      <c r="A94" s="40"/>
      <c r="B94" s="41"/>
      <c r="C94" s="206" t="s">
        <v>83</v>
      </c>
      <c r="D94" s="206" t="s">
        <v>126</v>
      </c>
      <c r="E94" s="207" t="s">
        <v>454</v>
      </c>
      <c r="F94" s="208" t="s">
        <v>455</v>
      </c>
      <c r="G94" s="209" t="s">
        <v>129</v>
      </c>
      <c r="H94" s="210">
        <v>740</v>
      </c>
      <c r="I94" s="211"/>
      <c r="J94" s="212">
        <f>ROUND(I94*H94,2)</f>
        <v>0</v>
      </c>
      <c r="K94" s="208" t="s">
        <v>130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0.00016000000000000001</v>
      </c>
      <c r="R94" s="215">
        <f>Q94*H94</f>
        <v>0.11840000000000001</v>
      </c>
      <c r="S94" s="215">
        <v>0.23000000000000001</v>
      </c>
      <c r="T94" s="216">
        <f>S94*H94</f>
        <v>170.20000000000002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131</v>
      </c>
      <c r="AT94" s="217" t="s">
        <v>126</v>
      </c>
      <c r="AU94" s="217" t="s">
        <v>83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131</v>
      </c>
      <c r="BM94" s="217" t="s">
        <v>456</v>
      </c>
    </row>
    <row r="95" s="2" customFormat="1">
      <c r="A95" s="40"/>
      <c r="B95" s="41"/>
      <c r="C95" s="42"/>
      <c r="D95" s="219" t="s">
        <v>133</v>
      </c>
      <c r="E95" s="42"/>
      <c r="F95" s="220" t="s">
        <v>457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133</v>
      </c>
      <c r="AU95" s="19" t="s">
        <v>83</v>
      </c>
    </row>
    <row r="96" s="14" customFormat="1">
      <c r="A96" s="14"/>
      <c r="B96" s="235"/>
      <c r="C96" s="236"/>
      <c r="D96" s="226" t="s">
        <v>135</v>
      </c>
      <c r="E96" s="237" t="s">
        <v>19</v>
      </c>
      <c r="F96" s="238" t="s">
        <v>458</v>
      </c>
      <c r="G96" s="236"/>
      <c r="H96" s="239">
        <v>740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135</v>
      </c>
      <c r="AU96" s="245" t="s">
        <v>83</v>
      </c>
      <c r="AV96" s="14" t="s">
        <v>83</v>
      </c>
      <c r="AW96" s="14" t="s">
        <v>33</v>
      </c>
      <c r="AX96" s="14" t="s">
        <v>80</v>
      </c>
      <c r="AY96" s="245" t="s">
        <v>124</v>
      </c>
    </row>
    <row r="97" s="12" customFormat="1" ht="22.8" customHeight="1">
      <c r="A97" s="12"/>
      <c r="B97" s="190"/>
      <c r="C97" s="191"/>
      <c r="D97" s="192" t="s">
        <v>71</v>
      </c>
      <c r="E97" s="204" t="s">
        <v>170</v>
      </c>
      <c r="F97" s="204" t="s">
        <v>183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SUM(P98:P126)</f>
        <v>0</v>
      </c>
      <c r="Q97" s="198"/>
      <c r="R97" s="199">
        <f>SUM(R98:R126)</f>
        <v>6.6007499999999997</v>
      </c>
      <c r="S97" s="198"/>
      <c r="T97" s="200">
        <f>SUM(T98:T126)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80</v>
      </c>
      <c r="AY97" s="201" t="s">
        <v>124</v>
      </c>
      <c r="BK97" s="203">
        <f>SUM(BK98:BK126)</f>
        <v>0</v>
      </c>
    </row>
    <row r="98" s="2" customFormat="1" ht="24.15" customHeight="1">
      <c r="A98" s="40"/>
      <c r="B98" s="41"/>
      <c r="C98" s="206" t="s">
        <v>158</v>
      </c>
      <c r="D98" s="206" t="s">
        <v>126</v>
      </c>
      <c r="E98" s="207" t="s">
        <v>199</v>
      </c>
      <c r="F98" s="208" t="s">
        <v>200</v>
      </c>
      <c r="G98" s="209" t="s">
        <v>129</v>
      </c>
      <c r="H98" s="210">
        <v>40</v>
      </c>
      <c r="I98" s="211"/>
      <c r="J98" s="212">
        <f>ROUND(I98*H98,2)</f>
        <v>0</v>
      </c>
      <c r="K98" s="208" t="s">
        <v>130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131</v>
      </c>
      <c r="AT98" s="217" t="s">
        <v>126</v>
      </c>
      <c r="AU98" s="217" t="s">
        <v>83</v>
      </c>
      <c r="AY98" s="19" t="s">
        <v>124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131</v>
      </c>
      <c r="BM98" s="217" t="s">
        <v>201</v>
      </c>
    </row>
    <row r="99" s="2" customFormat="1">
      <c r="A99" s="40"/>
      <c r="B99" s="41"/>
      <c r="C99" s="42"/>
      <c r="D99" s="219" t="s">
        <v>133</v>
      </c>
      <c r="E99" s="42"/>
      <c r="F99" s="220" t="s">
        <v>202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133</v>
      </c>
      <c r="AU99" s="19" t="s">
        <v>83</v>
      </c>
    </row>
    <row r="100" s="13" customFormat="1">
      <c r="A100" s="13"/>
      <c r="B100" s="224"/>
      <c r="C100" s="225"/>
      <c r="D100" s="226" t="s">
        <v>135</v>
      </c>
      <c r="E100" s="227" t="s">
        <v>19</v>
      </c>
      <c r="F100" s="228" t="s">
        <v>139</v>
      </c>
      <c r="G100" s="225"/>
      <c r="H100" s="227" t="s">
        <v>19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135</v>
      </c>
      <c r="AU100" s="234" t="s">
        <v>83</v>
      </c>
      <c r="AV100" s="13" t="s">
        <v>80</v>
      </c>
      <c r="AW100" s="13" t="s">
        <v>33</v>
      </c>
      <c r="AX100" s="13" t="s">
        <v>72</v>
      </c>
      <c r="AY100" s="234" t="s">
        <v>124</v>
      </c>
    </row>
    <row r="101" s="14" customFormat="1">
      <c r="A101" s="14"/>
      <c r="B101" s="235"/>
      <c r="C101" s="236"/>
      <c r="D101" s="226" t="s">
        <v>135</v>
      </c>
      <c r="E101" s="237" t="s">
        <v>19</v>
      </c>
      <c r="F101" s="238" t="s">
        <v>453</v>
      </c>
      <c r="G101" s="236"/>
      <c r="H101" s="239">
        <v>40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135</v>
      </c>
      <c r="AU101" s="245" t="s">
        <v>83</v>
      </c>
      <c r="AV101" s="14" t="s">
        <v>83</v>
      </c>
      <c r="AW101" s="14" t="s">
        <v>33</v>
      </c>
      <c r="AX101" s="14" t="s">
        <v>80</v>
      </c>
      <c r="AY101" s="245" t="s">
        <v>124</v>
      </c>
    </row>
    <row r="102" s="13" customFormat="1">
      <c r="A102" s="13"/>
      <c r="B102" s="224"/>
      <c r="C102" s="225"/>
      <c r="D102" s="226" t="s">
        <v>135</v>
      </c>
      <c r="E102" s="227" t="s">
        <v>19</v>
      </c>
      <c r="F102" s="228" t="s">
        <v>141</v>
      </c>
      <c r="G102" s="225"/>
      <c r="H102" s="227" t="s">
        <v>19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135</v>
      </c>
      <c r="AU102" s="234" t="s">
        <v>83</v>
      </c>
      <c r="AV102" s="13" t="s">
        <v>80</v>
      </c>
      <c r="AW102" s="13" t="s">
        <v>33</v>
      </c>
      <c r="AX102" s="13" t="s">
        <v>72</v>
      </c>
      <c r="AY102" s="234" t="s">
        <v>124</v>
      </c>
    </row>
    <row r="103" s="2" customFormat="1" ht="24.15" customHeight="1">
      <c r="A103" s="40"/>
      <c r="B103" s="41"/>
      <c r="C103" s="206" t="s">
        <v>131</v>
      </c>
      <c r="D103" s="206" t="s">
        <v>126</v>
      </c>
      <c r="E103" s="207" t="s">
        <v>204</v>
      </c>
      <c r="F103" s="208" t="s">
        <v>205</v>
      </c>
      <c r="G103" s="209" t="s">
        <v>129</v>
      </c>
      <c r="H103" s="210">
        <v>30.5</v>
      </c>
      <c r="I103" s="211"/>
      <c r="J103" s="212">
        <f>ROUND(I103*H103,2)</f>
        <v>0</v>
      </c>
      <c r="K103" s="208" t="s">
        <v>130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0.216</v>
      </c>
      <c r="R103" s="215">
        <f>Q103*H103</f>
        <v>6.5880000000000001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131</v>
      </c>
      <c r="AT103" s="217" t="s">
        <v>126</v>
      </c>
      <c r="AU103" s="217" t="s">
        <v>83</v>
      </c>
      <c r="AY103" s="19" t="s">
        <v>124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131</v>
      </c>
      <c r="BM103" s="217" t="s">
        <v>206</v>
      </c>
    </row>
    <row r="104" s="2" customFormat="1">
      <c r="A104" s="40"/>
      <c r="B104" s="41"/>
      <c r="C104" s="42"/>
      <c r="D104" s="219" t="s">
        <v>133</v>
      </c>
      <c r="E104" s="42"/>
      <c r="F104" s="220" t="s">
        <v>207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133</v>
      </c>
      <c r="AU104" s="19" t="s">
        <v>83</v>
      </c>
    </row>
    <row r="105" s="13" customFormat="1">
      <c r="A105" s="13"/>
      <c r="B105" s="224"/>
      <c r="C105" s="225"/>
      <c r="D105" s="226" t="s">
        <v>135</v>
      </c>
      <c r="E105" s="227" t="s">
        <v>19</v>
      </c>
      <c r="F105" s="228" t="s">
        <v>208</v>
      </c>
      <c r="G105" s="225"/>
      <c r="H105" s="227" t="s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135</v>
      </c>
      <c r="AU105" s="234" t="s">
        <v>83</v>
      </c>
      <c r="AV105" s="13" t="s">
        <v>80</v>
      </c>
      <c r="AW105" s="13" t="s">
        <v>33</v>
      </c>
      <c r="AX105" s="13" t="s">
        <v>72</v>
      </c>
      <c r="AY105" s="234" t="s">
        <v>124</v>
      </c>
    </row>
    <row r="106" s="14" customFormat="1">
      <c r="A106" s="14"/>
      <c r="B106" s="235"/>
      <c r="C106" s="236"/>
      <c r="D106" s="226" t="s">
        <v>135</v>
      </c>
      <c r="E106" s="237" t="s">
        <v>19</v>
      </c>
      <c r="F106" s="238" t="s">
        <v>459</v>
      </c>
      <c r="G106" s="236"/>
      <c r="H106" s="239">
        <v>30.5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135</v>
      </c>
      <c r="AU106" s="245" t="s">
        <v>83</v>
      </c>
      <c r="AV106" s="14" t="s">
        <v>83</v>
      </c>
      <c r="AW106" s="14" t="s">
        <v>33</v>
      </c>
      <c r="AX106" s="14" t="s">
        <v>80</v>
      </c>
      <c r="AY106" s="245" t="s">
        <v>124</v>
      </c>
    </row>
    <row r="107" s="2" customFormat="1" ht="16.5" customHeight="1">
      <c r="A107" s="40"/>
      <c r="B107" s="41"/>
      <c r="C107" s="206" t="s">
        <v>170</v>
      </c>
      <c r="D107" s="206" t="s">
        <v>126</v>
      </c>
      <c r="E107" s="207" t="s">
        <v>224</v>
      </c>
      <c r="F107" s="208" t="s">
        <v>225</v>
      </c>
      <c r="G107" s="209" t="s">
        <v>226</v>
      </c>
      <c r="H107" s="210">
        <v>15</v>
      </c>
      <c r="I107" s="211"/>
      <c r="J107" s="212">
        <f>ROUND(I107*H107,2)</f>
        <v>0</v>
      </c>
      <c r="K107" s="208" t="s">
        <v>130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0.00084999999999999995</v>
      </c>
      <c r="R107" s="215">
        <f>Q107*H107</f>
        <v>0.012749999999999999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131</v>
      </c>
      <c r="AT107" s="217" t="s">
        <v>126</v>
      </c>
      <c r="AU107" s="217" t="s">
        <v>83</v>
      </c>
      <c r="AY107" s="19" t="s">
        <v>124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131</v>
      </c>
      <c r="BM107" s="217" t="s">
        <v>227</v>
      </c>
    </row>
    <row r="108" s="2" customFormat="1">
      <c r="A108" s="40"/>
      <c r="B108" s="41"/>
      <c r="C108" s="42"/>
      <c r="D108" s="219" t="s">
        <v>133</v>
      </c>
      <c r="E108" s="42"/>
      <c r="F108" s="220" t="s">
        <v>228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133</v>
      </c>
      <c r="AU108" s="19" t="s">
        <v>83</v>
      </c>
    </row>
    <row r="109" s="13" customFormat="1">
      <c r="A109" s="13"/>
      <c r="B109" s="224"/>
      <c r="C109" s="225"/>
      <c r="D109" s="226" t="s">
        <v>135</v>
      </c>
      <c r="E109" s="227" t="s">
        <v>19</v>
      </c>
      <c r="F109" s="228" t="s">
        <v>229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83</v>
      </c>
      <c r="AV109" s="13" t="s">
        <v>80</v>
      </c>
      <c r="AW109" s="13" t="s">
        <v>33</v>
      </c>
      <c r="AX109" s="13" t="s">
        <v>72</v>
      </c>
      <c r="AY109" s="234" t="s">
        <v>124</v>
      </c>
    </row>
    <row r="110" s="14" customFormat="1">
      <c r="A110" s="14"/>
      <c r="B110" s="235"/>
      <c r="C110" s="236"/>
      <c r="D110" s="226" t="s">
        <v>135</v>
      </c>
      <c r="E110" s="237" t="s">
        <v>19</v>
      </c>
      <c r="F110" s="238" t="s">
        <v>460</v>
      </c>
      <c r="G110" s="236"/>
      <c r="H110" s="239">
        <v>15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135</v>
      </c>
      <c r="AU110" s="245" t="s">
        <v>83</v>
      </c>
      <c r="AV110" s="14" t="s">
        <v>83</v>
      </c>
      <c r="AW110" s="14" t="s">
        <v>33</v>
      </c>
      <c r="AX110" s="14" t="s">
        <v>80</v>
      </c>
      <c r="AY110" s="245" t="s">
        <v>124</v>
      </c>
    </row>
    <row r="111" s="2" customFormat="1" ht="16.5" customHeight="1">
      <c r="A111" s="40"/>
      <c r="B111" s="41"/>
      <c r="C111" s="206" t="s">
        <v>177</v>
      </c>
      <c r="D111" s="206" t="s">
        <v>126</v>
      </c>
      <c r="E111" s="207" t="s">
        <v>233</v>
      </c>
      <c r="F111" s="208" t="s">
        <v>234</v>
      </c>
      <c r="G111" s="209" t="s">
        <v>129</v>
      </c>
      <c r="H111" s="210">
        <v>15</v>
      </c>
      <c r="I111" s="211"/>
      <c r="J111" s="212">
        <f>ROUND(I111*H111,2)</f>
        <v>0</v>
      </c>
      <c r="K111" s="208" t="s">
        <v>130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131</v>
      </c>
      <c r="AT111" s="217" t="s">
        <v>126</v>
      </c>
      <c r="AU111" s="217" t="s">
        <v>83</v>
      </c>
      <c r="AY111" s="19" t="s">
        <v>124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131</v>
      </c>
      <c r="BM111" s="217" t="s">
        <v>235</v>
      </c>
    </row>
    <row r="112" s="2" customFormat="1">
      <c r="A112" s="40"/>
      <c r="B112" s="41"/>
      <c r="C112" s="42"/>
      <c r="D112" s="219" t="s">
        <v>133</v>
      </c>
      <c r="E112" s="42"/>
      <c r="F112" s="220" t="s">
        <v>236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133</v>
      </c>
      <c r="AU112" s="19" t="s">
        <v>83</v>
      </c>
    </row>
    <row r="113" s="13" customFormat="1">
      <c r="A113" s="13"/>
      <c r="B113" s="224"/>
      <c r="C113" s="225"/>
      <c r="D113" s="226" t="s">
        <v>135</v>
      </c>
      <c r="E113" s="227" t="s">
        <v>19</v>
      </c>
      <c r="F113" s="228" t="s">
        <v>229</v>
      </c>
      <c r="G113" s="225"/>
      <c r="H113" s="227" t="s">
        <v>19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135</v>
      </c>
      <c r="AU113" s="234" t="s">
        <v>83</v>
      </c>
      <c r="AV113" s="13" t="s">
        <v>80</v>
      </c>
      <c r="AW113" s="13" t="s">
        <v>33</v>
      </c>
      <c r="AX113" s="13" t="s">
        <v>72</v>
      </c>
      <c r="AY113" s="234" t="s">
        <v>124</v>
      </c>
    </row>
    <row r="114" s="14" customFormat="1">
      <c r="A114" s="14"/>
      <c r="B114" s="235"/>
      <c r="C114" s="236"/>
      <c r="D114" s="226" t="s">
        <v>135</v>
      </c>
      <c r="E114" s="237" t="s">
        <v>19</v>
      </c>
      <c r="F114" s="238" t="s">
        <v>461</v>
      </c>
      <c r="G114" s="236"/>
      <c r="H114" s="239">
        <v>15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135</v>
      </c>
      <c r="AU114" s="245" t="s">
        <v>83</v>
      </c>
      <c r="AV114" s="14" t="s">
        <v>83</v>
      </c>
      <c r="AW114" s="14" t="s">
        <v>33</v>
      </c>
      <c r="AX114" s="14" t="s">
        <v>80</v>
      </c>
      <c r="AY114" s="245" t="s">
        <v>124</v>
      </c>
    </row>
    <row r="115" s="2" customFormat="1" ht="16.5" customHeight="1">
      <c r="A115" s="40"/>
      <c r="B115" s="41"/>
      <c r="C115" s="206" t="s">
        <v>184</v>
      </c>
      <c r="D115" s="206" t="s">
        <v>126</v>
      </c>
      <c r="E115" s="207" t="s">
        <v>239</v>
      </c>
      <c r="F115" s="208" t="s">
        <v>240</v>
      </c>
      <c r="G115" s="209" t="s">
        <v>129</v>
      </c>
      <c r="H115" s="210">
        <v>740</v>
      </c>
      <c r="I115" s="211"/>
      <c r="J115" s="212">
        <f>ROUND(I115*H115,2)</f>
        <v>0</v>
      </c>
      <c r="K115" s="208" t="s">
        <v>130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131</v>
      </c>
      <c r="AT115" s="217" t="s">
        <v>126</v>
      </c>
      <c r="AU115" s="217" t="s">
        <v>83</v>
      </c>
      <c r="AY115" s="19" t="s">
        <v>124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131</v>
      </c>
      <c r="BM115" s="217" t="s">
        <v>241</v>
      </c>
    </row>
    <row r="116" s="2" customFormat="1">
      <c r="A116" s="40"/>
      <c r="B116" s="41"/>
      <c r="C116" s="42"/>
      <c r="D116" s="219" t="s">
        <v>133</v>
      </c>
      <c r="E116" s="42"/>
      <c r="F116" s="220" t="s">
        <v>242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133</v>
      </c>
      <c r="AU116" s="19" t="s">
        <v>83</v>
      </c>
    </row>
    <row r="117" s="14" customFormat="1">
      <c r="A117" s="14"/>
      <c r="B117" s="235"/>
      <c r="C117" s="236"/>
      <c r="D117" s="226" t="s">
        <v>135</v>
      </c>
      <c r="E117" s="237" t="s">
        <v>19</v>
      </c>
      <c r="F117" s="238" t="s">
        <v>458</v>
      </c>
      <c r="G117" s="236"/>
      <c r="H117" s="239">
        <v>740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135</v>
      </c>
      <c r="AU117" s="245" t="s">
        <v>83</v>
      </c>
      <c r="AV117" s="14" t="s">
        <v>83</v>
      </c>
      <c r="AW117" s="14" t="s">
        <v>33</v>
      </c>
      <c r="AX117" s="14" t="s">
        <v>80</v>
      </c>
      <c r="AY117" s="245" t="s">
        <v>124</v>
      </c>
    </row>
    <row r="118" s="2" customFormat="1" ht="16.5" customHeight="1">
      <c r="A118" s="40"/>
      <c r="B118" s="41"/>
      <c r="C118" s="206" t="s">
        <v>198</v>
      </c>
      <c r="D118" s="206" t="s">
        <v>126</v>
      </c>
      <c r="E118" s="207" t="s">
        <v>246</v>
      </c>
      <c r="F118" s="208" t="s">
        <v>247</v>
      </c>
      <c r="G118" s="209" t="s">
        <v>129</v>
      </c>
      <c r="H118" s="210">
        <v>740</v>
      </c>
      <c r="I118" s="211"/>
      <c r="J118" s="212">
        <f>ROUND(I118*H118,2)</f>
        <v>0</v>
      </c>
      <c r="K118" s="208" t="s">
        <v>130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131</v>
      </c>
      <c r="AT118" s="217" t="s">
        <v>126</v>
      </c>
      <c r="AU118" s="217" t="s">
        <v>83</v>
      </c>
      <c r="AY118" s="19" t="s">
        <v>124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80</v>
      </c>
      <c r="BK118" s="218">
        <f>ROUND(I118*H118,2)</f>
        <v>0</v>
      </c>
      <c r="BL118" s="19" t="s">
        <v>131</v>
      </c>
      <c r="BM118" s="217" t="s">
        <v>248</v>
      </c>
    </row>
    <row r="119" s="2" customFormat="1">
      <c r="A119" s="40"/>
      <c r="B119" s="41"/>
      <c r="C119" s="42"/>
      <c r="D119" s="219" t="s">
        <v>133</v>
      </c>
      <c r="E119" s="42"/>
      <c r="F119" s="220" t="s">
        <v>249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133</v>
      </c>
      <c r="AU119" s="19" t="s">
        <v>83</v>
      </c>
    </row>
    <row r="120" s="14" customFormat="1">
      <c r="A120" s="14"/>
      <c r="B120" s="235"/>
      <c r="C120" s="236"/>
      <c r="D120" s="226" t="s">
        <v>135</v>
      </c>
      <c r="E120" s="237" t="s">
        <v>19</v>
      </c>
      <c r="F120" s="238" t="s">
        <v>458</v>
      </c>
      <c r="G120" s="236"/>
      <c r="H120" s="239">
        <v>740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135</v>
      </c>
      <c r="AU120" s="245" t="s">
        <v>83</v>
      </c>
      <c r="AV120" s="14" t="s">
        <v>83</v>
      </c>
      <c r="AW120" s="14" t="s">
        <v>33</v>
      </c>
      <c r="AX120" s="14" t="s">
        <v>80</v>
      </c>
      <c r="AY120" s="245" t="s">
        <v>124</v>
      </c>
    </row>
    <row r="121" s="2" customFormat="1" ht="24.15" customHeight="1">
      <c r="A121" s="40"/>
      <c r="B121" s="41"/>
      <c r="C121" s="206" t="s">
        <v>203</v>
      </c>
      <c r="D121" s="206" t="s">
        <v>126</v>
      </c>
      <c r="E121" s="207" t="s">
        <v>462</v>
      </c>
      <c r="F121" s="208" t="s">
        <v>463</v>
      </c>
      <c r="G121" s="209" t="s">
        <v>129</v>
      </c>
      <c r="H121" s="210">
        <v>740</v>
      </c>
      <c r="I121" s="211"/>
      <c r="J121" s="212">
        <f>ROUND(I121*H121,2)</f>
        <v>0</v>
      </c>
      <c r="K121" s="208" t="s">
        <v>130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131</v>
      </c>
      <c r="AT121" s="217" t="s">
        <v>126</v>
      </c>
      <c r="AU121" s="217" t="s">
        <v>83</v>
      </c>
      <c r="AY121" s="19" t="s">
        <v>124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131</v>
      </c>
      <c r="BM121" s="217" t="s">
        <v>464</v>
      </c>
    </row>
    <row r="122" s="2" customFormat="1">
      <c r="A122" s="40"/>
      <c r="B122" s="41"/>
      <c r="C122" s="42"/>
      <c r="D122" s="219" t="s">
        <v>133</v>
      </c>
      <c r="E122" s="42"/>
      <c r="F122" s="220" t="s">
        <v>465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133</v>
      </c>
      <c r="AU122" s="19" t="s">
        <v>83</v>
      </c>
    </row>
    <row r="123" s="14" customFormat="1">
      <c r="A123" s="14"/>
      <c r="B123" s="235"/>
      <c r="C123" s="236"/>
      <c r="D123" s="226" t="s">
        <v>135</v>
      </c>
      <c r="E123" s="237" t="s">
        <v>19</v>
      </c>
      <c r="F123" s="238" t="s">
        <v>458</v>
      </c>
      <c r="G123" s="236"/>
      <c r="H123" s="239">
        <v>740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135</v>
      </c>
      <c r="AU123" s="245" t="s">
        <v>83</v>
      </c>
      <c r="AV123" s="14" t="s">
        <v>83</v>
      </c>
      <c r="AW123" s="14" t="s">
        <v>33</v>
      </c>
      <c r="AX123" s="14" t="s">
        <v>80</v>
      </c>
      <c r="AY123" s="245" t="s">
        <v>124</v>
      </c>
    </row>
    <row r="124" s="2" customFormat="1" ht="24.15" customHeight="1">
      <c r="A124" s="40"/>
      <c r="B124" s="41"/>
      <c r="C124" s="206" t="s">
        <v>211</v>
      </c>
      <c r="D124" s="206" t="s">
        <v>126</v>
      </c>
      <c r="E124" s="207" t="s">
        <v>466</v>
      </c>
      <c r="F124" s="208" t="s">
        <v>467</v>
      </c>
      <c r="G124" s="209" t="s">
        <v>129</v>
      </c>
      <c r="H124" s="210">
        <v>740</v>
      </c>
      <c r="I124" s="211"/>
      <c r="J124" s="212">
        <f>ROUND(I124*H124,2)</f>
        <v>0</v>
      </c>
      <c r="K124" s="208" t="s">
        <v>130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131</v>
      </c>
      <c r="AT124" s="217" t="s">
        <v>126</v>
      </c>
      <c r="AU124" s="217" t="s">
        <v>83</v>
      </c>
      <c r="AY124" s="19" t="s">
        <v>124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131</v>
      </c>
      <c r="BM124" s="217" t="s">
        <v>468</v>
      </c>
    </row>
    <row r="125" s="2" customFormat="1">
      <c r="A125" s="40"/>
      <c r="B125" s="41"/>
      <c r="C125" s="42"/>
      <c r="D125" s="219" t="s">
        <v>133</v>
      </c>
      <c r="E125" s="42"/>
      <c r="F125" s="220" t="s">
        <v>469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133</v>
      </c>
      <c r="AU125" s="19" t="s">
        <v>83</v>
      </c>
    </row>
    <row r="126" s="14" customFormat="1">
      <c r="A126" s="14"/>
      <c r="B126" s="235"/>
      <c r="C126" s="236"/>
      <c r="D126" s="226" t="s">
        <v>135</v>
      </c>
      <c r="E126" s="237" t="s">
        <v>19</v>
      </c>
      <c r="F126" s="238" t="s">
        <v>458</v>
      </c>
      <c r="G126" s="236"/>
      <c r="H126" s="239">
        <v>740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135</v>
      </c>
      <c r="AU126" s="245" t="s">
        <v>83</v>
      </c>
      <c r="AV126" s="14" t="s">
        <v>83</v>
      </c>
      <c r="AW126" s="14" t="s">
        <v>33</v>
      </c>
      <c r="AX126" s="14" t="s">
        <v>80</v>
      </c>
      <c r="AY126" s="245" t="s">
        <v>124</v>
      </c>
    </row>
    <row r="127" s="12" customFormat="1" ht="22.8" customHeight="1">
      <c r="A127" s="12"/>
      <c r="B127" s="190"/>
      <c r="C127" s="191"/>
      <c r="D127" s="192" t="s">
        <v>71</v>
      </c>
      <c r="E127" s="204" t="s">
        <v>203</v>
      </c>
      <c r="F127" s="204" t="s">
        <v>284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SUM(P128:P211)</f>
        <v>0</v>
      </c>
      <c r="Q127" s="198"/>
      <c r="R127" s="199">
        <f>SUM(R128:R211)</f>
        <v>0.34859500000000004</v>
      </c>
      <c r="S127" s="198"/>
      <c r="T127" s="200">
        <f>SUM(T128:T211)</f>
        <v>26.043000000000003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80</v>
      </c>
      <c r="AT127" s="202" t="s">
        <v>71</v>
      </c>
      <c r="AU127" s="202" t="s">
        <v>80</v>
      </c>
      <c r="AY127" s="201" t="s">
        <v>124</v>
      </c>
      <c r="BK127" s="203">
        <f>SUM(BK128:BK211)</f>
        <v>0</v>
      </c>
    </row>
    <row r="128" s="2" customFormat="1" ht="21.75" customHeight="1">
      <c r="A128" s="40"/>
      <c r="B128" s="41"/>
      <c r="C128" s="206" t="s">
        <v>216</v>
      </c>
      <c r="D128" s="206" t="s">
        <v>126</v>
      </c>
      <c r="E128" s="207" t="s">
        <v>286</v>
      </c>
      <c r="F128" s="208" t="s">
        <v>287</v>
      </c>
      <c r="G128" s="209" t="s">
        <v>267</v>
      </c>
      <c r="H128" s="210">
        <v>23</v>
      </c>
      <c r="I128" s="211"/>
      <c r="J128" s="212">
        <f>ROUND(I128*H128,2)</f>
        <v>0</v>
      </c>
      <c r="K128" s="208" t="s">
        <v>130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131</v>
      </c>
      <c r="AT128" s="217" t="s">
        <v>126</v>
      </c>
      <c r="AU128" s="217" t="s">
        <v>83</v>
      </c>
      <c r="AY128" s="19" t="s">
        <v>124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131</v>
      </c>
      <c r="BM128" s="217" t="s">
        <v>288</v>
      </c>
    </row>
    <row r="129" s="2" customFormat="1">
      <c r="A129" s="40"/>
      <c r="B129" s="41"/>
      <c r="C129" s="42"/>
      <c r="D129" s="219" t="s">
        <v>133</v>
      </c>
      <c r="E129" s="42"/>
      <c r="F129" s="220" t="s">
        <v>289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133</v>
      </c>
      <c r="AU129" s="19" t="s">
        <v>83</v>
      </c>
    </row>
    <row r="130" s="13" customFormat="1">
      <c r="A130" s="13"/>
      <c r="B130" s="224"/>
      <c r="C130" s="225"/>
      <c r="D130" s="226" t="s">
        <v>135</v>
      </c>
      <c r="E130" s="227" t="s">
        <v>19</v>
      </c>
      <c r="F130" s="228" t="s">
        <v>290</v>
      </c>
      <c r="G130" s="225"/>
      <c r="H130" s="227" t="s">
        <v>19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135</v>
      </c>
      <c r="AU130" s="234" t="s">
        <v>83</v>
      </c>
      <c r="AV130" s="13" t="s">
        <v>80</v>
      </c>
      <c r="AW130" s="13" t="s">
        <v>33</v>
      </c>
      <c r="AX130" s="13" t="s">
        <v>72</v>
      </c>
      <c r="AY130" s="234" t="s">
        <v>124</v>
      </c>
    </row>
    <row r="131" s="14" customFormat="1">
      <c r="A131" s="14"/>
      <c r="B131" s="235"/>
      <c r="C131" s="236"/>
      <c r="D131" s="226" t="s">
        <v>135</v>
      </c>
      <c r="E131" s="237" t="s">
        <v>19</v>
      </c>
      <c r="F131" s="238" t="s">
        <v>470</v>
      </c>
      <c r="G131" s="236"/>
      <c r="H131" s="239">
        <v>4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135</v>
      </c>
      <c r="AU131" s="245" t="s">
        <v>83</v>
      </c>
      <c r="AV131" s="14" t="s">
        <v>83</v>
      </c>
      <c r="AW131" s="14" t="s">
        <v>33</v>
      </c>
      <c r="AX131" s="14" t="s">
        <v>72</v>
      </c>
      <c r="AY131" s="245" t="s">
        <v>124</v>
      </c>
    </row>
    <row r="132" s="14" customFormat="1">
      <c r="A132" s="14"/>
      <c r="B132" s="235"/>
      <c r="C132" s="236"/>
      <c r="D132" s="226" t="s">
        <v>135</v>
      </c>
      <c r="E132" s="237" t="s">
        <v>19</v>
      </c>
      <c r="F132" s="238" t="s">
        <v>471</v>
      </c>
      <c r="G132" s="236"/>
      <c r="H132" s="239">
        <v>4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135</v>
      </c>
      <c r="AU132" s="245" t="s">
        <v>83</v>
      </c>
      <c r="AV132" s="14" t="s">
        <v>83</v>
      </c>
      <c r="AW132" s="14" t="s">
        <v>33</v>
      </c>
      <c r="AX132" s="14" t="s">
        <v>72</v>
      </c>
      <c r="AY132" s="245" t="s">
        <v>124</v>
      </c>
    </row>
    <row r="133" s="14" customFormat="1">
      <c r="A133" s="14"/>
      <c r="B133" s="235"/>
      <c r="C133" s="236"/>
      <c r="D133" s="226" t="s">
        <v>135</v>
      </c>
      <c r="E133" s="237" t="s">
        <v>19</v>
      </c>
      <c r="F133" s="238" t="s">
        <v>472</v>
      </c>
      <c r="G133" s="236"/>
      <c r="H133" s="239">
        <v>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135</v>
      </c>
      <c r="AU133" s="245" t="s">
        <v>83</v>
      </c>
      <c r="AV133" s="14" t="s">
        <v>83</v>
      </c>
      <c r="AW133" s="14" t="s">
        <v>33</v>
      </c>
      <c r="AX133" s="14" t="s">
        <v>72</v>
      </c>
      <c r="AY133" s="245" t="s">
        <v>124</v>
      </c>
    </row>
    <row r="134" s="14" customFormat="1">
      <c r="A134" s="14"/>
      <c r="B134" s="235"/>
      <c r="C134" s="236"/>
      <c r="D134" s="226" t="s">
        <v>135</v>
      </c>
      <c r="E134" s="237" t="s">
        <v>19</v>
      </c>
      <c r="F134" s="238" t="s">
        <v>473</v>
      </c>
      <c r="G134" s="236"/>
      <c r="H134" s="239">
        <v>4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135</v>
      </c>
      <c r="AU134" s="245" t="s">
        <v>83</v>
      </c>
      <c r="AV134" s="14" t="s">
        <v>83</v>
      </c>
      <c r="AW134" s="14" t="s">
        <v>33</v>
      </c>
      <c r="AX134" s="14" t="s">
        <v>72</v>
      </c>
      <c r="AY134" s="245" t="s">
        <v>124</v>
      </c>
    </row>
    <row r="135" s="14" customFormat="1">
      <c r="A135" s="14"/>
      <c r="B135" s="235"/>
      <c r="C135" s="236"/>
      <c r="D135" s="226" t="s">
        <v>135</v>
      </c>
      <c r="E135" s="237" t="s">
        <v>19</v>
      </c>
      <c r="F135" s="238" t="s">
        <v>474</v>
      </c>
      <c r="G135" s="236"/>
      <c r="H135" s="239">
        <v>4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135</v>
      </c>
      <c r="AU135" s="245" t="s">
        <v>83</v>
      </c>
      <c r="AV135" s="14" t="s">
        <v>83</v>
      </c>
      <c r="AW135" s="14" t="s">
        <v>33</v>
      </c>
      <c r="AX135" s="14" t="s">
        <v>72</v>
      </c>
      <c r="AY135" s="245" t="s">
        <v>124</v>
      </c>
    </row>
    <row r="136" s="14" customFormat="1">
      <c r="A136" s="14"/>
      <c r="B136" s="235"/>
      <c r="C136" s="236"/>
      <c r="D136" s="226" t="s">
        <v>135</v>
      </c>
      <c r="E136" s="237" t="s">
        <v>19</v>
      </c>
      <c r="F136" s="238" t="s">
        <v>294</v>
      </c>
      <c r="G136" s="236"/>
      <c r="H136" s="239">
        <v>2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135</v>
      </c>
      <c r="AU136" s="245" t="s">
        <v>83</v>
      </c>
      <c r="AV136" s="14" t="s">
        <v>83</v>
      </c>
      <c r="AW136" s="14" t="s">
        <v>33</v>
      </c>
      <c r="AX136" s="14" t="s">
        <v>72</v>
      </c>
      <c r="AY136" s="245" t="s">
        <v>124</v>
      </c>
    </row>
    <row r="137" s="14" customFormat="1">
      <c r="A137" s="14"/>
      <c r="B137" s="235"/>
      <c r="C137" s="236"/>
      <c r="D137" s="226" t="s">
        <v>135</v>
      </c>
      <c r="E137" s="237" t="s">
        <v>19</v>
      </c>
      <c r="F137" s="238" t="s">
        <v>475</v>
      </c>
      <c r="G137" s="236"/>
      <c r="H137" s="239">
        <v>3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135</v>
      </c>
      <c r="AU137" s="245" t="s">
        <v>83</v>
      </c>
      <c r="AV137" s="14" t="s">
        <v>83</v>
      </c>
      <c r="AW137" s="14" t="s">
        <v>33</v>
      </c>
      <c r="AX137" s="14" t="s">
        <v>72</v>
      </c>
      <c r="AY137" s="245" t="s">
        <v>124</v>
      </c>
    </row>
    <row r="138" s="15" customFormat="1">
      <c r="A138" s="15"/>
      <c r="B138" s="246"/>
      <c r="C138" s="247"/>
      <c r="D138" s="226" t="s">
        <v>135</v>
      </c>
      <c r="E138" s="248" t="s">
        <v>19</v>
      </c>
      <c r="F138" s="249" t="s">
        <v>142</v>
      </c>
      <c r="G138" s="247"/>
      <c r="H138" s="250">
        <v>23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6" t="s">
        <v>135</v>
      </c>
      <c r="AU138" s="256" t="s">
        <v>83</v>
      </c>
      <c r="AV138" s="15" t="s">
        <v>131</v>
      </c>
      <c r="AW138" s="15" t="s">
        <v>33</v>
      </c>
      <c r="AX138" s="15" t="s">
        <v>80</v>
      </c>
      <c r="AY138" s="256" t="s">
        <v>124</v>
      </c>
    </row>
    <row r="139" s="2" customFormat="1" ht="24.15" customHeight="1">
      <c r="A139" s="40"/>
      <c r="B139" s="41"/>
      <c r="C139" s="206" t="s">
        <v>8</v>
      </c>
      <c r="D139" s="206" t="s">
        <v>126</v>
      </c>
      <c r="E139" s="207" t="s">
        <v>296</v>
      </c>
      <c r="F139" s="208" t="s">
        <v>297</v>
      </c>
      <c r="G139" s="209" t="s">
        <v>267</v>
      </c>
      <c r="H139" s="210">
        <v>690</v>
      </c>
      <c r="I139" s="211"/>
      <c r="J139" s="212">
        <f>ROUND(I139*H139,2)</f>
        <v>0</v>
      </c>
      <c r="K139" s="208" t="s">
        <v>130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131</v>
      </c>
      <c r="AT139" s="217" t="s">
        <v>126</v>
      </c>
      <c r="AU139" s="217" t="s">
        <v>83</v>
      </c>
      <c r="AY139" s="19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131</v>
      </c>
      <c r="BM139" s="217" t="s">
        <v>298</v>
      </c>
    </row>
    <row r="140" s="2" customFormat="1">
      <c r="A140" s="40"/>
      <c r="B140" s="41"/>
      <c r="C140" s="42"/>
      <c r="D140" s="219" t="s">
        <v>133</v>
      </c>
      <c r="E140" s="42"/>
      <c r="F140" s="220" t="s">
        <v>299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133</v>
      </c>
      <c r="AU140" s="19" t="s">
        <v>83</v>
      </c>
    </row>
    <row r="141" s="13" customFormat="1">
      <c r="A141" s="13"/>
      <c r="B141" s="224"/>
      <c r="C141" s="225"/>
      <c r="D141" s="226" t="s">
        <v>135</v>
      </c>
      <c r="E141" s="227" t="s">
        <v>19</v>
      </c>
      <c r="F141" s="228" t="s">
        <v>300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135</v>
      </c>
      <c r="AU141" s="234" t="s">
        <v>83</v>
      </c>
      <c r="AV141" s="13" t="s">
        <v>80</v>
      </c>
      <c r="AW141" s="13" t="s">
        <v>33</v>
      </c>
      <c r="AX141" s="13" t="s">
        <v>72</v>
      </c>
      <c r="AY141" s="234" t="s">
        <v>124</v>
      </c>
    </row>
    <row r="142" s="14" customFormat="1">
      <c r="A142" s="14"/>
      <c r="B142" s="235"/>
      <c r="C142" s="236"/>
      <c r="D142" s="226" t="s">
        <v>135</v>
      </c>
      <c r="E142" s="237" t="s">
        <v>19</v>
      </c>
      <c r="F142" s="238" t="s">
        <v>476</v>
      </c>
      <c r="G142" s="236"/>
      <c r="H142" s="239">
        <v>690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135</v>
      </c>
      <c r="AU142" s="245" t="s">
        <v>83</v>
      </c>
      <c r="AV142" s="14" t="s">
        <v>83</v>
      </c>
      <c r="AW142" s="14" t="s">
        <v>33</v>
      </c>
      <c r="AX142" s="14" t="s">
        <v>80</v>
      </c>
      <c r="AY142" s="245" t="s">
        <v>124</v>
      </c>
    </row>
    <row r="143" s="2" customFormat="1" ht="24.15" customHeight="1">
      <c r="A143" s="40"/>
      <c r="B143" s="41"/>
      <c r="C143" s="206" t="s">
        <v>232</v>
      </c>
      <c r="D143" s="206" t="s">
        <v>126</v>
      </c>
      <c r="E143" s="207" t="s">
        <v>303</v>
      </c>
      <c r="F143" s="208" t="s">
        <v>304</v>
      </c>
      <c r="G143" s="209" t="s">
        <v>267</v>
      </c>
      <c r="H143" s="210">
        <v>4</v>
      </c>
      <c r="I143" s="211"/>
      <c r="J143" s="212">
        <f>ROUND(I143*H143,2)</f>
        <v>0</v>
      </c>
      <c r="K143" s="208" t="s">
        <v>130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131</v>
      </c>
      <c r="AT143" s="217" t="s">
        <v>126</v>
      </c>
      <c r="AU143" s="217" t="s">
        <v>83</v>
      </c>
      <c r="AY143" s="19" t="s">
        <v>124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131</v>
      </c>
      <c r="BM143" s="217" t="s">
        <v>305</v>
      </c>
    </row>
    <row r="144" s="2" customFormat="1">
      <c r="A144" s="40"/>
      <c r="B144" s="41"/>
      <c r="C144" s="42"/>
      <c r="D144" s="219" t="s">
        <v>133</v>
      </c>
      <c r="E144" s="42"/>
      <c r="F144" s="220" t="s">
        <v>306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133</v>
      </c>
      <c r="AU144" s="19" t="s">
        <v>83</v>
      </c>
    </row>
    <row r="145" s="13" customFormat="1">
      <c r="A145" s="13"/>
      <c r="B145" s="224"/>
      <c r="C145" s="225"/>
      <c r="D145" s="226" t="s">
        <v>135</v>
      </c>
      <c r="E145" s="227" t="s">
        <v>19</v>
      </c>
      <c r="F145" s="228" t="s">
        <v>290</v>
      </c>
      <c r="G145" s="225"/>
      <c r="H145" s="227" t="s">
        <v>19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135</v>
      </c>
      <c r="AU145" s="234" t="s">
        <v>83</v>
      </c>
      <c r="AV145" s="13" t="s">
        <v>80</v>
      </c>
      <c r="AW145" s="13" t="s">
        <v>33</v>
      </c>
      <c r="AX145" s="13" t="s">
        <v>72</v>
      </c>
      <c r="AY145" s="234" t="s">
        <v>124</v>
      </c>
    </row>
    <row r="146" s="14" customFormat="1">
      <c r="A146" s="14"/>
      <c r="B146" s="235"/>
      <c r="C146" s="236"/>
      <c r="D146" s="226" t="s">
        <v>135</v>
      </c>
      <c r="E146" s="237" t="s">
        <v>19</v>
      </c>
      <c r="F146" s="238" t="s">
        <v>477</v>
      </c>
      <c r="G146" s="236"/>
      <c r="H146" s="239">
        <v>4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135</v>
      </c>
      <c r="AU146" s="245" t="s">
        <v>83</v>
      </c>
      <c r="AV146" s="14" t="s">
        <v>83</v>
      </c>
      <c r="AW146" s="14" t="s">
        <v>33</v>
      </c>
      <c r="AX146" s="14" t="s">
        <v>80</v>
      </c>
      <c r="AY146" s="245" t="s">
        <v>124</v>
      </c>
    </row>
    <row r="147" s="2" customFormat="1" ht="24.15" customHeight="1">
      <c r="A147" s="40"/>
      <c r="B147" s="41"/>
      <c r="C147" s="206" t="s">
        <v>238</v>
      </c>
      <c r="D147" s="206" t="s">
        <v>126</v>
      </c>
      <c r="E147" s="207" t="s">
        <v>309</v>
      </c>
      <c r="F147" s="208" t="s">
        <v>310</v>
      </c>
      <c r="G147" s="209" t="s">
        <v>267</v>
      </c>
      <c r="H147" s="210">
        <v>120</v>
      </c>
      <c r="I147" s="211"/>
      <c r="J147" s="212">
        <f>ROUND(I147*H147,2)</f>
        <v>0</v>
      </c>
      <c r="K147" s="208" t="s">
        <v>130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131</v>
      </c>
      <c r="AT147" s="217" t="s">
        <v>126</v>
      </c>
      <c r="AU147" s="217" t="s">
        <v>83</v>
      </c>
      <c r="AY147" s="19" t="s">
        <v>124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131</v>
      </c>
      <c r="BM147" s="217" t="s">
        <v>311</v>
      </c>
    </row>
    <row r="148" s="2" customFormat="1">
      <c r="A148" s="40"/>
      <c r="B148" s="41"/>
      <c r="C148" s="42"/>
      <c r="D148" s="219" t="s">
        <v>133</v>
      </c>
      <c r="E148" s="42"/>
      <c r="F148" s="220" t="s">
        <v>312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133</v>
      </c>
      <c r="AU148" s="19" t="s">
        <v>83</v>
      </c>
    </row>
    <row r="149" s="13" customFormat="1">
      <c r="A149" s="13"/>
      <c r="B149" s="224"/>
      <c r="C149" s="225"/>
      <c r="D149" s="226" t="s">
        <v>135</v>
      </c>
      <c r="E149" s="227" t="s">
        <v>19</v>
      </c>
      <c r="F149" s="228" t="s">
        <v>300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135</v>
      </c>
      <c r="AU149" s="234" t="s">
        <v>83</v>
      </c>
      <c r="AV149" s="13" t="s">
        <v>80</v>
      </c>
      <c r="AW149" s="13" t="s">
        <v>33</v>
      </c>
      <c r="AX149" s="13" t="s">
        <v>72</v>
      </c>
      <c r="AY149" s="234" t="s">
        <v>124</v>
      </c>
    </row>
    <row r="150" s="14" customFormat="1">
      <c r="A150" s="14"/>
      <c r="B150" s="235"/>
      <c r="C150" s="236"/>
      <c r="D150" s="226" t="s">
        <v>135</v>
      </c>
      <c r="E150" s="237" t="s">
        <v>19</v>
      </c>
      <c r="F150" s="238" t="s">
        <v>478</v>
      </c>
      <c r="G150" s="236"/>
      <c r="H150" s="239">
        <v>120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135</v>
      </c>
      <c r="AU150" s="245" t="s">
        <v>83</v>
      </c>
      <c r="AV150" s="14" t="s">
        <v>83</v>
      </c>
      <c r="AW150" s="14" t="s">
        <v>33</v>
      </c>
      <c r="AX150" s="14" t="s">
        <v>80</v>
      </c>
      <c r="AY150" s="245" t="s">
        <v>124</v>
      </c>
    </row>
    <row r="151" s="2" customFormat="1" ht="16.5" customHeight="1">
      <c r="A151" s="40"/>
      <c r="B151" s="41"/>
      <c r="C151" s="206" t="s">
        <v>245</v>
      </c>
      <c r="D151" s="206" t="s">
        <v>126</v>
      </c>
      <c r="E151" s="207" t="s">
        <v>315</v>
      </c>
      <c r="F151" s="208" t="s">
        <v>316</v>
      </c>
      <c r="G151" s="209" t="s">
        <v>267</v>
      </c>
      <c r="H151" s="210">
        <v>30</v>
      </c>
      <c r="I151" s="211"/>
      <c r="J151" s="212">
        <f>ROUND(I151*H151,2)</f>
        <v>0</v>
      </c>
      <c r="K151" s="208" t="s">
        <v>130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131</v>
      </c>
      <c r="AT151" s="217" t="s">
        <v>126</v>
      </c>
      <c r="AU151" s="217" t="s">
        <v>83</v>
      </c>
      <c r="AY151" s="19" t="s">
        <v>124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131</v>
      </c>
      <c r="BM151" s="217" t="s">
        <v>317</v>
      </c>
    </row>
    <row r="152" s="2" customFormat="1">
      <c r="A152" s="40"/>
      <c r="B152" s="41"/>
      <c r="C152" s="42"/>
      <c r="D152" s="219" t="s">
        <v>133</v>
      </c>
      <c r="E152" s="42"/>
      <c r="F152" s="220" t="s">
        <v>318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133</v>
      </c>
      <c r="AU152" s="19" t="s">
        <v>83</v>
      </c>
    </row>
    <row r="153" s="13" customFormat="1">
      <c r="A153" s="13"/>
      <c r="B153" s="224"/>
      <c r="C153" s="225"/>
      <c r="D153" s="226" t="s">
        <v>135</v>
      </c>
      <c r="E153" s="227" t="s">
        <v>19</v>
      </c>
      <c r="F153" s="228" t="s">
        <v>290</v>
      </c>
      <c r="G153" s="225"/>
      <c r="H153" s="227" t="s">
        <v>19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135</v>
      </c>
      <c r="AU153" s="234" t="s">
        <v>83</v>
      </c>
      <c r="AV153" s="13" t="s">
        <v>80</v>
      </c>
      <c r="AW153" s="13" t="s">
        <v>33</v>
      </c>
      <c r="AX153" s="13" t="s">
        <v>72</v>
      </c>
      <c r="AY153" s="234" t="s">
        <v>124</v>
      </c>
    </row>
    <row r="154" s="14" customFormat="1">
      <c r="A154" s="14"/>
      <c r="B154" s="235"/>
      <c r="C154" s="236"/>
      <c r="D154" s="226" t="s">
        <v>135</v>
      </c>
      <c r="E154" s="237" t="s">
        <v>19</v>
      </c>
      <c r="F154" s="238" t="s">
        <v>319</v>
      </c>
      <c r="G154" s="236"/>
      <c r="H154" s="239">
        <v>30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135</v>
      </c>
      <c r="AU154" s="245" t="s">
        <v>83</v>
      </c>
      <c r="AV154" s="14" t="s">
        <v>83</v>
      </c>
      <c r="AW154" s="14" t="s">
        <v>33</v>
      </c>
      <c r="AX154" s="14" t="s">
        <v>80</v>
      </c>
      <c r="AY154" s="245" t="s">
        <v>124</v>
      </c>
    </row>
    <row r="155" s="13" customFormat="1">
      <c r="A155" s="13"/>
      <c r="B155" s="224"/>
      <c r="C155" s="225"/>
      <c r="D155" s="226" t="s">
        <v>135</v>
      </c>
      <c r="E155" s="227" t="s">
        <v>19</v>
      </c>
      <c r="F155" s="228" t="s">
        <v>320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135</v>
      </c>
      <c r="AU155" s="234" t="s">
        <v>83</v>
      </c>
      <c r="AV155" s="13" t="s">
        <v>80</v>
      </c>
      <c r="AW155" s="13" t="s">
        <v>33</v>
      </c>
      <c r="AX155" s="13" t="s">
        <v>72</v>
      </c>
      <c r="AY155" s="234" t="s">
        <v>124</v>
      </c>
    </row>
    <row r="156" s="2" customFormat="1" ht="24.15" customHeight="1">
      <c r="A156" s="40"/>
      <c r="B156" s="41"/>
      <c r="C156" s="206" t="s">
        <v>253</v>
      </c>
      <c r="D156" s="206" t="s">
        <v>126</v>
      </c>
      <c r="E156" s="207" t="s">
        <v>322</v>
      </c>
      <c r="F156" s="208" t="s">
        <v>323</v>
      </c>
      <c r="G156" s="209" t="s">
        <v>267</v>
      </c>
      <c r="H156" s="210">
        <v>150</v>
      </c>
      <c r="I156" s="211"/>
      <c r="J156" s="212">
        <f>ROUND(I156*H156,2)</f>
        <v>0</v>
      </c>
      <c r="K156" s="208" t="s">
        <v>130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131</v>
      </c>
      <c r="AT156" s="217" t="s">
        <v>126</v>
      </c>
      <c r="AU156" s="217" t="s">
        <v>83</v>
      </c>
      <c r="AY156" s="19" t="s">
        <v>124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131</v>
      </c>
      <c r="BM156" s="217" t="s">
        <v>324</v>
      </c>
    </row>
    <row r="157" s="2" customFormat="1">
      <c r="A157" s="40"/>
      <c r="B157" s="41"/>
      <c r="C157" s="42"/>
      <c r="D157" s="219" t="s">
        <v>133</v>
      </c>
      <c r="E157" s="42"/>
      <c r="F157" s="220" t="s">
        <v>325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133</v>
      </c>
      <c r="AU157" s="19" t="s">
        <v>83</v>
      </c>
    </row>
    <row r="158" s="13" customFormat="1">
      <c r="A158" s="13"/>
      <c r="B158" s="224"/>
      <c r="C158" s="225"/>
      <c r="D158" s="226" t="s">
        <v>135</v>
      </c>
      <c r="E158" s="227" t="s">
        <v>19</v>
      </c>
      <c r="F158" s="228" t="s">
        <v>326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135</v>
      </c>
      <c r="AU158" s="234" t="s">
        <v>83</v>
      </c>
      <c r="AV158" s="13" t="s">
        <v>80</v>
      </c>
      <c r="AW158" s="13" t="s">
        <v>33</v>
      </c>
      <c r="AX158" s="13" t="s">
        <v>72</v>
      </c>
      <c r="AY158" s="234" t="s">
        <v>124</v>
      </c>
    </row>
    <row r="159" s="14" customFormat="1">
      <c r="A159" s="14"/>
      <c r="B159" s="235"/>
      <c r="C159" s="236"/>
      <c r="D159" s="226" t="s">
        <v>135</v>
      </c>
      <c r="E159" s="237" t="s">
        <v>19</v>
      </c>
      <c r="F159" s="238" t="s">
        <v>327</v>
      </c>
      <c r="G159" s="236"/>
      <c r="H159" s="239">
        <v>150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135</v>
      </c>
      <c r="AU159" s="245" t="s">
        <v>83</v>
      </c>
      <c r="AV159" s="14" t="s">
        <v>83</v>
      </c>
      <c r="AW159" s="14" t="s">
        <v>33</v>
      </c>
      <c r="AX159" s="14" t="s">
        <v>80</v>
      </c>
      <c r="AY159" s="245" t="s">
        <v>124</v>
      </c>
    </row>
    <row r="160" s="2" customFormat="1" ht="16.5" customHeight="1">
      <c r="A160" s="40"/>
      <c r="B160" s="41"/>
      <c r="C160" s="206" t="s">
        <v>258</v>
      </c>
      <c r="D160" s="206" t="s">
        <v>126</v>
      </c>
      <c r="E160" s="207" t="s">
        <v>329</v>
      </c>
      <c r="F160" s="208" t="s">
        <v>330</v>
      </c>
      <c r="G160" s="209" t="s">
        <v>267</v>
      </c>
      <c r="H160" s="210">
        <v>10</v>
      </c>
      <c r="I160" s="211"/>
      <c r="J160" s="212">
        <f>ROUND(I160*H160,2)</f>
        <v>0</v>
      </c>
      <c r="K160" s="208" t="s">
        <v>130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131</v>
      </c>
      <c r="AT160" s="217" t="s">
        <v>126</v>
      </c>
      <c r="AU160" s="217" t="s">
        <v>83</v>
      </c>
      <c r="AY160" s="19" t="s">
        <v>124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131</v>
      </c>
      <c r="BM160" s="217" t="s">
        <v>331</v>
      </c>
    </row>
    <row r="161" s="2" customFormat="1">
      <c r="A161" s="40"/>
      <c r="B161" s="41"/>
      <c r="C161" s="42"/>
      <c r="D161" s="219" t="s">
        <v>133</v>
      </c>
      <c r="E161" s="42"/>
      <c r="F161" s="220" t="s">
        <v>332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133</v>
      </c>
      <c r="AU161" s="19" t="s">
        <v>83</v>
      </c>
    </row>
    <row r="162" s="13" customFormat="1">
      <c r="A162" s="13"/>
      <c r="B162" s="224"/>
      <c r="C162" s="225"/>
      <c r="D162" s="226" t="s">
        <v>135</v>
      </c>
      <c r="E162" s="227" t="s">
        <v>19</v>
      </c>
      <c r="F162" s="228" t="s">
        <v>290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135</v>
      </c>
      <c r="AU162" s="234" t="s">
        <v>83</v>
      </c>
      <c r="AV162" s="13" t="s">
        <v>80</v>
      </c>
      <c r="AW162" s="13" t="s">
        <v>33</v>
      </c>
      <c r="AX162" s="13" t="s">
        <v>72</v>
      </c>
      <c r="AY162" s="234" t="s">
        <v>124</v>
      </c>
    </row>
    <row r="163" s="14" customFormat="1">
      <c r="A163" s="14"/>
      <c r="B163" s="235"/>
      <c r="C163" s="236"/>
      <c r="D163" s="226" t="s">
        <v>135</v>
      </c>
      <c r="E163" s="237" t="s">
        <v>19</v>
      </c>
      <c r="F163" s="238" t="s">
        <v>479</v>
      </c>
      <c r="G163" s="236"/>
      <c r="H163" s="239">
        <v>10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135</v>
      </c>
      <c r="AU163" s="245" t="s">
        <v>83</v>
      </c>
      <c r="AV163" s="14" t="s">
        <v>83</v>
      </c>
      <c r="AW163" s="14" t="s">
        <v>33</v>
      </c>
      <c r="AX163" s="14" t="s">
        <v>80</v>
      </c>
      <c r="AY163" s="245" t="s">
        <v>124</v>
      </c>
    </row>
    <row r="164" s="2" customFormat="1" ht="16.5" customHeight="1">
      <c r="A164" s="40"/>
      <c r="B164" s="41"/>
      <c r="C164" s="206" t="s">
        <v>264</v>
      </c>
      <c r="D164" s="206" t="s">
        <v>126</v>
      </c>
      <c r="E164" s="207" t="s">
        <v>335</v>
      </c>
      <c r="F164" s="208" t="s">
        <v>336</v>
      </c>
      <c r="G164" s="209" t="s">
        <v>267</v>
      </c>
      <c r="H164" s="210">
        <v>10</v>
      </c>
      <c r="I164" s="211"/>
      <c r="J164" s="212">
        <f>ROUND(I164*H164,2)</f>
        <v>0</v>
      </c>
      <c r="K164" s="208" t="s">
        <v>130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131</v>
      </c>
      <c r="AT164" s="217" t="s">
        <v>126</v>
      </c>
      <c r="AU164" s="217" t="s">
        <v>83</v>
      </c>
      <c r="AY164" s="19" t="s">
        <v>124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131</v>
      </c>
      <c r="BM164" s="217" t="s">
        <v>337</v>
      </c>
    </row>
    <row r="165" s="2" customFormat="1">
      <c r="A165" s="40"/>
      <c r="B165" s="41"/>
      <c r="C165" s="42"/>
      <c r="D165" s="219" t="s">
        <v>133</v>
      </c>
      <c r="E165" s="42"/>
      <c r="F165" s="220" t="s">
        <v>338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133</v>
      </c>
      <c r="AU165" s="19" t="s">
        <v>83</v>
      </c>
    </row>
    <row r="166" s="2" customFormat="1" ht="21.75" customHeight="1">
      <c r="A166" s="40"/>
      <c r="B166" s="41"/>
      <c r="C166" s="206" t="s">
        <v>271</v>
      </c>
      <c r="D166" s="206" t="s">
        <v>126</v>
      </c>
      <c r="E166" s="207" t="s">
        <v>340</v>
      </c>
      <c r="F166" s="208" t="s">
        <v>341</v>
      </c>
      <c r="G166" s="209" t="s">
        <v>226</v>
      </c>
      <c r="H166" s="210">
        <v>81</v>
      </c>
      <c r="I166" s="211"/>
      <c r="J166" s="212">
        <f>ROUND(I166*H166,2)</f>
        <v>0</v>
      </c>
      <c r="K166" s="208" t="s">
        <v>130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0.00033</v>
      </c>
      <c r="R166" s="215">
        <f>Q166*H166</f>
        <v>0.02673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131</v>
      </c>
      <c r="AT166" s="217" t="s">
        <v>126</v>
      </c>
      <c r="AU166" s="217" t="s">
        <v>83</v>
      </c>
      <c r="AY166" s="19" t="s">
        <v>124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131</v>
      </c>
      <c r="BM166" s="217" t="s">
        <v>342</v>
      </c>
    </row>
    <row r="167" s="2" customFormat="1">
      <c r="A167" s="40"/>
      <c r="B167" s="41"/>
      <c r="C167" s="42"/>
      <c r="D167" s="219" t="s">
        <v>133</v>
      </c>
      <c r="E167" s="42"/>
      <c r="F167" s="220" t="s">
        <v>343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133</v>
      </c>
      <c r="AU167" s="19" t="s">
        <v>83</v>
      </c>
    </row>
    <row r="168" s="13" customFormat="1">
      <c r="A168" s="13"/>
      <c r="B168" s="224"/>
      <c r="C168" s="225"/>
      <c r="D168" s="226" t="s">
        <v>135</v>
      </c>
      <c r="E168" s="227" t="s">
        <v>19</v>
      </c>
      <c r="F168" s="228" t="s">
        <v>344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135</v>
      </c>
      <c r="AU168" s="234" t="s">
        <v>83</v>
      </c>
      <c r="AV168" s="13" t="s">
        <v>80</v>
      </c>
      <c r="AW168" s="13" t="s">
        <v>33</v>
      </c>
      <c r="AX168" s="13" t="s">
        <v>72</v>
      </c>
      <c r="AY168" s="234" t="s">
        <v>124</v>
      </c>
    </row>
    <row r="169" s="14" customFormat="1">
      <c r="A169" s="14"/>
      <c r="B169" s="235"/>
      <c r="C169" s="236"/>
      <c r="D169" s="226" t="s">
        <v>135</v>
      </c>
      <c r="E169" s="237" t="s">
        <v>19</v>
      </c>
      <c r="F169" s="238" t="s">
        <v>480</v>
      </c>
      <c r="G169" s="236"/>
      <c r="H169" s="239">
        <v>81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135</v>
      </c>
      <c r="AU169" s="245" t="s">
        <v>83</v>
      </c>
      <c r="AV169" s="14" t="s">
        <v>83</v>
      </c>
      <c r="AW169" s="14" t="s">
        <v>33</v>
      </c>
      <c r="AX169" s="14" t="s">
        <v>80</v>
      </c>
      <c r="AY169" s="245" t="s">
        <v>124</v>
      </c>
    </row>
    <row r="170" s="2" customFormat="1" ht="21.75" customHeight="1">
      <c r="A170" s="40"/>
      <c r="B170" s="41"/>
      <c r="C170" s="206" t="s">
        <v>275</v>
      </c>
      <c r="D170" s="206" t="s">
        <v>126</v>
      </c>
      <c r="E170" s="207" t="s">
        <v>481</v>
      </c>
      <c r="F170" s="208" t="s">
        <v>482</v>
      </c>
      <c r="G170" s="209" t="s">
        <v>226</v>
      </c>
      <c r="H170" s="210">
        <v>151</v>
      </c>
      <c r="I170" s="211"/>
      <c r="J170" s="212">
        <f>ROUND(I170*H170,2)</f>
        <v>0</v>
      </c>
      <c r="K170" s="208" t="s">
        <v>130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0.00064999999999999997</v>
      </c>
      <c r="R170" s="215">
        <f>Q170*H170</f>
        <v>0.098150000000000001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131</v>
      </c>
      <c r="AT170" s="217" t="s">
        <v>126</v>
      </c>
      <c r="AU170" s="217" t="s">
        <v>83</v>
      </c>
      <c r="AY170" s="19" t="s">
        <v>124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131</v>
      </c>
      <c r="BM170" s="217" t="s">
        <v>483</v>
      </c>
    </row>
    <row r="171" s="2" customFormat="1">
      <c r="A171" s="40"/>
      <c r="B171" s="41"/>
      <c r="C171" s="42"/>
      <c r="D171" s="219" t="s">
        <v>133</v>
      </c>
      <c r="E171" s="42"/>
      <c r="F171" s="220" t="s">
        <v>484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133</v>
      </c>
      <c r="AU171" s="19" t="s">
        <v>83</v>
      </c>
    </row>
    <row r="172" s="13" customFormat="1">
      <c r="A172" s="13"/>
      <c r="B172" s="224"/>
      <c r="C172" s="225"/>
      <c r="D172" s="226" t="s">
        <v>135</v>
      </c>
      <c r="E172" s="227" t="s">
        <v>19</v>
      </c>
      <c r="F172" s="228" t="s">
        <v>344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135</v>
      </c>
      <c r="AU172" s="234" t="s">
        <v>83</v>
      </c>
      <c r="AV172" s="13" t="s">
        <v>80</v>
      </c>
      <c r="AW172" s="13" t="s">
        <v>33</v>
      </c>
      <c r="AX172" s="13" t="s">
        <v>72</v>
      </c>
      <c r="AY172" s="234" t="s">
        <v>124</v>
      </c>
    </row>
    <row r="173" s="14" customFormat="1">
      <c r="A173" s="14"/>
      <c r="B173" s="235"/>
      <c r="C173" s="236"/>
      <c r="D173" s="226" t="s">
        <v>135</v>
      </c>
      <c r="E173" s="237" t="s">
        <v>19</v>
      </c>
      <c r="F173" s="238" t="s">
        <v>485</v>
      </c>
      <c r="G173" s="236"/>
      <c r="H173" s="239">
        <v>151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135</v>
      </c>
      <c r="AU173" s="245" t="s">
        <v>83</v>
      </c>
      <c r="AV173" s="14" t="s">
        <v>83</v>
      </c>
      <c r="AW173" s="14" t="s">
        <v>33</v>
      </c>
      <c r="AX173" s="14" t="s">
        <v>80</v>
      </c>
      <c r="AY173" s="245" t="s">
        <v>124</v>
      </c>
    </row>
    <row r="174" s="2" customFormat="1" ht="21.75" customHeight="1">
      <c r="A174" s="40"/>
      <c r="B174" s="41"/>
      <c r="C174" s="206" t="s">
        <v>7</v>
      </c>
      <c r="D174" s="206" t="s">
        <v>126</v>
      </c>
      <c r="E174" s="207" t="s">
        <v>486</v>
      </c>
      <c r="F174" s="208" t="s">
        <v>487</v>
      </c>
      <c r="G174" s="209" t="s">
        <v>226</v>
      </c>
      <c r="H174" s="210">
        <v>82.5</v>
      </c>
      <c r="I174" s="211"/>
      <c r="J174" s="212">
        <f>ROUND(I174*H174,2)</f>
        <v>0</v>
      </c>
      <c r="K174" s="208" t="s">
        <v>130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0.00038000000000000002</v>
      </c>
      <c r="R174" s="215">
        <f>Q174*H174</f>
        <v>0.031350000000000003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131</v>
      </c>
      <c r="AT174" s="217" t="s">
        <v>126</v>
      </c>
      <c r="AU174" s="217" t="s">
        <v>83</v>
      </c>
      <c r="AY174" s="19" t="s">
        <v>124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131</v>
      </c>
      <c r="BM174" s="217" t="s">
        <v>488</v>
      </c>
    </row>
    <row r="175" s="2" customFormat="1">
      <c r="A175" s="40"/>
      <c r="B175" s="41"/>
      <c r="C175" s="42"/>
      <c r="D175" s="219" t="s">
        <v>133</v>
      </c>
      <c r="E175" s="42"/>
      <c r="F175" s="220" t="s">
        <v>489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133</v>
      </c>
      <c r="AU175" s="19" t="s">
        <v>83</v>
      </c>
    </row>
    <row r="176" s="13" customFormat="1">
      <c r="A176" s="13"/>
      <c r="B176" s="224"/>
      <c r="C176" s="225"/>
      <c r="D176" s="226" t="s">
        <v>135</v>
      </c>
      <c r="E176" s="227" t="s">
        <v>19</v>
      </c>
      <c r="F176" s="228" t="s">
        <v>344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135</v>
      </c>
      <c r="AU176" s="234" t="s">
        <v>83</v>
      </c>
      <c r="AV176" s="13" t="s">
        <v>80</v>
      </c>
      <c r="AW176" s="13" t="s">
        <v>33</v>
      </c>
      <c r="AX176" s="13" t="s">
        <v>72</v>
      </c>
      <c r="AY176" s="234" t="s">
        <v>124</v>
      </c>
    </row>
    <row r="177" s="14" customFormat="1">
      <c r="A177" s="14"/>
      <c r="B177" s="235"/>
      <c r="C177" s="236"/>
      <c r="D177" s="226" t="s">
        <v>135</v>
      </c>
      <c r="E177" s="237" t="s">
        <v>19</v>
      </c>
      <c r="F177" s="238" t="s">
        <v>490</v>
      </c>
      <c r="G177" s="236"/>
      <c r="H177" s="239">
        <v>82.5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135</v>
      </c>
      <c r="AU177" s="245" t="s">
        <v>83</v>
      </c>
      <c r="AV177" s="14" t="s">
        <v>83</v>
      </c>
      <c r="AW177" s="14" t="s">
        <v>33</v>
      </c>
      <c r="AX177" s="14" t="s">
        <v>80</v>
      </c>
      <c r="AY177" s="245" t="s">
        <v>124</v>
      </c>
    </row>
    <row r="178" s="2" customFormat="1" ht="21.75" customHeight="1">
      <c r="A178" s="40"/>
      <c r="B178" s="41"/>
      <c r="C178" s="206" t="s">
        <v>285</v>
      </c>
      <c r="D178" s="206" t="s">
        <v>126</v>
      </c>
      <c r="E178" s="207" t="s">
        <v>491</v>
      </c>
      <c r="F178" s="208" t="s">
        <v>492</v>
      </c>
      <c r="G178" s="209" t="s">
        <v>129</v>
      </c>
      <c r="H178" s="210">
        <v>28.5</v>
      </c>
      <c r="I178" s="211"/>
      <c r="J178" s="212">
        <f>ROUND(I178*H178,2)</f>
        <v>0</v>
      </c>
      <c r="K178" s="208" t="s">
        <v>130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0.0025999999999999999</v>
      </c>
      <c r="R178" s="215">
        <f>Q178*H178</f>
        <v>0.074099999999999999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131</v>
      </c>
      <c r="AT178" s="217" t="s">
        <v>126</v>
      </c>
      <c r="AU178" s="217" t="s">
        <v>83</v>
      </c>
      <c r="AY178" s="19" t="s">
        <v>124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131</v>
      </c>
      <c r="BM178" s="217" t="s">
        <v>493</v>
      </c>
    </row>
    <row r="179" s="2" customFormat="1">
      <c r="A179" s="40"/>
      <c r="B179" s="41"/>
      <c r="C179" s="42"/>
      <c r="D179" s="219" t="s">
        <v>133</v>
      </c>
      <c r="E179" s="42"/>
      <c r="F179" s="220" t="s">
        <v>494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133</v>
      </c>
      <c r="AU179" s="19" t="s">
        <v>83</v>
      </c>
    </row>
    <row r="180" s="13" customFormat="1">
      <c r="A180" s="13"/>
      <c r="B180" s="224"/>
      <c r="C180" s="225"/>
      <c r="D180" s="226" t="s">
        <v>135</v>
      </c>
      <c r="E180" s="227" t="s">
        <v>19</v>
      </c>
      <c r="F180" s="228" t="s">
        <v>344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135</v>
      </c>
      <c r="AU180" s="234" t="s">
        <v>83</v>
      </c>
      <c r="AV180" s="13" t="s">
        <v>80</v>
      </c>
      <c r="AW180" s="13" t="s">
        <v>33</v>
      </c>
      <c r="AX180" s="13" t="s">
        <v>72</v>
      </c>
      <c r="AY180" s="234" t="s">
        <v>124</v>
      </c>
    </row>
    <row r="181" s="14" customFormat="1">
      <c r="A181" s="14"/>
      <c r="B181" s="235"/>
      <c r="C181" s="236"/>
      <c r="D181" s="226" t="s">
        <v>135</v>
      </c>
      <c r="E181" s="237" t="s">
        <v>19</v>
      </c>
      <c r="F181" s="238" t="s">
        <v>495</v>
      </c>
      <c r="G181" s="236"/>
      <c r="H181" s="239">
        <v>28.5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135</v>
      </c>
      <c r="AU181" s="245" t="s">
        <v>83</v>
      </c>
      <c r="AV181" s="14" t="s">
        <v>83</v>
      </c>
      <c r="AW181" s="14" t="s">
        <v>33</v>
      </c>
      <c r="AX181" s="14" t="s">
        <v>80</v>
      </c>
      <c r="AY181" s="245" t="s">
        <v>124</v>
      </c>
    </row>
    <row r="182" s="2" customFormat="1" ht="24.15" customHeight="1">
      <c r="A182" s="40"/>
      <c r="B182" s="41"/>
      <c r="C182" s="206" t="s">
        <v>295</v>
      </c>
      <c r="D182" s="206" t="s">
        <v>126</v>
      </c>
      <c r="E182" s="207" t="s">
        <v>349</v>
      </c>
      <c r="F182" s="208" t="s">
        <v>350</v>
      </c>
      <c r="G182" s="209" t="s">
        <v>226</v>
      </c>
      <c r="H182" s="210">
        <v>314.5</v>
      </c>
      <c r="I182" s="211"/>
      <c r="J182" s="212">
        <f>ROUND(I182*H182,2)</f>
        <v>0</v>
      </c>
      <c r="K182" s="208" t="s">
        <v>130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131</v>
      </c>
      <c r="AT182" s="217" t="s">
        <v>126</v>
      </c>
      <c r="AU182" s="217" t="s">
        <v>83</v>
      </c>
      <c r="AY182" s="19" t="s">
        <v>124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131</v>
      </c>
      <c r="BM182" s="217" t="s">
        <v>351</v>
      </c>
    </row>
    <row r="183" s="2" customFormat="1">
      <c r="A183" s="40"/>
      <c r="B183" s="41"/>
      <c r="C183" s="42"/>
      <c r="D183" s="219" t="s">
        <v>133</v>
      </c>
      <c r="E183" s="42"/>
      <c r="F183" s="220" t="s">
        <v>352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133</v>
      </c>
      <c r="AU183" s="19" t="s">
        <v>83</v>
      </c>
    </row>
    <row r="184" s="2" customFormat="1" ht="24.15" customHeight="1">
      <c r="A184" s="40"/>
      <c r="B184" s="41"/>
      <c r="C184" s="206" t="s">
        <v>302</v>
      </c>
      <c r="D184" s="206" t="s">
        <v>126</v>
      </c>
      <c r="E184" s="207" t="s">
        <v>496</v>
      </c>
      <c r="F184" s="208" t="s">
        <v>497</v>
      </c>
      <c r="G184" s="209" t="s">
        <v>129</v>
      </c>
      <c r="H184" s="210">
        <v>28.5</v>
      </c>
      <c r="I184" s="211"/>
      <c r="J184" s="212">
        <f>ROUND(I184*H184,2)</f>
        <v>0</v>
      </c>
      <c r="K184" s="208" t="s">
        <v>130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1.0000000000000001E-05</v>
      </c>
      <c r="R184" s="215">
        <f>Q184*H184</f>
        <v>0.00028500000000000004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131</v>
      </c>
      <c r="AT184" s="217" t="s">
        <v>126</v>
      </c>
      <c r="AU184" s="217" t="s">
        <v>83</v>
      </c>
      <c r="AY184" s="19" t="s">
        <v>124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131</v>
      </c>
      <c r="BM184" s="217" t="s">
        <v>498</v>
      </c>
    </row>
    <row r="185" s="2" customFormat="1">
      <c r="A185" s="40"/>
      <c r="B185" s="41"/>
      <c r="C185" s="42"/>
      <c r="D185" s="219" t="s">
        <v>133</v>
      </c>
      <c r="E185" s="42"/>
      <c r="F185" s="220" t="s">
        <v>499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133</v>
      </c>
      <c r="AU185" s="19" t="s">
        <v>83</v>
      </c>
    </row>
    <row r="186" s="2" customFormat="1" ht="24.15" customHeight="1">
      <c r="A186" s="40"/>
      <c r="B186" s="41"/>
      <c r="C186" s="206" t="s">
        <v>308</v>
      </c>
      <c r="D186" s="206" t="s">
        <v>126</v>
      </c>
      <c r="E186" s="207" t="s">
        <v>354</v>
      </c>
      <c r="F186" s="208" t="s">
        <v>355</v>
      </c>
      <c r="G186" s="209" t="s">
        <v>129</v>
      </c>
      <c r="H186" s="210">
        <v>15</v>
      </c>
      <c r="I186" s="211"/>
      <c r="J186" s="212">
        <f>ROUND(I186*H186,2)</f>
        <v>0</v>
      </c>
      <c r="K186" s="208" t="s">
        <v>130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0.0038800000000000002</v>
      </c>
      <c r="R186" s="215">
        <f>Q186*H186</f>
        <v>0.058200000000000002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131</v>
      </c>
      <c r="AT186" s="217" t="s">
        <v>126</v>
      </c>
      <c r="AU186" s="217" t="s">
        <v>83</v>
      </c>
      <c r="AY186" s="19" t="s">
        <v>124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131</v>
      </c>
      <c r="BM186" s="217" t="s">
        <v>356</v>
      </c>
    </row>
    <row r="187" s="2" customFormat="1">
      <c r="A187" s="40"/>
      <c r="B187" s="41"/>
      <c r="C187" s="42"/>
      <c r="D187" s="219" t="s">
        <v>133</v>
      </c>
      <c r="E187" s="42"/>
      <c r="F187" s="220" t="s">
        <v>357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133</v>
      </c>
      <c r="AU187" s="19" t="s">
        <v>83</v>
      </c>
    </row>
    <row r="188" s="13" customFormat="1">
      <c r="A188" s="13"/>
      <c r="B188" s="224"/>
      <c r="C188" s="225"/>
      <c r="D188" s="226" t="s">
        <v>135</v>
      </c>
      <c r="E188" s="227" t="s">
        <v>19</v>
      </c>
      <c r="F188" s="228" t="s">
        <v>229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135</v>
      </c>
      <c r="AU188" s="234" t="s">
        <v>83</v>
      </c>
      <c r="AV188" s="13" t="s">
        <v>80</v>
      </c>
      <c r="AW188" s="13" t="s">
        <v>33</v>
      </c>
      <c r="AX188" s="13" t="s">
        <v>72</v>
      </c>
      <c r="AY188" s="234" t="s">
        <v>124</v>
      </c>
    </row>
    <row r="189" s="14" customFormat="1">
      <c r="A189" s="14"/>
      <c r="B189" s="235"/>
      <c r="C189" s="236"/>
      <c r="D189" s="226" t="s">
        <v>135</v>
      </c>
      <c r="E189" s="237" t="s">
        <v>19</v>
      </c>
      <c r="F189" s="238" t="s">
        <v>461</v>
      </c>
      <c r="G189" s="236"/>
      <c r="H189" s="239">
        <v>15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135</v>
      </c>
      <c r="AU189" s="245" t="s">
        <v>83</v>
      </c>
      <c r="AV189" s="14" t="s">
        <v>83</v>
      </c>
      <c r="AW189" s="14" t="s">
        <v>33</v>
      </c>
      <c r="AX189" s="14" t="s">
        <v>80</v>
      </c>
      <c r="AY189" s="245" t="s">
        <v>124</v>
      </c>
    </row>
    <row r="190" s="2" customFormat="1" ht="24.15" customHeight="1">
      <c r="A190" s="40"/>
      <c r="B190" s="41"/>
      <c r="C190" s="206" t="s">
        <v>314</v>
      </c>
      <c r="D190" s="206" t="s">
        <v>126</v>
      </c>
      <c r="E190" s="207" t="s">
        <v>359</v>
      </c>
      <c r="F190" s="208" t="s">
        <v>360</v>
      </c>
      <c r="G190" s="209" t="s">
        <v>226</v>
      </c>
      <c r="H190" s="210">
        <v>98</v>
      </c>
      <c r="I190" s="211"/>
      <c r="J190" s="212">
        <f>ROUND(I190*H190,2)</f>
        <v>0</v>
      </c>
      <c r="K190" s="208" t="s">
        <v>130</v>
      </c>
      <c r="L190" s="46"/>
      <c r="M190" s="213" t="s">
        <v>19</v>
      </c>
      <c r="N190" s="214" t="s">
        <v>43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131</v>
      </c>
      <c r="AT190" s="217" t="s">
        <v>126</v>
      </c>
      <c r="AU190" s="217" t="s">
        <v>83</v>
      </c>
      <c r="AY190" s="19" t="s">
        <v>124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80</v>
      </c>
      <c r="BK190" s="218">
        <f>ROUND(I190*H190,2)</f>
        <v>0</v>
      </c>
      <c r="BL190" s="19" t="s">
        <v>131</v>
      </c>
      <c r="BM190" s="217" t="s">
        <v>361</v>
      </c>
    </row>
    <row r="191" s="2" customFormat="1">
      <c r="A191" s="40"/>
      <c r="B191" s="41"/>
      <c r="C191" s="42"/>
      <c r="D191" s="219" t="s">
        <v>133</v>
      </c>
      <c r="E191" s="42"/>
      <c r="F191" s="220" t="s">
        <v>362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133</v>
      </c>
      <c r="AU191" s="19" t="s">
        <v>83</v>
      </c>
    </row>
    <row r="192" s="14" customFormat="1">
      <c r="A192" s="14"/>
      <c r="B192" s="235"/>
      <c r="C192" s="236"/>
      <c r="D192" s="226" t="s">
        <v>135</v>
      </c>
      <c r="E192" s="237" t="s">
        <v>19</v>
      </c>
      <c r="F192" s="238" t="s">
        <v>500</v>
      </c>
      <c r="G192" s="236"/>
      <c r="H192" s="239">
        <v>98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135</v>
      </c>
      <c r="AU192" s="245" t="s">
        <v>83</v>
      </c>
      <c r="AV192" s="14" t="s">
        <v>83</v>
      </c>
      <c r="AW192" s="14" t="s">
        <v>33</v>
      </c>
      <c r="AX192" s="14" t="s">
        <v>80</v>
      </c>
      <c r="AY192" s="245" t="s">
        <v>124</v>
      </c>
    </row>
    <row r="193" s="2" customFormat="1" ht="33" customHeight="1">
      <c r="A193" s="40"/>
      <c r="B193" s="41"/>
      <c r="C193" s="206" t="s">
        <v>321</v>
      </c>
      <c r="D193" s="206" t="s">
        <v>126</v>
      </c>
      <c r="E193" s="207" t="s">
        <v>366</v>
      </c>
      <c r="F193" s="208" t="s">
        <v>367</v>
      </c>
      <c r="G193" s="209" t="s">
        <v>226</v>
      </c>
      <c r="H193" s="210">
        <v>98</v>
      </c>
      <c r="I193" s="211"/>
      <c r="J193" s="212">
        <f>ROUND(I193*H193,2)</f>
        <v>0</v>
      </c>
      <c r="K193" s="208" t="s">
        <v>130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0.00060999999999999997</v>
      </c>
      <c r="R193" s="215">
        <f>Q193*H193</f>
        <v>0.05978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131</v>
      </c>
      <c r="AT193" s="217" t="s">
        <v>126</v>
      </c>
      <c r="AU193" s="217" t="s">
        <v>83</v>
      </c>
      <c r="AY193" s="19" t="s">
        <v>124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131</v>
      </c>
      <c r="BM193" s="217" t="s">
        <v>368</v>
      </c>
    </row>
    <row r="194" s="2" customFormat="1">
      <c r="A194" s="40"/>
      <c r="B194" s="41"/>
      <c r="C194" s="42"/>
      <c r="D194" s="219" t="s">
        <v>133</v>
      </c>
      <c r="E194" s="42"/>
      <c r="F194" s="220" t="s">
        <v>369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133</v>
      </c>
      <c r="AU194" s="19" t="s">
        <v>83</v>
      </c>
    </row>
    <row r="195" s="14" customFormat="1">
      <c r="A195" s="14"/>
      <c r="B195" s="235"/>
      <c r="C195" s="236"/>
      <c r="D195" s="226" t="s">
        <v>135</v>
      </c>
      <c r="E195" s="237" t="s">
        <v>19</v>
      </c>
      <c r="F195" s="238" t="s">
        <v>500</v>
      </c>
      <c r="G195" s="236"/>
      <c r="H195" s="239">
        <v>98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135</v>
      </c>
      <c r="AU195" s="245" t="s">
        <v>83</v>
      </c>
      <c r="AV195" s="14" t="s">
        <v>83</v>
      </c>
      <c r="AW195" s="14" t="s">
        <v>33</v>
      </c>
      <c r="AX195" s="14" t="s">
        <v>80</v>
      </c>
      <c r="AY195" s="245" t="s">
        <v>124</v>
      </c>
    </row>
    <row r="196" s="2" customFormat="1" ht="16.5" customHeight="1">
      <c r="A196" s="40"/>
      <c r="B196" s="41"/>
      <c r="C196" s="206" t="s">
        <v>328</v>
      </c>
      <c r="D196" s="206" t="s">
        <v>126</v>
      </c>
      <c r="E196" s="207" t="s">
        <v>371</v>
      </c>
      <c r="F196" s="208" t="s">
        <v>372</v>
      </c>
      <c r="G196" s="209" t="s">
        <v>226</v>
      </c>
      <c r="H196" s="210">
        <v>113</v>
      </c>
      <c r="I196" s="211"/>
      <c r="J196" s="212">
        <f>ROUND(I196*H196,2)</f>
        <v>0</v>
      </c>
      <c r="K196" s="208" t="s">
        <v>130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131</v>
      </c>
      <c r="AT196" s="217" t="s">
        <v>126</v>
      </c>
      <c r="AU196" s="217" t="s">
        <v>83</v>
      </c>
      <c r="AY196" s="19" t="s">
        <v>124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131</v>
      </c>
      <c r="BM196" s="217" t="s">
        <v>373</v>
      </c>
    </row>
    <row r="197" s="2" customFormat="1">
      <c r="A197" s="40"/>
      <c r="B197" s="41"/>
      <c r="C197" s="42"/>
      <c r="D197" s="219" t="s">
        <v>133</v>
      </c>
      <c r="E197" s="42"/>
      <c r="F197" s="220" t="s">
        <v>374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133</v>
      </c>
      <c r="AU197" s="19" t="s">
        <v>83</v>
      </c>
    </row>
    <row r="198" s="14" customFormat="1">
      <c r="A198" s="14"/>
      <c r="B198" s="235"/>
      <c r="C198" s="236"/>
      <c r="D198" s="226" t="s">
        <v>135</v>
      </c>
      <c r="E198" s="237" t="s">
        <v>19</v>
      </c>
      <c r="F198" s="238" t="s">
        <v>500</v>
      </c>
      <c r="G198" s="236"/>
      <c r="H198" s="239">
        <v>98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135</v>
      </c>
      <c r="AU198" s="245" t="s">
        <v>83</v>
      </c>
      <c r="AV198" s="14" t="s">
        <v>83</v>
      </c>
      <c r="AW198" s="14" t="s">
        <v>33</v>
      </c>
      <c r="AX198" s="14" t="s">
        <v>72</v>
      </c>
      <c r="AY198" s="245" t="s">
        <v>124</v>
      </c>
    </row>
    <row r="199" s="13" customFormat="1">
      <c r="A199" s="13"/>
      <c r="B199" s="224"/>
      <c r="C199" s="225"/>
      <c r="D199" s="226" t="s">
        <v>135</v>
      </c>
      <c r="E199" s="227" t="s">
        <v>19</v>
      </c>
      <c r="F199" s="228" t="s">
        <v>229</v>
      </c>
      <c r="G199" s="225"/>
      <c r="H199" s="227" t="s">
        <v>19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135</v>
      </c>
      <c r="AU199" s="234" t="s">
        <v>83</v>
      </c>
      <c r="AV199" s="13" t="s">
        <v>80</v>
      </c>
      <c r="AW199" s="13" t="s">
        <v>33</v>
      </c>
      <c r="AX199" s="13" t="s">
        <v>72</v>
      </c>
      <c r="AY199" s="234" t="s">
        <v>124</v>
      </c>
    </row>
    <row r="200" s="14" customFormat="1">
      <c r="A200" s="14"/>
      <c r="B200" s="235"/>
      <c r="C200" s="236"/>
      <c r="D200" s="226" t="s">
        <v>135</v>
      </c>
      <c r="E200" s="237" t="s">
        <v>19</v>
      </c>
      <c r="F200" s="238" t="s">
        <v>460</v>
      </c>
      <c r="G200" s="236"/>
      <c r="H200" s="239">
        <v>15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135</v>
      </c>
      <c r="AU200" s="245" t="s">
        <v>83</v>
      </c>
      <c r="AV200" s="14" t="s">
        <v>83</v>
      </c>
      <c r="AW200" s="14" t="s">
        <v>33</v>
      </c>
      <c r="AX200" s="14" t="s">
        <v>72</v>
      </c>
      <c r="AY200" s="245" t="s">
        <v>124</v>
      </c>
    </row>
    <row r="201" s="15" customFormat="1">
      <c r="A201" s="15"/>
      <c r="B201" s="246"/>
      <c r="C201" s="247"/>
      <c r="D201" s="226" t="s">
        <v>135</v>
      </c>
      <c r="E201" s="248" t="s">
        <v>19</v>
      </c>
      <c r="F201" s="249" t="s">
        <v>142</v>
      </c>
      <c r="G201" s="247"/>
      <c r="H201" s="250">
        <v>113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6" t="s">
        <v>135</v>
      </c>
      <c r="AU201" s="256" t="s">
        <v>83</v>
      </c>
      <c r="AV201" s="15" t="s">
        <v>131</v>
      </c>
      <c r="AW201" s="15" t="s">
        <v>33</v>
      </c>
      <c r="AX201" s="15" t="s">
        <v>80</v>
      </c>
      <c r="AY201" s="256" t="s">
        <v>124</v>
      </c>
    </row>
    <row r="202" s="2" customFormat="1" ht="21.75" customHeight="1">
      <c r="A202" s="40"/>
      <c r="B202" s="41"/>
      <c r="C202" s="206" t="s">
        <v>334</v>
      </c>
      <c r="D202" s="206" t="s">
        <v>126</v>
      </c>
      <c r="E202" s="207" t="s">
        <v>395</v>
      </c>
      <c r="F202" s="208" t="s">
        <v>396</v>
      </c>
      <c r="G202" s="209" t="s">
        <v>129</v>
      </c>
      <c r="H202" s="210">
        <v>740</v>
      </c>
      <c r="I202" s="211"/>
      <c r="J202" s="212">
        <f>ROUND(I202*H202,2)</f>
        <v>0</v>
      </c>
      <c r="K202" s="208" t="s">
        <v>130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0.01</v>
      </c>
      <c r="T202" s="216">
        <f>S202*H202</f>
        <v>7.4000000000000004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131</v>
      </c>
      <c r="AT202" s="217" t="s">
        <v>126</v>
      </c>
      <c r="AU202" s="217" t="s">
        <v>83</v>
      </c>
      <c r="AY202" s="19" t="s">
        <v>124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131</v>
      </c>
      <c r="BM202" s="217" t="s">
        <v>397</v>
      </c>
    </row>
    <row r="203" s="2" customFormat="1">
      <c r="A203" s="40"/>
      <c r="B203" s="41"/>
      <c r="C203" s="42"/>
      <c r="D203" s="219" t="s">
        <v>133</v>
      </c>
      <c r="E203" s="42"/>
      <c r="F203" s="220" t="s">
        <v>398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133</v>
      </c>
      <c r="AU203" s="19" t="s">
        <v>83</v>
      </c>
    </row>
    <row r="204" s="14" customFormat="1">
      <c r="A204" s="14"/>
      <c r="B204" s="235"/>
      <c r="C204" s="236"/>
      <c r="D204" s="226" t="s">
        <v>135</v>
      </c>
      <c r="E204" s="237" t="s">
        <v>19</v>
      </c>
      <c r="F204" s="238" t="s">
        <v>458</v>
      </c>
      <c r="G204" s="236"/>
      <c r="H204" s="239">
        <v>740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135</v>
      </c>
      <c r="AU204" s="245" t="s">
        <v>83</v>
      </c>
      <c r="AV204" s="14" t="s">
        <v>83</v>
      </c>
      <c r="AW204" s="14" t="s">
        <v>33</v>
      </c>
      <c r="AX204" s="14" t="s">
        <v>80</v>
      </c>
      <c r="AY204" s="245" t="s">
        <v>124</v>
      </c>
    </row>
    <row r="205" s="2" customFormat="1" ht="33" customHeight="1">
      <c r="A205" s="40"/>
      <c r="B205" s="41"/>
      <c r="C205" s="206" t="s">
        <v>339</v>
      </c>
      <c r="D205" s="206" t="s">
        <v>126</v>
      </c>
      <c r="E205" s="207" t="s">
        <v>400</v>
      </c>
      <c r="F205" s="208" t="s">
        <v>401</v>
      </c>
      <c r="G205" s="209" t="s">
        <v>129</v>
      </c>
      <c r="H205" s="210">
        <v>740</v>
      </c>
      <c r="I205" s="211"/>
      <c r="J205" s="212">
        <f>ROUND(I205*H205,2)</f>
        <v>0</v>
      </c>
      <c r="K205" s="208" t="s">
        <v>130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0.02</v>
      </c>
      <c r="T205" s="216">
        <f>S205*H205</f>
        <v>14.800000000000001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131</v>
      </c>
      <c r="AT205" s="217" t="s">
        <v>126</v>
      </c>
      <c r="AU205" s="217" t="s">
        <v>83</v>
      </c>
      <c r="AY205" s="19" t="s">
        <v>124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131</v>
      </c>
      <c r="BM205" s="217" t="s">
        <v>402</v>
      </c>
    </row>
    <row r="206" s="2" customFormat="1">
      <c r="A206" s="40"/>
      <c r="B206" s="41"/>
      <c r="C206" s="42"/>
      <c r="D206" s="219" t="s">
        <v>133</v>
      </c>
      <c r="E206" s="42"/>
      <c r="F206" s="220" t="s">
        <v>403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133</v>
      </c>
      <c r="AU206" s="19" t="s">
        <v>83</v>
      </c>
    </row>
    <row r="207" s="14" customFormat="1">
      <c r="A207" s="14"/>
      <c r="B207" s="235"/>
      <c r="C207" s="236"/>
      <c r="D207" s="226" t="s">
        <v>135</v>
      </c>
      <c r="E207" s="237" t="s">
        <v>19</v>
      </c>
      <c r="F207" s="238" t="s">
        <v>458</v>
      </c>
      <c r="G207" s="236"/>
      <c r="H207" s="239">
        <v>740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135</v>
      </c>
      <c r="AU207" s="245" t="s">
        <v>83</v>
      </c>
      <c r="AV207" s="14" t="s">
        <v>83</v>
      </c>
      <c r="AW207" s="14" t="s">
        <v>33</v>
      </c>
      <c r="AX207" s="14" t="s">
        <v>80</v>
      </c>
      <c r="AY207" s="245" t="s">
        <v>124</v>
      </c>
    </row>
    <row r="208" s="2" customFormat="1" ht="37.8" customHeight="1">
      <c r="A208" s="40"/>
      <c r="B208" s="41"/>
      <c r="C208" s="206" t="s">
        <v>348</v>
      </c>
      <c r="D208" s="206" t="s">
        <v>126</v>
      </c>
      <c r="E208" s="207" t="s">
        <v>405</v>
      </c>
      <c r="F208" s="208" t="s">
        <v>406</v>
      </c>
      <c r="G208" s="209" t="s">
        <v>129</v>
      </c>
      <c r="H208" s="210">
        <v>30.5</v>
      </c>
      <c r="I208" s="211"/>
      <c r="J208" s="212">
        <f>ROUND(I208*H208,2)</f>
        <v>0</v>
      </c>
      <c r="K208" s="208" t="s">
        <v>130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0.126</v>
      </c>
      <c r="T208" s="216">
        <f>S208*H208</f>
        <v>3.843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131</v>
      </c>
      <c r="AT208" s="217" t="s">
        <v>126</v>
      </c>
      <c r="AU208" s="217" t="s">
        <v>83</v>
      </c>
      <c r="AY208" s="19" t="s">
        <v>124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131</v>
      </c>
      <c r="BM208" s="217" t="s">
        <v>407</v>
      </c>
    </row>
    <row r="209" s="2" customFormat="1">
      <c r="A209" s="40"/>
      <c r="B209" s="41"/>
      <c r="C209" s="42"/>
      <c r="D209" s="219" t="s">
        <v>133</v>
      </c>
      <c r="E209" s="42"/>
      <c r="F209" s="220" t="s">
        <v>408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133</v>
      </c>
      <c r="AU209" s="19" t="s">
        <v>83</v>
      </c>
    </row>
    <row r="210" s="13" customFormat="1">
      <c r="A210" s="13"/>
      <c r="B210" s="224"/>
      <c r="C210" s="225"/>
      <c r="D210" s="226" t="s">
        <v>135</v>
      </c>
      <c r="E210" s="227" t="s">
        <v>19</v>
      </c>
      <c r="F210" s="228" t="s">
        <v>409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135</v>
      </c>
      <c r="AU210" s="234" t="s">
        <v>83</v>
      </c>
      <c r="AV210" s="13" t="s">
        <v>80</v>
      </c>
      <c r="AW210" s="13" t="s">
        <v>33</v>
      </c>
      <c r="AX210" s="13" t="s">
        <v>72</v>
      </c>
      <c r="AY210" s="234" t="s">
        <v>124</v>
      </c>
    </row>
    <row r="211" s="14" customFormat="1">
      <c r="A211" s="14"/>
      <c r="B211" s="235"/>
      <c r="C211" s="236"/>
      <c r="D211" s="226" t="s">
        <v>135</v>
      </c>
      <c r="E211" s="237" t="s">
        <v>19</v>
      </c>
      <c r="F211" s="238" t="s">
        <v>459</v>
      </c>
      <c r="G211" s="236"/>
      <c r="H211" s="239">
        <v>30.5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135</v>
      </c>
      <c r="AU211" s="245" t="s">
        <v>83</v>
      </c>
      <c r="AV211" s="14" t="s">
        <v>83</v>
      </c>
      <c r="AW211" s="14" t="s">
        <v>33</v>
      </c>
      <c r="AX211" s="14" t="s">
        <v>80</v>
      </c>
      <c r="AY211" s="245" t="s">
        <v>124</v>
      </c>
    </row>
    <row r="212" s="12" customFormat="1" ht="22.8" customHeight="1">
      <c r="A212" s="12"/>
      <c r="B212" s="190"/>
      <c r="C212" s="191"/>
      <c r="D212" s="192" t="s">
        <v>71</v>
      </c>
      <c r="E212" s="204" t="s">
        <v>410</v>
      </c>
      <c r="F212" s="204" t="s">
        <v>411</v>
      </c>
      <c r="G212" s="191"/>
      <c r="H212" s="191"/>
      <c r="I212" s="194"/>
      <c r="J212" s="205">
        <f>BK212</f>
        <v>0</v>
      </c>
      <c r="K212" s="191"/>
      <c r="L212" s="196"/>
      <c r="M212" s="197"/>
      <c r="N212" s="198"/>
      <c r="O212" s="198"/>
      <c r="P212" s="199">
        <f>SUM(P213:P237)</f>
        <v>0</v>
      </c>
      <c r="Q212" s="198"/>
      <c r="R212" s="199">
        <f>SUM(R213:R237)</f>
        <v>0</v>
      </c>
      <c r="S212" s="198"/>
      <c r="T212" s="200">
        <f>SUM(T213:T237)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1" t="s">
        <v>80</v>
      </c>
      <c r="AT212" s="202" t="s">
        <v>71</v>
      </c>
      <c r="AU212" s="202" t="s">
        <v>80</v>
      </c>
      <c r="AY212" s="201" t="s">
        <v>124</v>
      </c>
      <c r="BK212" s="203">
        <f>SUM(BK213:BK237)</f>
        <v>0</v>
      </c>
    </row>
    <row r="213" s="2" customFormat="1" ht="24.15" customHeight="1">
      <c r="A213" s="40"/>
      <c r="B213" s="41"/>
      <c r="C213" s="206" t="s">
        <v>353</v>
      </c>
      <c r="D213" s="206" t="s">
        <v>126</v>
      </c>
      <c r="E213" s="207" t="s">
        <v>413</v>
      </c>
      <c r="F213" s="208" t="s">
        <v>414</v>
      </c>
      <c r="G213" s="209" t="s">
        <v>173</v>
      </c>
      <c r="H213" s="210">
        <v>200.80000000000001</v>
      </c>
      <c r="I213" s="211"/>
      <c r="J213" s="212">
        <f>ROUND(I213*H213,2)</f>
        <v>0</v>
      </c>
      <c r="K213" s="208" t="s">
        <v>130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131</v>
      </c>
      <c r="AT213" s="217" t="s">
        <v>126</v>
      </c>
      <c r="AU213" s="217" t="s">
        <v>83</v>
      </c>
      <c r="AY213" s="19" t="s">
        <v>124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131</v>
      </c>
      <c r="BM213" s="217" t="s">
        <v>415</v>
      </c>
    </row>
    <row r="214" s="2" customFormat="1">
      <c r="A214" s="40"/>
      <c r="B214" s="41"/>
      <c r="C214" s="42"/>
      <c r="D214" s="219" t="s">
        <v>133</v>
      </c>
      <c r="E214" s="42"/>
      <c r="F214" s="220" t="s">
        <v>416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133</v>
      </c>
      <c r="AU214" s="19" t="s">
        <v>83</v>
      </c>
    </row>
    <row r="215" s="14" customFormat="1">
      <c r="A215" s="14"/>
      <c r="B215" s="235"/>
      <c r="C215" s="236"/>
      <c r="D215" s="226" t="s">
        <v>135</v>
      </c>
      <c r="E215" s="237" t="s">
        <v>19</v>
      </c>
      <c r="F215" s="238" t="s">
        <v>501</v>
      </c>
      <c r="G215" s="236"/>
      <c r="H215" s="239">
        <v>174.80000000000001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135</v>
      </c>
      <c r="AU215" s="245" t="s">
        <v>83</v>
      </c>
      <c r="AV215" s="14" t="s">
        <v>83</v>
      </c>
      <c r="AW215" s="14" t="s">
        <v>33</v>
      </c>
      <c r="AX215" s="14" t="s">
        <v>72</v>
      </c>
      <c r="AY215" s="245" t="s">
        <v>124</v>
      </c>
    </row>
    <row r="216" s="14" customFormat="1">
      <c r="A216" s="14"/>
      <c r="B216" s="235"/>
      <c r="C216" s="236"/>
      <c r="D216" s="226" t="s">
        <v>135</v>
      </c>
      <c r="E216" s="237" t="s">
        <v>19</v>
      </c>
      <c r="F216" s="238" t="s">
        <v>502</v>
      </c>
      <c r="G216" s="236"/>
      <c r="H216" s="239">
        <v>22.199999999999999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135</v>
      </c>
      <c r="AU216" s="245" t="s">
        <v>83</v>
      </c>
      <c r="AV216" s="14" t="s">
        <v>83</v>
      </c>
      <c r="AW216" s="14" t="s">
        <v>33</v>
      </c>
      <c r="AX216" s="14" t="s">
        <v>72</v>
      </c>
      <c r="AY216" s="245" t="s">
        <v>124</v>
      </c>
    </row>
    <row r="217" s="14" customFormat="1">
      <c r="A217" s="14"/>
      <c r="B217" s="235"/>
      <c r="C217" s="236"/>
      <c r="D217" s="226" t="s">
        <v>135</v>
      </c>
      <c r="E217" s="237" t="s">
        <v>19</v>
      </c>
      <c r="F217" s="238" t="s">
        <v>503</v>
      </c>
      <c r="G217" s="236"/>
      <c r="H217" s="239">
        <v>3.7999999999999998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135</v>
      </c>
      <c r="AU217" s="245" t="s">
        <v>83</v>
      </c>
      <c r="AV217" s="14" t="s">
        <v>83</v>
      </c>
      <c r="AW217" s="14" t="s">
        <v>33</v>
      </c>
      <c r="AX217" s="14" t="s">
        <v>72</v>
      </c>
      <c r="AY217" s="245" t="s">
        <v>124</v>
      </c>
    </row>
    <row r="218" s="15" customFormat="1">
      <c r="A218" s="15"/>
      <c r="B218" s="246"/>
      <c r="C218" s="247"/>
      <c r="D218" s="226" t="s">
        <v>135</v>
      </c>
      <c r="E218" s="248" t="s">
        <v>19</v>
      </c>
      <c r="F218" s="249" t="s">
        <v>142</v>
      </c>
      <c r="G218" s="247"/>
      <c r="H218" s="250">
        <v>200.80000000000001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6" t="s">
        <v>135</v>
      </c>
      <c r="AU218" s="256" t="s">
        <v>83</v>
      </c>
      <c r="AV218" s="15" t="s">
        <v>131</v>
      </c>
      <c r="AW218" s="15" t="s">
        <v>33</v>
      </c>
      <c r="AX218" s="15" t="s">
        <v>80</v>
      </c>
      <c r="AY218" s="256" t="s">
        <v>124</v>
      </c>
    </row>
    <row r="219" s="2" customFormat="1" ht="24.15" customHeight="1">
      <c r="A219" s="40"/>
      <c r="B219" s="41"/>
      <c r="C219" s="206" t="s">
        <v>358</v>
      </c>
      <c r="D219" s="206" t="s">
        <v>126</v>
      </c>
      <c r="E219" s="207" t="s">
        <v>423</v>
      </c>
      <c r="F219" s="208" t="s">
        <v>424</v>
      </c>
      <c r="G219" s="209" t="s">
        <v>173</v>
      </c>
      <c r="H219" s="210">
        <v>2389</v>
      </c>
      <c r="I219" s="211"/>
      <c r="J219" s="212">
        <f>ROUND(I219*H219,2)</f>
        <v>0</v>
      </c>
      <c r="K219" s="208" t="s">
        <v>130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131</v>
      </c>
      <c r="AT219" s="217" t="s">
        <v>126</v>
      </c>
      <c r="AU219" s="217" t="s">
        <v>83</v>
      </c>
      <c r="AY219" s="19" t="s">
        <v>124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131</v>
      </c>
      <c r="BM219" s="217" t="s">
        <v>425</v>
      </c>
    </row>
    <row r="220" s="2" customFormat="1">
      <c r="A220" s="40"/>
      <c r="B220" s="41"/>
      <c r="C220" s="42"/>
      <c r="D220" s="219" t="s">
        <v>133</v>
      </c>
      <c r="E220" s="42"/>
      <c r="F220" s="220" t="s">
        <v>426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133</v>
      </c>
      <c r="AU220" s="19" t="s">
        <v>83</v>
      </c>
    </row>
    <row r="221" s="13" customFormat="1">
      <c r="A221" s="13"/>
      <c r="B221" s="224"/>
      <c r="C221" s="225"/>
      <c r="D221" s="226" t="s">
        <v>135</v>
      </c>
      <c r="E221" s="227" t="s">
        <v>19</v>
      </c>
      <c r="F221" s="228" t="s">
        <v>504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135</v>
      </c>
      <c r="AU221" s="234" t="s">
        <v>83</v>
      </c>
      <c r="AV221" s="13" t="s">
        <v>80</v>
      </c>
      <c r="AW221" s="13" t="s">
        <v>33</v>
      </c>
      <c r="AX221" s="13" t="s">
        <v>72</v>
      </c>
      <c r="AY221" s="234" t="s">
        <v>124</v>
      </c>
    </row>
    <row r="222" s="14" customFormat="1">
      <c r="A222" s="14"/>
      <c r="B222" s="235"/>
      <c r="C222" s="236"/>
      <c r="D222" s="226" t="s">
        <v>135</v>
      </c>
      <c r="E222" s="237" t="s">
        <v>19</v>
      </c>
      <c r="F222" s="238" t="s">
        <v>505</v>
      </c>
      <c r="G222" s="236"/>
      <c r="H222" s="239">
        <v>6.5999999999999996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135</v>
      </c>
      <c r="AU222" s="245" t="s">
        <v>83</v>
      </c>
      <c r="AV222" s="14" t="s">
        <v>83</v>
      </c>
      <c r="AW222" s="14" t="s">
        <v>33</v>
      </c>
      <c r="AX222" s="14" t="s">
        <v>72</v>
      </c>
      <c r="AY222" s="245" t="s">
        <v>124</v>
      </c>
    </row>
    <row r="223" s="13" customFormat="1">
      <c r="A223" s="13"/>
      <c r="B223" s="224"/>
      <c r="C223" s="225"/>
      <c r="D223" s="226" t="s">
        <v>135</v>
      </c>
      <c r="E223" s="227" t="s">
        <v>19</v>
      </c>
      <c r="F223" s="228" t="s">
        <v>506</v>
      </c>
      <c r="G223" s="225"/>
      <c r="H223" s="227" t="s">
        <v>19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135</v>
      </c>
      <c r="AU223" s="234" t="s">
        <v>83</v>
      </c>
      <c r="AV223" s="13" t="s">
        <v>80</v>
      </c>
      <c r="AW223" s="13" t="s">
        <v>33</v>
      </c>
      <c r="AX223" s="13" t="s">
        <v>72</v>
      </c>
      <c r="AY223" s="234" t="s">
        <v>124</v>
      </c>
    </row>
    <row r="224" s="14" customFormat="1">
      <c r="A224" s="14"/>
      <c r="B224" s="235"/>
      <c r="C224" s="236"/>
      <c r="D224" s="226" t="s">
        <v>135</v>
      </c>
      <c r="E224" s="237" t="s">
        <v>19</v>
      </c>
      <c r="F224" s="238" t="s">
        <v>507</v>
      </c>
      <c r="G224" s="236"/>
      <c r="H224" s="239">
        <v>2018.4000000000001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135</v>
      </c>
      <c r="AU224" s="245" t="s">
        <v>83</v>
      </c>
      <c r="AV224" s="14" t="s">
        <v>83</v>
      </c>
      <c r="AW224" s="14" t="s">
        <v>33</v>
      </c>
      <c r="AX224" s="14" t="s">
        <v>72</v>
      </c>
      <c r="AY224" s="245" t="s">
        <v>124</v>
      </c>
    </row>
    <row r="225" s="13" customFormat="1">
      <c r="A225" s="13"/>
      <c r="B225" s="224"/>
      <c r="C225" s="225"/>
      <c r="D225" s="226" t="s">
        <v>135</v>
      </c>
      <c r="E225" s="227" t="s">
        <v>19</v>
      </c>
      <c r="F225" s="228" t="s">
        <v>168</v>
      </c>
      <c r="G225" s="225"/>
      <c r="H225" s="227" t="s">
        <v>19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135</v>
      </c>
      <c r="AU225" s="234" t="s">
        <v>83</v>
      </c>
      <c r="AV225" s="13" t="s">
        <v>80</v>
      </c>
      <c r="AW225" s="13" t="s">
        <v>33</v>
      </c>
      <c r="AX225" s="13" t="s">
        <v>72</v>
      </c>
      <c r="AY225" s="234" t="s">
        <v>124</v>
      </c>
    </row>
    <row r="226" s="14" customFormat="1">
      <c r="A226" s="14"/>
      <c r="B226" s="235"/>
      <c r="C226" s="236"/>
      <c r="D226" s="226" t="s">
        <v>135</v>
      </c>
      <c r="E226" s="237" t="s">
        <v>19</v>
      </c>
      <c r="F226" s="238" t="s">
        <v>508</v>
      </c>
      <c r="G226" s="236"/>
      <c r="H226" s="239">
        <v>310.80000000000001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135</v>
      </c>
      <c r="AU226" s="245" t="s">
        <v>83</v>
      </c>
      <c r="AV226" s="14" t="s">
        <v>83</v>
      </c>
      <c r="AW226" s="14" t="s">
        <v>33</v>
      </c>
      <c r="AX226" s="14" t="s">
        <v>72</v>
      </c>
      <c r="AY226" s="245" t="s">
        <v>124</v>
      </c>
    </row>
    <row r="227" s="14" customFormat="1">
      <c r="A227" s="14"/>
      <c r="B227" s="235"/>
      <c r="C227" s="236"/>
      <c r="D227" s="226" t="s">
        <v>135</v>
      </c>
      <c r="E227" s="237" t="s">
        <v>19</v>
      </c>
      <c r="F227" s="238" t="s">
        <v>509</v>
      </c>
      <c r="G227" s="236"/>
      <c r="H227" s="239">
        <v>53.200000000000003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135</v>
      </c>
      <c r="AU227" s="245" t="s">
        <v>83</v>
      </c>
      <c r="AV227" s="14" t="s">
        <v>83</v>
      </c>
      <c r="AW227" s="14" t="s">
        <v>33</v>
      </c>
      <c r="AX227" s="14" t="s">
        <v>72</v>
      </c>
      <c r="AY227" s="245" t="s">
        <v>124</v>
      </c>
    </row>
    <row r="228" s="15" customFormat="1">
      <c r="A228" s="15"/>
      <c r="B228" s="246"/>
      <c r="C228" s="247"/>
      <c r="D228" s="226" t="s">
        <v>135</v>
      </c>
      <c r="E228" s="248" t="s">
        <v>19</v>
      </c>
      <c r="F228" s="249" t="s">
        <v>142</v>
      </c>
      <c r="G228" s="247"/>
      <c r="H228" s="250">
        <v>2389</v>
      </c>
      <c r="I228" s="251"/>
      <c r="J228" s="247"/>
      <c r="K228" s="247"/>
      <c r="L228" s="252"/>
      <c r="M228" s="253"/>
      <c r="N228" s="254"/>
      <c r="O228" s="254"/>
      <c r="P228" s="254"/>
      <c r="Q228" s="254"/>
      <c r="R228" s="254"/>
      <c r="S228" s="254"/>
      <c r="T228" s="25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6" t="s">
        <v>135</v>
      </c>
      <c r="AU228" s="256" t="s">
        <v>83</v>
      </c>
      <c r="AV228" s="15" t="s">
        <v>131</v>
      </c>
      <c r="AW228" s="15" t="s">
        <v>33</v>
      </c>
      <c r="AX228" s="15" t="s">
        <v>80</v>
      </c>
      <c r="AY228" s="256" t="s">
        <v>124</v>
      </c>
    </row>
    <row r="229" s="2" customFormat="1" ht="16.5" customHeight="1">
      <c r="A229" s="40"/>
      <c r="B229" s="41"/>
      <c r="C229" s="206" t="s">
        <v>365</v>
      </c>
      <c r="D229" s="206" t="s">
        <v>126</v>
      </c>
      <c r="E229" s="207" t="s">
        <v>510</v>
      </c>
      <c r="F229" s="208" t="s">
        <v>511</v>
      </c>
      <c r="G229" s="209" t="s">
        <v>173</v>
      </c>
      <c r="H229" s="210">
        <v>6.5999999999999996</v>
      </c>
      <c r="I229" s="211"/>
      <c r="J229" s="212">
        <f>ROUND(I229*H229,2)</f>
        <v>0</v>
      </c>
      <c r="K229" s="208" t="s">
        <v>130</v>
      </c>
      <c r="L229" s="46"/>
      <c r="M229" s="213" t="s">
        <v>19</v>
      </c>
      <c r="N229" s="214" t="s">
        <v>43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131</v>
      </c>
      <c r="AT229" s="217" t="s">
        <v>126</v>
      </c>
      <c r="AU229" s="217" t="s">
        <v>83</v>
      </c>
      <c r="AY229" s="19" t="s">
        <v>124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80</v>
      </c>
      <c r="BK229" s="218">
        <f>ROUND(I229*H229,2)</f>
        <v>0</v>
      </c>
      <c r="BL229" s="19" t="s">
        <v>131</v>
      </c>
      <c r="BM229" s="217" t="s">
        <v>512</v>
      </c>
    </row>
    <row r="230" s="2" customFormat="1">
      <c r="A230" s="40"/>
      <c r="B230" s="41"/>
      <c r="C230" s="42"/>
      <c r="D230" s="219" t="s">
        <v>133</v>
      </c>
      <c r="E230" s="42"/>
      <c r="F230" s="220" t="s">
        <v>513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133</v>
      </c>
      <c r="AU230" s="19" t="s">
        <v>83</v>
      </c>
    </row>
    <row r="231" s="14" customFormat="1">
      <c r="A231" s="14"/>
      <c r="B231" s="235"/>
      <c r="C231" s="236"/>
      <c r="D231" s="226" t="s">
        <v>135</v>
      </c>
      <c r="E231" s="237" t="s">
        <v>19</v>
      </c>
      <c r="F231" s="238" t="s">
        <v>514</v>
      </c>
      <c r="G231" s="236"/>
      <c r="H231" s="239">
        <v>6.5999999999999996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135</v>
      </c>
      <c r="AU231" s="245" t="s">
        <v>83</v>
      </c>
      <c r="AV231" s="14" t="s">
        <v>83</v>
      </c>
      <c r="AW231" s="14" t="s">
        <v>33</v>
      </c>
      <c r="AX231" s="14" t="s">
        <v>80</v>
      </c>
      <c r="AY231" s="245" t="s">
        <v>124</v>
      </c>
    </row>
    <row r="232" s="13" customFormat="1">
      <c r="A232" s="13"/>
      <c r="B232" s="224"/>
      <c r="C232" s="225"/>
      <c r="D232" s="226" t="s">
        <v>135</v>
      </c>
      <c r="E232" s="227" t="s">
        <v>19</v>
      </c>
      <c r="F232" s="228" t="s">
        <v>515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135</v>
      </c>
      <c r="AU232" s="234" t="s">
        <v>83</v>
      </c>
      <c r="AV232" s="13" t="s">
        <v>80</v>
      </c>
      <c r="AW232" s="13" t="s">
        <v>33</v>
      </c>
      <c r="AX232" s="13" t="s">
        <v>72</v>
      </c>
      <c r="AY232" s="234" t="s">
        <v>124</v>
      </c>
    </row>
    <row r="233" s="2" customFormat="1" ht="24.15" customHeight="1">
      <c r="A233" s="40"/>
      <c r="B233" s="41"/>
      <c r="C233" s="206" t="s">
        <v>370</v>
      </c>
      <c r="D233" s="206" t="s">
        <v>126</v>
      </c>
      <c r="E233" s="207" t="s">
        <v>439</v>
      </c>
      <c r="F233" s="208" t="s">
        <v>172</v>
      </c>
      <c r="G233" s="209" t="s">
        <v>173</v>
      </c>
      <c r="H233" s="210">
        <v>26</v>
      </c>
      <c r="I233" s="211"/>
      <c r="J233" s="212">
        <f>ROUND(I233*H233,2)</f>
        <v>0</v>
      </c>
      <c r="K233" s="208" t="s">
        <v>130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131</v>
      </c>
      <c r="AT233" s="217" t="s">
        <v>126</v>
      </c>
      <c r="AU233" s="217" t="s">
        <v>83</v>
      </c>
      <c r="AY233" s="19" t="s">
        <v>124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131</v>
      </c>
      <c r="BM233" s="217" t="s">
        <v>440</v>
      </c>
    </row>
    <row r="234" s="2" customFormat="1">
      <c r="A234" s="40"/>
      <c r="B234" s="41"/>
      <c r="C234" s="42"/>
      <c r="D234" s="219" t="s">
        <v>133</v>
      </c>
      <c r="E234" s="42"/>
      <c r="F234" s="220" t="s">
        <v>441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133</v>
      </c>
      <c r="AU234" s="19" t="s">
        <v>83</v>
      </c>
    </row>
    <row r="235" s="14" customFormat="1">
      <c r="A235" s="14"/>
      <c r="B235" s="235"/>
      <c r="C235" s="236"/>
      <c r="D235" s="226" t="s">
        <v>135</v>
      </c>
      <c r="E235" s="237" t="s">
        <v>19</v>
      </c>
      <c r="F235" s="238" t="s">
        <v>502</v>
      </c>
      <c r="G235" s="236"/>
      <c r="H235" s="239">
        <v>22.199999999999999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135</v>
      </c>
      <c r="AU235" s="245" t="s">
        <v>83</v>
      </c>
      <c r="AV235" s="14" t="s">
        <v>83</v>
      </c>
      <c r="AW235" s="14" t="s">
        <v>33</v>
      </c>
      <c r="AX235" s="14" t="s">
        <v>72</v>
      </c>
      <c r="AY235" s="245" t="s">
        <v>124</v>
      </c>
    </row>
    <row r="236" s="14" customFormat="1">
      <c r="A236" s="14"/>
      <c r="B236" s="235"/>
      <c r="C236" s="236"/>
      <c r="D236" s="226" t="s">
        <v>135</v>
      </c>
      <c r="E236" s="237" t="s">
        <v>19</v>
      </c>
      <c r="F236" s="238" t="s">
        <v>516</v>
      </c>
      <c r="G236" s="236"/>
      <c r="H236" s="239">
        <v>3.7999999999999998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135</v>
      </c>
      <c r="AU236" s="245" t="s">
        <v>83</v>
      </c>
      <c r="AV236" s="14" t="s">
        <v>83</v>
      </c>
      <c r="AW236" s="14" t="s">
        <v>33</v>
      </c>
      <c r="AX236" s="14" t="s">
        <v>72</v>
      </c>
      <c r="AY236" s="245" t="s">
        <v>124</v>
      </c>
    </row>
    <row r="237" s="15" customFormat="1">
      <c r="A237" s="15"/>
      <c r="B237" s="246"/>
      <c r="C237" s="247"/>
      <c r="D237" s="226" t="s">
        <v>135</v>
      </c>
      <c r="E237" s="248" t="s">
        <v>19</v>
      </c>
      <c r="F237" s="249" t="s">
        <v>142</v>
      </c>
      <c r="G237" s="247"/>
      <c r="H237" s="250">
        <v>26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6" t="s">
        <v>135</v>
      </c>
      <c r="AU237" s="256" t="s">
        <v>83</v>
      </c>
      <c r="AV237" s="15" t="s">
        <v>131</v>
      </c>
      <c r="AW237" s="15" t="s">
        <v>33</v>
      </c>
      <c r="AX237" s="15" t="s">
        <v>80</v>
      </c>
      <c r="AY237" s="256" t="s">
        <v>124</v>
      </c>
    </row>
    <row r="238" s="12" customFormat="1" ht="22.8" customHeight="1">
      <c r="A238" s="12"/>
      <c r="B238" s="190"/>
      <c r="C238" s="191"/>
      <c r="D238" s="192" t="s">
        <v>71</v>
      </c>
      <c r="E238" s="204" t="s">
        <v>444</v>
      </c>
      <c r="F238" s="204" t="s">
        <v>445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SUM(P239:P240)</f>
        <v>0</v>
      </c>
      <c r="Q238" s="198"/>
      <c r="R238" s="199">
        <f>SUM(R239:R240)</f>
        <v>0</v>
      </c>
      <c r="S238" s="198"/>
      <c r="T238" s="200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80</v>
      </c>
      <c r="AT238" s="202" t="s">
        <v>71</v>
      </c>
      <c r="AU238" s="202" t="s">
        <v>80</v>
      </c>
      <c r="AY238" s="201" t="s">
        <v>124</v>
      </c>
      <c r="BK238" s="203">
        <f>SUM(BK239:BK240)</f>
        <v>0</v>
      </c>
    </row>
    <row r="239" s="2" customFormat="1" ht="24.15" customHeight="1">
      <c r="A239" s="40"/>
      <c r="B239" s="41"/>
      <c r="C239" s="206" t="s">
        <v>375</v>
      </c>
      <c r="D239" s="206" t="s">
        <v>126</v>
      </c>
      <c r="E239" s="207" t="s">
        <v>447</v>
      </c>
      <c r="F239" s="208" t="s">
        <v>448</v>
      </c>
      <c r="G239" s="209" t="s">
        <v>173</v>
      </c>
      <c r="H239" s="210">
        <v>7.0700000000000003</v>
      </c>
      <c r="I239" s="211"/>
      <c r="J239" s="212">
        <f>ROUND(I239*H239,2)</f>
        <v>0</v>
      </c>
      <c r="K239" s="208" t="s">
        <v>130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131</v>
      </c>
      <c r="AT239" s="217" t="s">
        <v>126</v>
      </c>
      <c r="AU239" s="217" t="s">
        <v>83</v>
      </c>
      <c r="AY239" s="19" t="s">
        <v>124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131</v>
      </c>
      <c r="BM239" s="217" t="s">
        <v>449</v>
      </c>
    </row>
    <row r="240" s="2" customFormat="1">
      <c r="A240" s="40"/>
      <c r="B240" s="41"/>
      <c r="C240" s="42"/>
      <c r="D240" s="219" t="s">
        <v>133</v>
      </c>
      <c r="E240" s="42"/>
      <c r="F240" s="220" t="s">
        <v>450</v>
      </c>
      <c r="G240" s="42"/>
      <c r="H240" s="42"/>
      <c r="I240" s="221"/>
      <c r="J240" s="42"/>
      <c r="K240" s="42"/>
      <c r="L240" s="46"/>
      <c r="M240" s="267"/>
      <c r="N240" s="268"/>
      <c r="O240" s="269"/>
      <c r="P240" s="269"/>
      <c r="Q240" s="269"/>
      <c r="R240" s="269"/>
      <c r="S240" s="269"/>
      <c r="T240" s="27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133</v>
      </c>
      <c r="AU240" s="19" t="s">
        <v>83</v>
      </c>
    </row>
    <row r="241" s="2" customFormat="1" ht="6.96" customHeight="1">
      <c r="A241" s="40"/>
      <c r="B241" s="61"/>
      <c r="C241" s="62"/>
      <c r="D241" s="62"/>
      <c r="E241" s="62"/>
      <c r="F241" s="62"/>
      <c r="G241" s="62"/>
      <c r="H241" s="62"/>
      <c r="I241" s="62"/>
      <c r="J241" s="62"/>
      <c r="K241" s="62"/>
      <c r="L241" s="46"/>
      <c r="M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</row>
  </sheetData>
  <sheetProtection sheet="1" autoFilter="0" formatColumns="0" formatRows="0" objects="1" scenarios="1" spinCount="100000" saltValue="OsqzDHzZL/QhHGYIw7TDaIeV9Iz9QE9Oltlkg0PkI0eBKbMJCvtPPuY3TC5rPwxyej9kPFvvV+zK/qWsSLJbXg==" hashValue="NzQ677T22fzJZC56U8QyrrT3SvmNPB98LXnm599xBaJleWklaBtpoG54ekAwkhqZDYDuG6saP5A8q9reot57Wg==" algorithmName="SHA-512" password="CC35"/>
  <autoFilter ref="C84:K24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113154123"/>
    <hyperlink ref="F95" r:id="rId2" display="https://podminky.urs.cz/item/CS_URS_2024_01/113154264"/>
    <hyperlink ref="F99" r:id="rId3" display="https://podminky.urs.cz/item/CS_URS_2024_01/565135101"/>
    <hyperlink ref="F104" r:id="rId4" display="https://podminky.urs.cz/item/CS_URS_2024_01/569931132"/>
    <hyperlink ref="F108" r:id="rId5" display="https://podminky.urs.cz/item/CS_URS_2024_01/572531121"/>
    <hyperlink ref="F112" r:id="rId6" display="https://podminky.urs.cz/item/CS_URS_2024_01/573191111"/>
    <hyperlink ref="F116" r:id="rId7" display="https://podminky.urs.cz/item/CS_URS_2024_01/573211107"/>
    <hyperlink ref="F119" r:id="rId8" display="https://podminky.urs.cz/item/CS_URS_2024_01/573211108"/>
    <hyperlink ref="F122" r:id="rId9" display="https://podminky.urs.cz/item/CS_URS_2024_01/577144141"/>
    <hyperlink ref="F125" r:id="rId10" display="https://podminky.urs.cz/item/CS_URS_2024_01/577155142"/>
    <hyperlink ref="F129" r:id="rId11" display="https://podminky.urs.cz/item/CS_URS_2024_01/913121111"/>
    <hyperlink ref="F140" r:id="rId12" display="https://podminky.urs.cz/item/CS_URS_2024_01/913121211"/>
    <hyperlink ref="F144" r:id="rId13" display="https://podminky.urs.cz/item/CS_URS_2024_01/913221113"/>
    <hyperlink ref="F148" r:id="rId14" display="https://podminky.urs.cz/item/CS_URS_2024_01/913221213"/>
    <hyperlink ref="F152" r:id="rId15" display="https://podminky.urs.cz/item/CS_URS_2024_01/913311111"/>
    <hyperlink ref="F157" r:id="rId16" display="https://podminky.urs.cz/item/CS_URS_2024_01/913311211"/>
    <hyperlink ref="F161" r:id="rId17" display="https://podminky.urs.cz/item/CS_URS_2024_01/913921131"/>
    <hyperlink ref="F165" r:id="rId18" display="https://podminky.urs.cz/item/CS_URS_2024_01/913921132"/>
    <hyperlink ref="F167" r:id="rId19" display="https://podminky.urs.cz/item/CS_URS_2024_01/915211112"/>
    <hyperlink ref="F171" r:id="rId20" display="https://podminky.urs.cz/item/CS_URS_2024_01/915221112"/>
    <hyperlink ref="F175" r:id="rId21" display="https://podminky.urs.cz/item/CS_URS_2024_01/915221122"/>
    <hyperlink ref="F179" r:id="rId22" display="https://podminky.urs.cz/item/CS_URS_2024_01/915231112"/>
    <hyperlink ref="F183" r:id="rId23" display="https://podminky.urs.cz/item/CS_URS_2024_01/915611111"/>
    <hyperlink ref="F185" r:id="rId24" display="https://podminky.urs.cz/item/CS_URS_2024_01/915621111"/>
    <hyperlink ref="F187" r:id="rId25" display="https://podminky.urs.cz/item/CS_URS_2024_01/919721295"/>
    <hyperlink ref="F191" r:id="rId26" display="https://podminky.urs.cz/item/CS_URS_2024_01/919731121"/>
    <hyperlink ref="F194" r:id="rId27" display="https://podminky.urs.cz/item/CS_URS_2024_01/919732211"/>
    <hyperlink ref="F197" r:id="rId28" display="https://podminky.urs.cz/item/CS_URS_2024_01/919735112"/>
    <hyperlink ref="F203" r:id="rId29" display="https://podminky.urs.cz/item/CS_URS_2024_01/938908411"/>
    <hyperlink ref="F206" r:id="rId30" display="https://podminky.urs.cz/item/CS_URS_2024_01/938909311"/>
    <hyperlink ref="F209" r:id="rId31" display="https://podminky.urs.cz/item/CS_URS_2024_01/938909611"/>
    <hyperlink ref="F214" r:id="rId32" display="https://podminky.urs.cz/item/CS_URS_2024_01/997221551"/>
    <hyperlink ref="F220" r:id="rId33" display="https://podminky.urs.cz/item/CS_URS_2024_01/997221559"/>
    <hyperlink ref="F230" r:id="rId34" display="https://podminky.urs.cz/item/CS_URS_2024_01/997221611"/>
    <hyperlink ref="F234" r:id="rId35" display="https://podminky.urs.cz/item/CS_URS_2024_01/997221873"/>
    <hyperlink ref="F240" r:id="rId36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III/19521 ŠITBOŘ - KŘIŽ. II/195 - KŘIŽ. MK ŽIŽKOVA - OPRAVA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517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82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452</v>
      </c>
      <c r="G12" s="40"/>
      <c r="H12" s="40"/>
      <c r="I12" s="134" t="s">
        <v>23</v>
      </c>
      <c r="J12" s="139" t="str">
        <f>'Rekapitulace stavby'!AN8</f>
        <v>26. 4. 2024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ROUND((SUM(BE86:BE292)),  2)</f>
        <v>0</v>
      </c>
      <c r="G33" s="40"/>
      <c r="H33" s="40"/>
      <c r="I33" s="150">
        <v>0.20999999999999999</v>
      </c>
      <c r="J33" s="149">
        <f>ROUND(((SUM(BE86:BE292))*I33),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ROUND((SUM(BF86:BF292)),  2)</f>
        <v>0</v>
      </c>
      <c r="G34" s="40"/>
      <c r="H34" s="40"/>
      <c r="I34" s="150">
        <v>0.12</v>
      </c>
      <c r="J34" s="149">
        <f>ROUND(((SUM(BF86:BF292))*I34),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ROUND((SUM(BG86:BG292)),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ROUND((SUM(BH86:BH292)),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ROUND((SUM(BI86:BI292)),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III/19521 ŠITBOŘ - KŘIŽ. II/195 - KŘIŽ. MK ŽIŽKOVA - OPRAVA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103 - OKRUŽNÍ KŘIŽOVATKA - POBĚŽOVICE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Poběžovice</v>
      </c>
      <c r="G52" s="42"/>
      <c r="H52" s="42"/>
      <c r="I52" s="34" t="s">
        <v>23</v>
      </c>
      <c r="J52" s="74" t="str">
        <f>IF(J12="","",J12)</f>
        <v>26. 4. 2024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kraje, p.o.</v>
      </c>
      <c r="G54" s="42"/>
      <c r="H54" s="42"/>
      <c r="I54" s="34" t="s">
        <v>31</v>
      </c>
      <c r="J54" s="38" t="str">
        <f>E21</f>
        <v>Ing. Jaroslav Rojt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Leinhäupel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J104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</v>
      </c>
      <c r="E63" s="176"/>
      <c r="F63" s="176"/>
      <c r="G63" s="176"/>
      <c r="H63" s="176"/>
      <c r="I63" s="176"/>
      <c r="J63" s="177">
        <f>J152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106</v>
      </c>
      <c r="E64" s="176"/>
      <c r="F64" s="176"/>
      <c r="G64" s="176"/>
      <c r="H64" s="176"/>
      <c r="I64" s="176"/>
      <c r="J64" s="177">
        <f>J161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</v>
      </c>
      <c r="E65" s="176"/>
      <c r="F65" s="176"/>
      <c r="G65" s="176"/>
      <c r="H65" s="176"/>
      <c r="I65" s="176"/>
      <c r="J65" s="177">
        <f>J267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108</v>
      </c>
      <c r="E66" s="176"/>
      <c r="F66" s="176"/>
      <c r="G66" s="176"/>
      <c r="H66" s="176"/>
      <c r="I66" s="176"/>
      <c r="J66" s="177">
        <f>J290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109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III/19521 ŠITBOŘ - KŘIŽ. II/195 - KŘIŽ. MK ŽIŽKOVA - OPRAVA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103 - OKRUŽNÍ KŘIŽOVATKA - POBĚŽOVICE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Poběžovice</v>
      </c>
      <c r="G80" s="42"/>
      <c r="H80" s="42"/>
      <c r="I80" s="34" t="s">
        <v>23</v>
      </c>
      <c r="J80" s="74" t="str">
        <f>IF(J12="","",J12)</f>
        <v>26. 4. 2024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SÚS Plzeňského kraje, p.o.</v>
      </c>
      <c r="G82" s="42"/>
      <c r="H82" s="42"/>
      <c r="I82" s="34" t="s">
        <v>31</v>
      </c>
      <c r="J82" s="38" t="str">
        <f>E21</f>
        <v>Ing. Jaroslav Rojt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Jan Leinhäupel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110</v>
      </c>
      <c r="D85" s="182" t="s">
        <v>57</v>
      </c>
      <c r="E85" s="182" t="s">
        <v>53</v>
      </c>
      <c r="F85" s="182" t="s">
        <v>54</v>
      </c>
      <c r="G85" s="182" t="s">
        <v>111</v>
      </c>
      <c r="H85" s="182" t="s">
        <v>112</v>
      </c>
      <c r="I85" s="182" t="s">
        <v>113</v>
      </c>
      <c r="J85" s="182" t="s">
        <v>100</v>
      </c>
      <c r="K85" s="183" t="s">
        <v>114</v>
      </c>
      <c r="L85" s="184"/>
      <c r="M85" s="94" t="s">
        <v>19</v>
      </c>
      <c r="N85" s="95" t="s">
        <v>42</v>
      </c>
      <c r="O85" s="95" t="s">
        <v>115</v>
      </c>
      <c r="P85" s="95" t="s">
        <v>116</v>
      </c>
      <c r="Q85" s="95" t="s">
        <v>117</v>
      </c>
      <c r="R85" s="95" t="s">
        <v>118</v>
      </c>
      <c r="S85" s="95" t="s">
        <v>119</v>
      </c>
      <c r="T85" s="96" t="s">
        <v>120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121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216.01121999999998</v>
      </c>
      <c r="S86" s="98"/>
      <c r="T86" s="188">
        <f>T87</f>
        <v>560.697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101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122</v>
      </c>
      <c r="F87" s="193" t="s">
        <v>123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P88+P104+P152+P161+P267+P290</f>
        <v>0</v>
      </c>
      <c r="Q87" s="198"/>
      <c r="R87" s="199">
        <f>R88+R104+R152+R161+R267+R290</f>
        <v>216.01121999999998</v>
      </c>
      <c r="S87" s="198"/>
      <c r="T87" s="200">
        <f>T88+T104+T152+T161+T267+T290</f>
        <v>560.697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124</v>
      </c>
      <c r="BK87" s="203">
        <f>BK88+BK104+BK152+BK161+BK267+BK290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80</v>
      </c>
      <c r="F88" s="204" t="s">
        <v>125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SUM(P89:P103)</f>
        <v>0</v>
      </c>
      <c r="Q88" s="198"/>
      <c r="R88" s="199">
        <f>SUM(R89:R103)</f>
        <v>0.3014</v>
      </c>
      <c r="S88" s="198"/>
      <c r="T88" s="200">
        <f>SUM(T89:T103)</f>
        <v>393.30000000000001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80</v>
      </c>
      <c r="AY88" s="201" t="s">
        <v>124</v>
      </c>
      <c r="BK88" s="203">
        <f>SUM(BK89:BK103)</f>
        <v>0</v>
      </c>
    </row>
    <row r="89" s="2" customFormat="1" ht="24.15" customHeight="1">
      <c r="A89" s="40"/>
      <c r="B89" s="41"/>
      <c r="C89" s="206" t="s">
        <v>80</v>
      </c>
      <c r="D89" s="206" t="s">
        <v>126</v>
      </c>
      <c r="E89" s="207" t="s">
        <v>127</v>
      </c>
      <c r="F89" s="208" t="s">
        <v>128</v>
      </c>
      <c r="G89" s="209" t="s">
        <v>129</v>
      </c>
      <c r="H89" s="210">
        <v>160</v>
      </c>
      <c r="I89" s="211"/>
      <c r="J89" s="212">
        <f>ROUND(I89*H89,2)</f>
        <v>0</v>
      </c>
      <c r="K89" s="208" t="s">
        <v>130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5.0000000000000002E-05</v>
      </c>
      <c r="R89" s="215">
        <f>Q89*H89</f>
        <v>0.0080000000000000002</v>
      </c>
      <c r="S89" s="215">
        <v>0.11500000000000001</v>
      </c>
      <c r="T89" s="216">
        <f>S89*H89</f>
        <v>18.400000000000002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131</v>
      </c>
      <c r="AT89" s="217" t="s">
        <v>126</v>
      </c>
      <c r="AU89" s="217" t="s">
        <v>83</v>
      </c>
      <c r="AY89" s="19" t="s">
        <v>124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131</v>
      </c>
      <c r="BM89" s="217" t="s">
        <v>132</v>
      </c>
    </row>
    <row r="90" s="2" customFormat="1">
      <c r="A90" s="40"/>
      <c r="B90" s="41"/>
      <c r="C90" s="42"/>
      <c r="D90" s="219" t="s">
        <v>133</v>
      </c>
      <c r="E90" s="42"/>
      <c r="F90" s="220" t="s">
        <v>134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133</v>
      </c>
      <c r="AU90" s="19" t="s">
        <v>83</v>
      </c>
    </row>
    <row r="91" s="13" customFormat="1">
      <c r="A91" s="13"/>
      <c r="B91" s="224"/>
      <c r="C91" s="225"/>
      <c r="D91" s="226" t="s">
        <v>135</v>
      </c>
      <c r="E91" s="227" t="s">
        <v>19</v>
      </c>
      <c r="F91" s="228" t="s">
        <v>139</v>
      </c>
      <c r="G91" s="225"/>
      <c r="H91" s="227" t="s">
        <v>19</v>
      </c>
      <c r="I91" s="229"/>
      <c r="J91" s="225"/>
      <c r="K91" s="225"/>
      <c r="L91" s="230"/>
      <c r="M91" s="231"/>
      <c r="N91" s="232"/>
      <c r="O91" s="232"/>
      <c r="P91" s="232"/>
      <c r="Q91" s="232"/>
      <c r="R91" s="232"/>
      <c r="S91" s="232"/>
      <c r="T91" s="23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4" t="s">
        <v>135</v>
      </c>
      <c r="AU91" s="234" t="s">
        <v>83</v>
      </c>
      <c r="AV91" s="13" t="s">
        <v>80</v>
      </c>
      <c r="AW91" s="13" t="s">
        <v>33</v>
      </c>
      <c r="AX91" s="13" t="s">
        <v>72</v>
      </c>
      <c r="AY91" s="234" t="s">
        <v>124</v>
      </c>
    </row>
    <row r="92" s="14" customFormat="1">
      <c r="A92" s="14"/>
      <c r="B92" s="235"/>
      <c r="C92" s="236"/>
      <c r="D92" s="226" t="s">
        <v>135</v>
      </c>
      <c r="E92" s="237" t="s">
        <v>19</v>
      </c>
      <c r="F92" s="238" t="s">
        <v>518</v>
      </c>
      <c r="G92" s="236"/>
      <c r="H92" s="239">
        <v>160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135</v>
      </c>
      <c r="AU92" s="245" t="s">
        <v>83</v>
      </c>
      <c r="AV92" s="14" t="s">
        <v>83</v>
      </c>
      <c r="AW92" s="14" t="s">
        <v>33</v>
      </c>
      <c r="AX92" s="14" t="s">
        <v>80</v>
      </c>
      <c r="AY92" s="245" t="s">
        <v>124</v>
      </c>
    </row>
    <row r="93" s="13" customFormat="1">
      <c r="A93" s="13"/>
      <c r="B93" s="224"/>
      <c r="C93" s="225"/>
      <c r="D93" s="226" t="s">
        <v>135</v>
      </c>
      <c r="E93" s="227" t="s">
        <v>19</v>
      </c>
      <c r="F93" s="228" t="s">
        <v>141</v>
      </c>
      <c r="G93" s="225"/>
      <c r="H93" s="227" t="s">
        <v>19</v>
      </c>
      <c r="I93" s="229"/>
      <c r="J93" s="225"/>
      <c r="K93" s="225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135</v>
      </c>
      <c r="AU93" s="234" t="s">
        <v>83</v>
      </c>
      <c r="AV93" s="13" t="s">
        <v>80</v>
      </c>
      <c r="AW93" s="13" t="s">
        <v>33</v>
      </c>
      <c r="AX93" s="13" t="s">
        <v>72</v>
      </c>
      <c r="AY93" s="234" t="s">
        <v>124</v>
      </c>
    </row>
    <row r="94" s="2" customFormat="1" ht="24.15" customHeight="1">
      <c r="A94" s="40"/>
      <c r="B94" s="41"/>
      <c r="C94" s="206" t="s">
        <v>83</v>
      </c>
      <c r="D94" s="206" t="s">
        <v>126</v>
      </c>
      <c r="E94" s="207" t="s">
        <v>519</v>
      </c>
      <c r="F94" s="208" t="s">
        <v>520</v>
      </c>
      <c r="G94" s="209" t="s">
        <v>129</v>
      </c>
      <c r="H94" s="210">
        <v>3260</v>
      </c>
      <c r="I94" s="211"/>
      <c r="J94" s="212">
        <f>ROUND(I94*H94,2)</f>
        <v>0</v>
      </c>
      <c r="K94" s="208" t="s">
        <v>130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9.0000000000000006E-05</v>
      </c>
      <c r="R94" s="215">
        <f>Q94*H94</f>
        <v>0.29339999999999999</v>
      </c>
      <c r="S94" s="215">
        <v>0.11500000000000001</v>
      </c>
      <c r="T94" s="216">
        <f>S94*H94</f>
        <v>374.90000000000003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131</v>
      </c>
      <c r="AT94" s="217" t="s">
        <v>126</v>
      </c>
      <c r="AU94" s="217" t="s">
        <v>83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131</v>
      </c>
      <c r="BM94" s="217" t="s">
        <v>521</v>
      </c>
    </row>
    <row r="95" s="2" customFormat="1">
      <c r="A95" s="40"/>
      <c r="B95" s="41"/>
      <c r="C95" s="42"/>
      <c r="D95" s="219" t="s">
        <v>133</v>
      </c>
      <c r="E95" s="42"/>
      <c r="F95" s="220" t="s">
        <v>522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133</v>
      </c>
      <c r="AU95" s="19" t="s">
        <v>83</v>
      </c>
    </row>
    <row r="96" s="13" customFormat="1">
      <c r="A96" s="13"/>
      <c r="B96" s="224"/>
      <c r="C96" s="225"/>
      <c r="D96" s="226" t="s">
        <v>135</v>
      </c>
      <c r="E96" s="227" t="s">
        <v>19</v>
      </c>
      <c r="F96" s="228" t="s">
        <v>243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135</v>
      </c>
      <c r="AU96" s="234" t="s">
        <v>83</v>
      </c>
      <c r="AV96" s="13" t="s">
        <v>80</v>
      </c>
      <c r="AW96" s="13" t="s">
        <v>33</v>
      </c>
      <c r="AX96" s="13" t="s">
        <v>72</v>
      </c>
      <c r="AY96" s="234" t="s">
        <v>124</v>
      </c>
    </row>
    <row r="97" s="14" customFormat="1">
      <c r="A97" s="14"/>
      <c r="B97" s="235"/>
      <c r="C97" s="236"/>
      <c r="D97" s="226" t="s">
        <v>135</v>
      </c>
      <c r="E97" s="237" t="s">
        <v>19</v>
      </c>
      <c r="F97" s="238" t="s">
        <v>523</v>
      </c>
      <c r="G97" s="236"/>
      <c r="H97" s="239">
        <v>3170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135</v>
      </c>
      <c r="AU97" s="245" t="s">
        <v>83</v>
      </c>
      <c r="AV97" s="14" t="s">
        <v>83</v>
      </c>
      <c r="AW97" s="14" t="s">
        <v>33</v>
      </c>
      <c r="AX97" s="14" t="s">
        <v>72</v>
      </c>
      <c r="AY97" s="245" t="s">
        <v>124</v>
      </c>
    </row>
    <row r="98" s="13" customFormat="1">
      <c r="A98" s="13"/>
      <c r="B98" s="224"/>
      <c r="C98" s="225"/>
      <c r="D98" s="226" t="s">
        <v>135</v>
      </c>
      <c r="E98" s="227" t="s">
        <v>19</v>
      </c>
      <c r="F98" s="228" t="s">
        <v>524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135</v>
      </c>
      <c r="AU98" s="234" t="s">
        <v>83</v>
      </c>
      <c r="AV98" s="13" t="s">
        <v>80</v>
      </c>
      <c r="AW98" s="13" t="s">
        <v>33</v>
      </c>
      <c r="AX98" s="13" t="s">
        <v>72</v>
      </c>
      <c r="AY98" s="234" t="s">
        <v>124</v>
      </c>
    </row>
    <row r="99" s="14" customFormat="1">
      <c r="A99" s="14"/>
      <c r="B99" s="235"/>
      <c r="C99" s="236"/>
      <c r="D99" s="226" t="s">
        <v>135</v>
      </c>
      <c r="E99" s="237" t="s">
        <v>19</v>
      </c>
      <c r="F99" s="238" t="s">
        <v>525</v>
      </c>
      <c r="G99" s="236"/>
      <c r="H99" s="239">
        <v>25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135</v>
      </c>
      <c r="AU99" s="245" t="s">
        <v>83</v>
      </c>
      <c r="AV99" s="14" t="s">
        <v>83</v>
      </c>
      <c r="AW99" s="14" t="s">
        <v>33</v>
      </c>
      <c r="AX99" s="14" t="s">
        <v>72</v>
      </c>
      <c r="AY99" s="245" t="s">
        <v>124</v>
      </c>
    </row>
    <row r="100" s="14" customFormat="1">
      <c r="A100" s="14"/>
      <c r="B100" s="235"/>
      <c r="C100" s="236"/>
      <c r="D100" s="226" t="s">
        <v>135</v>
      </c>
      <c r="E100" s="237" t="s">
        <v>19</v>
      </c>
      <c r="F100" s="238" t="s">
        <v>526</v>
      </c>
      <c r="G100" s="236"/>
      <c r="H100" s="239">
        <v>50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135</v>
      </c>
      <c r="AU100" s="245" t="s">
        <v>83</v>
      </c>
      <c r="AV100" s="14" t="s">
        <v>83</v>
      </c>
      <c r="AW100" s="14" t="s">
        <v>33</v>
      </c>
      <c r="AX100" s="14" t="s">
        <v>72</v>
      </c>
      <c r="AY100" s="245" t="s">
        <v>124</v>
      </c>
    </row>
    <row r="101" s="13" customFormat="1">
      <c r="A101" s="13"/>
      <c r="B101" s="224"/>
      <c r="C101" s="225"/>
      <c r="D101" s="226" t="s">
        <v>135</v>
      </c>
      <c r="E101" s="227" t="s">
        <v>19</v>
      </c>
      <c r="F101" s="228" t="s">
        <v>527</v>
      </c>
      <c r="G101" s="225"/>
      <c r="H101" s="227" t="s">
        <v>19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135</v>
      </c>
      <c r="AU101" s="234" t="s">
        <v>83</v>
      </c>
      <c r="AV101" s="13" t="s">
        <v>80</v>
      </c>
      <c r="AW101" s="13" t="s">
        <v>33</v>
      </c>
      <c r="AX101" s="13" t="s">
        <v>72</v>
      </c>
      <c r="AY101" s="234" t="s">
        <v>124</v>
      </c>
    </row>
    <row r="102" s="14" customFormat="1">
      <c r="A102" s="14"/>
      <c r="B102" s="235"/>
      <c r="C102" s="236"/>
      <c r="D102" s="226" t="s">
        <v>135</v>
      </c>
      <c r="E102" s="237" t="s">
        <v>19</v>
      </c>
      <c r="F102" s="238" t="s">
        <v>528</v>
      </c>
      <c r="G102" s="236"/>
      <c r="H102" s="239">
        <v>15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135</v>
      </c>
      <c r="AU102" s="245" t="s">
        <v>83</v>
      </c>
      <c r="AV102" s="14" t="s">
        <v>83</v>
      </c>
      <c r="AW102" s="14" t="s">
        <v>33</v>
      </c>
      <c r="AX102" s="14" t="s">
        <v>72</v>
      </c>
      <c r="AY102" s="245" t="s">
        <v>124</v>
      </c>
    </row>
    <row r="103" s="15" customFormat="1">
      <c r="A103" s="15"/>
      <c r="B103" s="246"/>
      <c r="C103" s="247"/>
      <c r="D103" s="226" t="s">
        <v>135</v>
      </c>
      <c r="E103" s="248" t="s">
        <v>19</v>
      </c>
      <c r="F103" s="249" t="s">
        <v>142</v>
      </c>
      <c r="G103" s="247"/>
      <c r="H103" s="250">
        <v>3260</v>
      </c>
      <c r="I103" s="251"/>
      <c r="J103" s="247"/>
      <c r="K103" s="247"/>
      <c r="L103" s="252"/>
      <c r="M103" s="253"/>
      <c r="N103" s="254"/>
      <c r="O103" s="254"/>
      <c r="P103" s="254"/>
      <c r="Q103" s="254"/>
      <c r="R103" s="254"/>
      <c r="S103" s="254"/>
      <c r="T103" s="25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6" t="s">
        <v>135</v>
      </c>
      <c r="AU103" s="256" t="s">
        <v>83</v>
      </c>
      <c r="AV103" s="15" t="s">
        <v>131</v>
      </c>
      <c r="AW103" s="15" t="s">
        <v>33</v>
      </c>
      <c r="AX103" s="15" t="s">
        <v>80</v>
      </c>
      <c r="AY103" s="256" t="s">
        <v>124</v>
      </c>
    </row>
    <row r="104" s="12" customFormat="1" ht="22.8" customHeight="1">
      <c r="A104" s="12"/>
      <c r="B104" s="190"/>
      <c r="C104" s="191"/>
      <c r="D104" s="192" t="s">
        <v>71</v>
      </c>
      <c r="E104" s="204" t="s">
        <v>170</v>
      </c>
      <c r="F104" s="204" t="s">
        <v>183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SUM(P105:P151)</f>
        <v>0</v>
      </c>
      <c r="Q104" s="198"/>
      <c r="R104" s="199">
        <f>SUM(R105:R151)</f>
        <v>200.67544999999998</v>
      </c>
      <c r="S104" s="198"/>
      <c r="T104" s="200">
        <f>SUM(T105:T151)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80</v>
      </c>
      <c r="AT104" s="202" t="s">
        <v>71</v>
      </c>
      <c r="AU104" s="202" t="s">
        <v>80</v>
      </c>
      <c r="AY104" s="201" t="s">
        <v>124</v>
      </c>
      <c r="BK104" s="203">
        <f>SUM(BK105:BK151)</f>
        <v>0</v>
      </c>
    </row>
    <row r="105" s="2" customFormat="1" ht="24.15" customHeight="1">
      <c r="A105" s="40"/>
      <c r="B105" s="41"/>
      <c r="C105" s="206" t="s">
        <v>158</v>
      </c>
      <c r="D105" s="206" t="s">
        <v>126</v>
      </c>
      <c r="E105" s="207" t="s">
        <v>199</v>
      </c>
      <c r="F105" s="208" t="s">
        <v>200</v>
      </c>
      <c r="G105" s="209" t="s">
        <v>129</v>
      </c>
      <c r="H105" s="210">
        <v>160</v>
      </c>
      <c r="I105" s="211"/>
      <c r="J105" s="212">
        <f>ROUND(I105*H105,2)</f>
        <v>0</v>
      </c>
      <c r="K105" s="208" t="s">
        <v>130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131</v>
      </c>
      <c r="AT105" s="217" t="s">
        <v>126</v>
      </c>
      <c r="AU105" s="217" t="s">
        <v>83</v>
      </c>
      <c r="AY105" s="19" t="s">
        <v>124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131</v>
      </c>
      <c r="BM105" s="217" t="s">
        <v>201</v>
      </c>
    </row>
    <row r="106" s="2" customFormat="1">
      <c r="A106" s="40"/>
      <c r="B106" s="41"/>
      <c r="C106" s="42"/>
      <c r="D106" s="219" t="s">
        <v>133</v>
      </c>
      <c r="E106" s="42"/>
      <c r="F106" s="220" t="s">
        <v>202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133</v>
      </c>
      <c r="AU106" s="19" t="s">
        <v>83</v>
      </c>
    </row>
    <row r="107" s="13" customFormat="1">
      <c r="A107" s="13"/>
      <c r="B107" s="224"/>
      <c r="C107" s="225"/>
      <c r="D107" s="226" t="s">
        <v>135</v>
      </c>
      <c r="E107" s="227" t="s">
        <v>19</v>
      </c>
      <c r="F107" s="228" t="s">
        <v>139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135</v>
      </c>
      <c r="AU107" s="234" t="s">
        <v>83</v>
      </c>
      <c r="AV107" s="13" t="s">
        <v>80</v>
      </c>
      <c r="AW107" s="13" t="s">
        <v>33</v>
      </c>
      <c r="AX107" s="13" t="s">
        <v>72</v>
      </c>
      <c r="AY107" s="234" t="s">
        <v>124</v>
      </c>
    </row>
    <row r="108" s="14" customFormat="1">
      <c r="A108" s="14"/>
      <c r="B108" s="235"/>
      <c r="C108" s="236"/>
      <c r="D108" s="226" t="s">
        <v>135</v>
      </c>
      <c r="E108" s="237" t="s">
        <v>19</v>
      </c>
      <c r="F108" s="238" t="s">
        <v>518</v>
      </c>
      <c r="G108" s="236"/>
      <c r="H108" s="239">
        <v>160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135</v>
      </c>
      <c r="AU108" s="245" t="s">
        <v>83</v>
      </c>
      <c r="AV108" s="14" t="s">
        <v>83</v>
      </c>
      <c r="AW108" s="14" t="s">
        <v>33</v>
      </c>
      <c r="AX108" s="14" t="s">
        <v>80</v>
      </c>
      <c r="AY108" s="245" t="s">
        <v>124</v>
      </c>
    </row>
    <row r="109" s="13" customFormat="1">
      <c r="A109" s="13"/>
      <c r="B109" s="224"/>
      <c r="C109" s="225"/>
      <c r="D109" s="226" t="s">
        <v>135</v>
      </c>
      <c r="E109" s="227" t="s">
        <v>19</v>
      </c>
      <c r="F109" s="228" t="s">
        <v>141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83</v>
      </c>
      <c r="AV109" s="13" t="s">
        <v>80</v>
      </c>
      <c r="AW109" s="13" t="s">
        <v>33</v>
      </c>
      <c r="AX109" s="13" t="s">
        <v>72</v>
      </c>
      <c r="AY109" s="234" t="s">
        <v>124</v>
      </c>
    </row>
    <row r="110" s="2" customFormat="1" ht="24.15" customHeight="1">
      <c r="A110" s="40"/>
      <c r="B110" s="41"/>
      <c r="C110" s="206" t="s">
        <v>131</v>
      </c>
      <c r="D110" s="206" t="s">
        <v>126</v>
      </c>
      <c r="E110" s="207" t="s">
        <v>529</v>
      </c>
      <c r="F110" s="208" t="s">
        <v>530</v>
      </c>
      <c r="G110" s="209" t="s">
        <v>129</v>
      </c>
      <c r="H110" s="210">
        <v>469.5</v>
      </c>
      <c r="I110" s="211"/>
      <c r="J110" s="212">
        <f>ROUND(I110*H110,2)</f>
        <v>0</v>
      </c>
      <c r="K110" s="208" t="s">
        <v>130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0.108</v>
      </c>
      <c r="R110" s="215">
        <f>Q110*H110</f>
        <v>50.705999999999996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131</v>
      </c>
      <c r="AT110" s="217" t="s">
        <v>126</v>
      </c>
      <c r="AU110" s="217" t="s">
        <v>83</v>
      </c>
      <c r="AY110" s="19" t="s">
        <v>124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131</v>
      </c>
      <c r="BM110" s="217" t="s">
        <v>531</v>
      </c>
    </row>
    <row r="111" s="2" customFormat="1">
      <c r="A111" s="40"/>
      <c r="B111" s="41"/>
      <c r="C111" s="42"/>
      <c r="D111" s="219" t="s">
        <v>133</v>
      </c>
      <c r="E111" s="42"/>
      <c r="F111" s="220" t="s">
        <v>532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133</v>
      </c>
      <c r="AU111" s="19" t="s">
        <v>83</v>
      </c>
    </row>
    <row r="112" s="13" customFormat="1">
      <c r="A112" s="13"/>
      <c r="B112" s="224"/>
      <c r="C112" s="225"/>
      <c r="D112" s="226" t="s">
        <v>135</v>
      </c>
      <c r="E112" s="227" t="s">
        <v>19</v>
      </c>
      <c r="F112" s="228" t="s">
        <v>208</v>
      </c>
      <c r="G112" s="225"/>
      <c r="H112" s="227" t="s">
        <v>19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135</v>
      </c>
      <c r="AU112" s="234" t="s">
        <v>83</v>
      </c>
      <c r="AV112" s="13" t="s">
        <v>80</v>
      </c>
      <c r="AW112" s="13" t="s">
        <v>33</v>
      </c>
      <c r="AX112" s="13" t="s">
        <v>72</v>
      </c>
      <c r="AY112" s="234" t="s">
        <v>124</v>
      </c>
    </row>
    <row r="113" s="14" customFormat="1">
      <c r="A113" s="14"/>
      <c r="B113" s="235"/>
      <c r="C113" s="236"/>
      <c r="D113" s="226" t="s">
        <v>135</v>
      </c>
      <c r="E113" s="237" t="s">
        <v>19</v>
      </c>
      <c r="F113" s="238" t="s">
        <v>533</v>
      </c>
      <c r="G113" s="236"/>
      <c r="H113" s="239">
        <v>233.25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135</v>
      </c>
      <c r="AU113" s="245" t="s">
        <v>83</v>
      </c>
      <c r="AV113" s="14" t="s">
        <v>83</v>
      </c>
      <c r="AW113" s="14" t="s">
        <v>33</v>
      </c>
      <c r="AX113" s="14" t="s">
        <v>72</v>
      </c>
      <c r="AY113" s="245" t="s">
        <v>124</v>
      </c>
    </row>
    <row r="114" s="14" customFormat="1">
      <c r="A114" s="14"/>
      <c r="B114" s="235"/>
      <c r="C114" s="236"/>
      <c r="D114" s="226" t="s">
        <v>135</v>
      </c>
      <c r="E114" s="237" t="s">
        <v>19</v>
      </c>
      <c r="F114" s="238" t="s">
        <v>534</v>
      </c>
      <c r="G114" s="236"/>
      <c r="H114" s="239">
        <v>236.25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135</v>
      </c>
      <c r="AU114" s="245" t="s">
        <v>83</v>
      </c>
      <c r="AV114" s="14" t="s">
        <v>83</v>
      </c>
      <c r="AW114" s="14" t="s">
        <v>33</v>
      </c>
      <c r="AX114" s="14" t="s">
        <v>72</v>
      </c>
      <c r="AY114" s="245" t="s">
        <v>124</v>
      </c>
    </row>
    <row r="115" s="15" customFormat="1">
      <c r="A115" s="15"/>
      <c r="B115" s="246"/>
      <c r="C115" s="247"/>
      <c r="D115" s="226" t="s">
        <v>135</v>
      </c>
      <c r="E115" s="248" t="s">
        <v>19</v>
      </c>
      <c r="F115" s="249" t="s">
        <v>142</v>
      </c>
      <c r="G115" s="247"/>
      <c r="H115" s="250">
        <v>469.5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6" t="s">
        <v>135</v>
      </c>
      <c r="AU115" s="256" t="s">
        <v>83</v>
      </c>
      <c r="AV115" s="15" t="s">
        <v>131</v>
      </c>
      <c r="AW115" s="15" t="s">
        <v>33</v>
      </c>
      <c r="AX115" s="15" t="s">
        <v>80</v>
      </c>
      <c r="AY115" s="256" t="s">
        <v>124</v>
      </c>
    </row>
    <row r="116" s="2" customFormat="1" ht="16.5" customHeight="1">
      <c r="A116" s="40"/>
      <c r="B116" s="41"/>
      <c r="C116" s="257" t="s">
        <v>170</v>
      </c>
      <c r="D116" s="257" t="s">
        <v>212</v>
      </c>
      <c r="E116" s="258" t="s">
        <v>213</v>
      </c>
      <c r="F116" s="259" t="s">
        <v>214</v>
      </c>
      <c r="G116" s="260" t="s">
        <v>173</v>
      </c>
      <c r="H116" s="261">
        <v>50.700000000000003</v>
      </c>
      <c r="I116" s="262"/>
      <c r="J116" s="263">
        <f>ROUND(I116*H116,2)</f>
        <v>0</v>
      </c>
      <c r="K116" s="259" t="s">
        <v>130</v>
      </c>
      <c r="L116" s="264"/>
      <c r="M116" s="265" t="s">
        <v>19</v>
      </c>
      <c r="N116" s="266" t="s">
        <v>43</v>
      </c>
      <c r="O116" s="86"/>
      <c r="P116" s="215">
        <f>O116*H116</f>
        <v>0</v>
      </c>
      <c r="Q116" s="215">
        <v>1</v>
      </c>
      <c r="R116" s="215">
        <f>Q116*H116</f>
        <v>50.700000000000003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198</v>
      </c>
      <c r="AT116" s="217" t="s">
        <v>212</v>
      </c>
      <c r="AU116" s="217" t="s">
        <v>83</v>
      </c>
      <c r="AY116" s="19" t="s">
        <v>124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131</v>
      </c>
      <c r="BM116" s="217" t="s">
        <v>215</v>
      </c>
    </row>
    <row r="117" s="2" customFormat="1" ht="24.15" customHeight="1">
      <c r="A117" s="40"/>
      <c r="B117" s="41"/>
      <c r="C117" s="206" t="s">
        <v>177</v>
      </c>
      <c r="D117" s="206" t="s">
        <v>126</v>
      </c>
      <c r="E117" s="207" t="s">
        <v>217</v>
      </c>
      <c r="F117" s="208" t="s">
        <v>218</v>
      </c>
      <c r="G117" s="209" t="s">
        <v>129</v>
      </c>
      <c r="H117" s="210">
        <v>635</v>
      </c>
      <c r="I117" s="211"/>
      <c r="J117" s="212">
        <f>ROUND(I117*H117,2)</f>
        <v>0</v>
      </c>
      <c r="K117" s="208" t="s">
        <v>130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0.15620000000000001</v>
      </c>
      <c r="R117" s="215">
        <f>Q117*H117</f>
        <v>99.186999999999998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131</v>
      </c>
      <c r="AT117" s="217" t="s">
        <v>126</v>
      </c>
      <c r="AU117" s="217" t="s">
        <v>83</v>
      </c>
      <c r="AY117" s="19" t="s">
        <v>124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131</v>
      </c>
      <c r="BM117" s="217" t="s">
        <v>219</v>
      </c>
    </row>
    <row r="118" s="2" customFormat="1">
      <c r="A118" s="40"/>
      <c r="B118" s="41"/>
      <c r="C118" s="42"/>
      <c r="D118" s="219" t="s">
        <v>133</v>
      </c>
      <c r="E118" s="42"/>
      <c r="F118" s="220" t="s">
        <v>220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133</v>
      </c>
      <c r="AU118" s="19" t="s">
        <v>83</v>
      </c>
    </row>
    <row r="119" s="13" customFormat="1">
      <c r="A119" s="13"/>
      <c r="B119" s="224"/>
      <c r="C119" s="225"/>
      <c r="D119" s="226" t="s">
        <v>135</v>
      </c>
      <c r="E119" s="227" t="s">
        <v>19</v>
      </c>
      <c r="F119" s="228" t="s">
        <v>221</v>
      </c>
      <c r="G119" s="225"/>
      <c r="H119" s="227" t="s">
        <v>19</v>
      </c>
      <c r="I119" s="229"/>
      <c r="J119" s="225"/>
      <c r="K119" s="225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135</v>
      </c>
      <c r="AU119" s="234" t="s">
        <v>83</v>
      </c>
      <c r="AV119" s="13" t="s">
        <v>80</v>
      </c>
      <c r="AW119" s="13" t="s">
        <v>33</v>
      </c>
      <c r="AX119" s="13" t="s">
        <v>72</v>
      </c>
      <c r="AY119" s="234" t="s">
        <v>124</v>
      </c>
    </row>
    <row r="120" s="14" customFormat="1">
      <c r="A120" s="14"/>
      <c r="B120" s="235"/>
      <c r="C120" s="236"/>
      <c r="D120" s="226" t="s">
        <v>135</v>
      </c>
      <c r="E120" s="237" t="s">
        <v>19</v>
      </c>
      <c r="F120" s="238" t="s">
        <v>535</v>
      </c>
      <c r="G120" s="236"/>
      <c r="H120" s="239">
        <v>635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135</v>
      </c>
      <c r="AU120" s="245" t="s">
        <v>83</v>
      </c>
      <c r="AV120" s="14" t="s">
        <v>83</v>
      </c>
      <c r="AW120" s="14" t="s">
        <v>33</v>
      </c>
      <c r="AX120" s="14" t="s">
        <v>80</v>
      </c>
      <c r="AY120" s="245" t="s">
        <v>124</v>
      </c>
    </row>
    <row r="121" s="13" customFormat="1">
      <c r="A121" s="13"/>
      <c r="B121" s="224"/>
      <c r="C121" s="225"/>
      <c r="D121" s="226" t="s">
        <v>135</v>
      </c>
      <c r="E121" s="227" t="s">
        <v>19</v>
      </c>
      <c r="F121" s="228" t="s">
        <v>223</v>
      </c>
      <c r="G121" s="225"/>
      <c r="H121" s="227" t="s">
        <v>19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135</v>
      </c>
      <c r="AU121" s="234" t="s">
        <v>83</v>
      </c>
      <c r="AV121" s="13" t="s">
        <v>80</v>
      </c>
      <c r="AW121" s="13" t="s">
        <v>33</v>
      </c>
      <c r="AX121" s="13" t="s">
        <v>72</v>
      </c>
      <c r="AY121" s="234" t="s">
        <v>124</v>
      </c>
    </row>
    <row r="122" s="2" customFormat="1" ht="16.5" customHeight="1">
      <c r="A122" s="40"/>
      <c r="B122" s="41"/>
      <c r="C122" s="206" t="s">
        <v>184</v>
      </c>
      <c r="D122" s="206" t="s">
        <v>126</v>
      </c>
      <c r="E122" s="207" t="s">
        <v>224</v>
      </c>
      <c r="F122" s="208" t="s">
        <v>225</v>
      </c>
      <c r="G122" s="209" t="s">
        <v>226</v>
      </c>
      <c r="H122" s="210">
        <v>97</v>
      </c>
      <c r="I122" s="211"/>
      <c r="J122" s="212">
        <f>ROUND(I122*H122,2)</f>
        <v>0</v>
      </c>
      <c r="K122" s="208" t="s">
        <v>130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0.00084999999999999995</v>
      </c>
      <c r="R122" s="215">
        <f>Q122*H122</f>
        <v>0.082449999999999996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131</v>
      </c>
      <c r="AT122" s="217" t="s">
        <v>126</v>
      </c>
      <c r="AU122" s="217" t="s">
        <v>83</v>
      </c>
      <c r="AY122" s="19" t="s">
        <v>124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131</v>
      </c>
      <c r="BM122" s="217" t="s">
        <v>227</v>
      </c>
    </row>
    <row r="123" s="2" customFormat="1">
      <c r="A123" s="40"/>
      <c r="B123" s="41"/>
      <c r="C123" s="42"/>
      <c r="D123" s="219" t="s">
        <v>133</v>
      </c>
      <c r="E123" s="42"/>
      <c r="F123" s="220" t="s">
        <v>228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133</v>
      </c>
      <c r="AU123" s="19" t="s">
        <v>83</v>
      </c>
    </row>
    <row r="124" s="13" customFormat="1">
      <c r="A124" s="13"/>
      <c r="B124" s="224"/>
      <c r="C124" s="225"/>
      <c r="D124" s="226" t="s">
        <v>135</v>
      </c>
      <c r="E124" s="227" t="s">
        <v>19</v>
      </c>
      <c r="F124" s="228" t="s">
        <v>229</v>
      </c>
      <c r="G124" s="225"/>
      <c r="H124" s="227" t="s">
        <v>19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135</v>
      </c>
      <c r="AU124" s="234" t="s">
        <v>83</v>
      </c>
      <c r="AV124" s="13" t="s">
        <v>80</v>
      </c>
      <c r="AW124" s="13" t="s">
        <v>33</v>
      </c>
      <c r="AX124" s="13" t="s">
        <v>72</v>
      </c>
      <c r="AY124" s="234" t="s">
        <v>124</v>
      </c>
    </row>
    <row r="125" s="14" customFormat="1">
      <c r="A125" s="14"/>
      <c r="B125" s="235"/>
      <c r="C125" s="236"/>
      <c r="D125" s="226" t="s">
        <v>135</v>
      </c>
      <c r="E125" s="237" t="s">
        <v>19</v>
      </c>
      <c r="F125" s="238" t="s">
        <v>536</v>
      </c>
      <c r="G125" s="236"/>
      <c r="H125" s="239">
        <v>97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135</v>
      </c>
      <c r="AU125" s="245" t="s">
        <v>83</v>
      </c>
      <c r="AV125" s="14" t="s">
        <v>83</v>
      </c>
      <c r="AW125" s="14" t="s">
        <v>33</v>
      </c>
      <c r="AX125" s="14" t="s">
        <v>80</v>
      </c>
      <c r="AY125" s="245" t="s">
        <v>124</v>
      </c>
    </row>
    <row r="126" s="13" customFormat="1">
      <c r="A126" s="13"/>
      <c r="B126" s="224"/>
      <c r="C126" s="225"/>
      <c r="D126" s="226" t="s">
        <v>135</v>
      </c>
      <c r="E126" s="227" t="s">
        <v>19</v>
      </c>
      <c r="F126" s="228" t="s">
        <v>231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135</v>
      </c>
      <c r="AU126" s="234" t="s">
        <v>83</v>
      </c>
      <c r="AV126" s="13" t="s">
        <v>80</v>
      </c>
      <c r="AW126" s="13" t="s">
        <v>33</v>
      </c>
      <c r="AX126" s="13" t="s">
        <v>72</v>
      </c>
      <c r="AY126" s="234" t="s">
        <v>124</v>
      </c>
    </row>
    <row r="127" s="2" customFormat="1" ht="16.5" customHeight="1">
      <c r="A127" s="40"/>
      <c r="B127" s="41"/>
      <c r="C127" s="206" t="s">
        <v>198</v>
      </c>
      <c r="D127" s="206" t="s">
        <v>126</v>
      </c>
      <c r="E127" s="207" t="s">
        <v>233</v>
      </c>
      <c r="F127" s="208" t="s">
        <v>234</v>
      </c>
      <c r="G127" s="209" t="s">
        <v>129</v>
      </c>
      <c r="H127" s="210">
        <v>97</v>
      </c>
      <c r="I127" s="211"/>
      <c r="J127" s="212">
        <f>ROUND(I127*H127,2)</f>
        <v>0</v>
      </c>
      <c r="K127" s="208" t="s">
        <v>130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131</v>
      </c>
      <c r="AT127" s="217" t="s">
        <v>126</v>
      </c>
      <c r="AU127" s="217" t="s">
        <v>83</v>
      </c>
      <c r="AY127" s="19" t="s">
        <v>124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131</v>
      </c>
      <c r="BM127" s="217" t="s">
        <v>235</v>
      </c>
    </row>
    <row r="128" s="2" customFormat="1">
      <c r="A128" s="40"/>
      <c r="B128" s="41"/>
      <c r="C128" s="42"/>
      <c r="D128" s="219" t="s">
        <v>133</v>
      </c>
      <c r="E128" s="42"/>
      <c r="F128" s="220" t="s">
        <v>236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133</v>
      </c>
      <c r="AU128" s="19" t="s">
        <v>83</v>
      </c>
    </row>
    <row r="129" s="13" customFormat="1">
      <c r="A129" s="13"/>
      <c r="B129" s="224"/>
      <c r="C129" s="225"/>
      <c r="D129" s="226" t="s">
        <v>135</v>
      </c>
      <c r="E129" s="227" t="s">
        <v>19</v>
      </c>
      <c r="F129" s="228" t="s">
        <v>229</v>
      </c>
      <c r="G129" s="225"/>
      <c r="H129" s="227" t="s">
        <v>19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135</v>
      </c>
      <c r="AU129" s="234" t="s">
        <v>83</v>
      </c>
      <c r="AV129" s="13" t="s">
        <v>80</v>
      </c>
      <c r="AW129" s="13" t="s">
        <v>33</v>
      </c>
      <c r="AX129" s="13" t="s">
        <v>72</v>
      </c>
      <c r="AY129" s="234" t="s">
        <v>124</v>
      </c>
    </row>
    <row r="130" s="14" customFormat="1">
      <c r="A130" s="14"/>
      <c r="B130" s="235"/>
      <c r="C130" s="236"/>
      <c r="D130" s="226" t="s">
        <v>135</v>
      </c>
      <c r="E130" s="237" t="s">
        <v>19</v>
      </c>
      <c r="F130" s="238" t="s">
        <v>537</v>
      </c>
      <c r="G130" s="236"/>
      <c r="H130" s="239">
        <v>97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135</v>
      </c>
      <c r="AU130" s="245" t="s">
        <v>83</v>
      </c>
      <c r="AV130" s="14" t="s">
        <v>83</v>
      </c>
      <c r="AW130" s="14" t="s">
        <v>33</v>
      </c>
      <c r="AX130" s="14" t="s">
        <v>80</v>
      </c>
      <c r="AY130" s="245" t="s">
        <v>124</v>
      </c>
    </row>
    <row r="131" s="13" customFormat="1">
      <c r="A131" s="13"/>
      <c r="B131" s="224"/>
      <c r="C131" s="225"/>
      <c r="D131" s="226" t="s">
        <v>135</v>
      </c>
      <c r="E131" s="227" t="s">
        <v>19</v>
      </c>
      <c r="F131" s="228" t="s">
        <v>231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135</v>
      </c>
      <c r="AU131" s="234" t="s">
        <v>83</v>
      </c>
      <c r="AV131" s="13" t="s">
        <v>80</v>
      </c>
      <c r="AW131" s="13" t="s">
        <v>33</v>
      </c>
      <c r="AX131" s="13" t="s">
        <v>72</v>
      </c>
      <c r="AY131" s="234" t="s">
        <v>124</v>
      </c>
    </row>
    <row r="132" s="2" customFormat="1" ht="16.5" customHeight="1">
      <c r="A132" s="40"/>
      <c r="B132" s="41"/>
      <c r="C132" s="206" t="s">
        <v>203</v>
      </c>
      <c r="D132" s="206" t="s">
        <v>126</v>
      </c>
      <c r="E132" s="207" t="s">
        <v>239</v>
      </c>
      <c r="F132" s="208" t="s">
        <v>240</v>
      </c>
      <c r="G132" s="209" t="s">
        <v>129</v>
      </c>
      <c r="H132" s="210">
        <v>3260</v>
      </c>
      <c r="I132" s="211"/>
      <c r="J132" s="212">
        <f>ROUND(I132*H132,2)</f>
        <v>0</v>
      </c>
      <c r="K132" s="208" t="s">
        <v>130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131</v>
      </c>
      <c r="AT132" s="217" t="s">
        <v>126</v>
      </c>
      <c r="AU132" s="217" t="s">
        <v>83</v>
      </c>
      <c r="AY132" s="19" t="s">
        <v>124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131</v>
      </c>
      <c r="BM132" s="217" t="s">
        <v>241</v>
      </c>
    </row>
    <row r="133" s="2" customFormat="1">
      <c r="A133" s="40"/>
      <c r="B133" s="41"/>
      <c r="C133" s="42"/>
      <c r="D133" s="219" t="s">
        <v>133</v>
      </c>
      <c r="E133" s="42"/>
      <c r="F133" s="220" t="s">
        <v>242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133</v>
      </c>
      <c r="AU133" s="19" t="s">
        <v>83</v>
      </c>
    </row>
    <row r="134" s="13" customFormat="1">
      <c r="A134" s="13"/>
      <c r="B134" s="224"/>
      <c r="C134" s="225"/>
      <c r="D134" s="226" t="s">
        <v>135</v>
      </c>
      <c r="E134" s="227" t="s">
        <v>19</v>
      </c>
      <c r="F134" s="228" t="s">
        <v>243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135</v>
      </c>
      <c r="AU134" s="234" t="s">
        <v>83</v>
      </c>
      <c r="AV134" s="13" t="s">
        <v>80</v>
      </c>
      <c r="AW134" s="13" t="s">
        <v>33</v>
      </c>
      <c r="AX134" s="13" t="s">
        <v>72</v>
      </c>
      <c r="AY134" s="234" t="s">
        <v>124</v>
      </c>
    </row>
    <row r="135" s="14" customFormat="1">
      <c r="A135" s="14"/>
      <c r="B135" s="235"/>
      <c r="C135" s="236"/>
      <c r="D135" s="226" t="s">
        <v>135</v>
      </c>
      <c r="E135" s="237" t="s">
        <v>19</v>
      </c>
      <c r="F135" s="238" t="s">
        <v>523</v>
      </c>
      <c r="G135" s="236"/>
      <c r="H135" s="239">
        <v>3170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135</v>
      </c>
      <c r="AU135" s="245" t="s">
        <v>83</v>
      </c>
      <c r="AV135" s="14" t="s">
        <v>83</v>
      </c>
      <c r="AW135" s="14" t="s">
        <v>33</v>
      </c>
      <c r="AX135" s="14" t="s">
        <v>72</v>
      </c>
      <c r="AY135" s="245" t="s">
        <v>124</v>
      </c>
    </row>
    <row r="136" s="13" customFormat="1">
      <c r="A136" s="13"/>
      <c r="B136" s="224"/>
      <c r="C136" s="225"/>
      <c r="D136" s="226" t="s">
        <v>135</v>
      </c>
      <c r="E136" s="227" t="s">
        <v>19</v>
      </c>
      <c r="F136" s="228" t="s">
        <v>524</v>
      </c>
      <c r="G136" s="225"/>
      <c r="H136" s="227" t="s">
        <v>19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135</v>
      </c>
      <c r="AU136" s="234" t="s">
        <v>83</v>
      </c>
      <c r="AV136" s="13" t="s">
        <v>80</v>
      </c>
      <c r="AW136" s="13" t="s">
        <v>33</v>
      </c>
      <c r="AX136" s="13" t="s">
        <v>72</v>
      </c>
      <c r="AY136" s="234" t="s">
        <v>124</v>
      </c>
    </row>
    <row r="137" s="14" customFormat="1">
      <c r="A137" s="14"/>
      <c r="B137" s="235"/>
      <c r="C137" s="236"/>
      <c r="D137" s="226" t="s">
        <v>135</v>
      </c>
      <c r="E137" s="237" t="s">
        <v>19</v>
      </c>
      <c r="F137" s="238" t="s">
        <v>525</v>
      </c>
      <c r="G137" s="236"/>
      <c r="H137" s="239">
        <v>25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135</v>
      </c>
      <c r="AU137" s="245" t="s">
        <v>83</v>
      </c>
      <c r="AV137" s="14" t="s">
        <v>83</v>
      </c>
      <c r="AW137" s="14" t="s">
        <v>33</v>
      </c>
      <c r="AX137" s="14" t="s">
        <v>72</v>
      </c>
      <c r="AY137" s="245" t="s">
        <v>124</v>
      </c>
    </row>
    <row r="138" s="14" customFormat="1">
      <c r="A138" s="14"/>
      <c r="B138" s="235"/>
      <c r="C138" s="236"/>
      <c r="D138" s="226" t="s">
        <v>135</v>
      </c>
      <c r="E138" s="237" t="s">
        <v>19</v>
      </c>
      <c r="F138" s="238" t="s">
        <v>526</v>
      </c>
      <c r="G138" s="236"/>
      <c r="H138" s="239">
        <v>50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135</v>
      </c>
      <c r="AU138" s="245" t="s">
        <v>83</v>
      </c>
      <c r="AV138" s="14" t="s">
        <v>83</v>
      </c>
      <c r="AW138" s="14" t="s">
        <v>33</v>
      </c>
      <c r="AX138" s="14" t="s">
        <v>72</v>
      </c>
      <c r="AY138" s="245" t="s">
        <v>124</v>
      </c>
    </row>
    <row r="139" s="13" customFormat="1">
      <c r="A139" s="13"/>
      <c r="B139" s="224"/>
      <c r="C139" s="225"/>
      <c r="D139" s="226" t="s">
        <v>135</v>
      </c>
      <c r="E139" s="227" t="s">
        <v>19</v>
      </c>
      <c r="F139" s="228" t="s">
        <v>527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135</v>
      </c>
      <c r="AU139" s="234" t="s">
        <v>83</v>
      </c>
      <c r="AV139" s="13" t="s">
        <v>80</v>
      </c>
      <c r="AW139" s="13" t="s">
        <v>33</v>
      </c>
      <c r="AX139" s="13" t="s">
        <v>72</v>
      </c>
      <c r="AY139" s="234" t="s">
        <v>124</v>
      </c>
    </row>
    <row r="140" s="14" customFormat="1">
      <c r="A140" s="14"/>
      <c r="B140" s="235"/>
      <c r="C140" s="236"/>
      <c r="D140" s="226" t="s">
        <v>135</v>
      </c>
      <c r="E140" s="237" t="s">
        <v>19</v>
      </c>
      <c r="F140" s="238" t="s">
        <v>528</v>
      </c>
      <c r="G140" s="236"/>
      <c r="H140" s="239">
        <v>15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135</v>
      </c>
      <c r="AU140" s="245" t="s">
        <v>83</v>
      </c>
      <c r="AV140" s="14" t="s">
        <v>83</v>
      </c>
      <c r="AW140" s="14" t="s">
        <v>33</v>
      </c>
      <c r="AX140" s="14" t="s">
        <v>72</v>
      </c>
      <c r="AY140" s="245" t="s">
        <v>124</v>
      </c>
    </row>
    <row r="141" s="15" customFormat="1">
      <c r="A141" s="15"/>
      <c r="B141" s="246"/>
      <c r="C141" s="247"/>
      <c r="D141" s="226" t="s">
        <v>135</v>
      </c>
      <c r="E141" s="248" t="s">
        <v>19</v>
      </c>
      <c r="F141" s="249" t="s">
        <v>142</v>
      </c>
      <c r="G141" s="247"/>
      <c r="H141" s="250">
        <v>3260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6" t="s">
        <v>135</v>
      </c>
      <c r="AU141" s="256" t="s">
        <v>83</v>
      </c>
      <c r="AV141" s="15" t="s">
        <v>131</v>
      </c>
      <c r="AW141" s="15" t="s">
        <v>33</v>
      </c>
      <c r="AX141" s="15" t="s">
        <v>80</v>
      </c>
      <c r="AY141" s="256" t="s">
        <v>124</v>
      </c>
    </row>
    <row r="142" s="2" customFormat="1" ht="24.15" customHeight="1">
      <c r="A142" s="40"/>
      <c r="B142" s="41"/>
      <c r="C142" s="206" t="s">
        <v>211</v>
      </c>
      <c r="D142" s="206" t="s">
        <v>126</v>
      </c>
      <c r="E142" s="207" t="s">
        <v>254</v>
      </c>
      <c r="F142" s="208" t="s">
        <v>255</v>
      </c>
      <c r="G142" s="209" t="s">
        <v>129</v>
      </c>
      <c r="H142" s="210">
        <v>3260</v>
      </c>
      <c r="I142" s="211"/>
      <c r="J142" s="212">
        <f>ROUND(I142*H142,2)</f>
        <v>0</v>
      </c>
      <c r="K142" s="208" t="s">
        <v>130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131</v>
      </c>
      <c r="AT142" s="217" t="s">
        <v>126</v>
      </c>
      <c r="AU142" s="217" t="s">
        <v>83</v>
      </c>
      <c r="AY142" s="19" t="s">
        <v>124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131</v>
      </c>
      <c r="BM142" s="217" t="s">
        <v>256</v>
      </c>
    </row>
    <row r="143" s="2" customFormat="1">
      <c r="A143" s="40"/>
      <c r="B143" s="41"/>
      <c r="C143" s="42"/>
      <c r="D143" s="219" t="s">
        <v>133</v>
      </c>
      <c r="E143" s="42"/>
      <c r="F143" s="220" t="s">
        <v>257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133</v>
      </c>
      <c r="AU143" s="19" t="s">
        <v>83</v>
      </c>
    </row>
    <row r="144" s="13" customFormat="1">
      <c r="A144" s="13"/>
      <c r="B144" s="224"/>
      <c r="C144" s="225"/>
      <c r="D144" s="226" t="s">
        <v>135</v>
      </c>
      <c r="E144" s="227" t="s">
        <v>19</v>
      </c>
      <c r="F144" s="228" t="s">
        <v>243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135</v>
      </c>
      <c r="AU144" s="234" t="s">
        <v>83</v>
      </c>
      <c r="AV144" s="13" t="s">
        <v>80</v>
      </c>
      <c r="AW144" s="13" t="s">
        <v>33</v>
      </c>
      <c r="AX144" s="13" t="s">
        <v>72</v>
      </c>
      <c r="AY144" s="234" t="s">
        <v>124</v>
      </c>
    </row>
    <row r="145" s="14" customFormat="1">
      <c r="A145" s="14"/>
      <c r="B145" s="235"/>
      <c r="C145" s="236"/>
      <c r="D145" s="226" t="s">
        <v>135</v>
      </c>
      <c r="E145" s="237" t="s">
        <v>19</v>
      </c>
      <c r="F145" s="238" t="s">
        <v>523</v>
      </c>
      <c r="G145" s="236"/>
      <c r="H145" s="239">
        <v>3170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135</v>
      </c>
      <c r="AU145" s="245" t="s">
        <v>83</v>
      </c>
      <c r="AV145" s="14" t="s">
        <v>83</v>
      </c>
      <c r="AW145" s="14" t="s">
        <v>33</v>
      </c>
      <c r="AX145" s="14" t="s">
        <v>72</v>
      </c>
      <c r="AY145" s="245" t="s">
        <v>124</v>
      </c>
    </row>
    <row r="146" s="13" customFormat="1">
      <c r="A146" s="13"/>
      <c r="B146" s="224"/>
      <c r="C146" s="225"/>
      <c r="D146" s="226" t="s">
        <v>135</v>
      </c>
      <c r="E146" s="227" t="s">
        <v>19</v>
      </c>
      <c r="F146" s="228" t="s">
        <v>524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135</v>
      </c>
      <c r="AU146" s="234" t="s">
        <v>83</v>
      </c>
      <c r="AV146" s="13" t="s">
        <v>80</v>
      </c>
      <c r="AW146" s="13" t="s">
        <v>33</v>
      </c>
      <c r="AX146" s="13" t="s">
        <v>72</v>
      </c>
      <c r="AY146" s="234" t="s">
        <v>124</v>
      </c>
    </row>
    <row r="147" s="14" customFormat="1">
      <c r="A147" s="14"/>
      <c r="B147" s="235"/>
      <c r="C147" s="236"/>
      <c r="D147" s="226" t="s">
        <v>135</v>
      </c>
      <c r="E147" s="237" t="s">
        <v>19</v>
      </c>
      <c r="F147" s="238" t="s">
        <v>525</v>
      </c>
      <c r="G147" s="236"/>
      <c r="H147" s="239">
        <v>25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135</v>
      </c>
      <c r="AU147" s="245" t="s">
        <v>83</v>
      </c>
      <c r="AV147" s="14" t="s">
        <v>83</v>
      </c>
      <c r="AW147" s="14" t="s">
        <v>33</v>
      </c>
      <c r="AX147" s="14" t="s">
        <v>72</v>
      </c>
      <c r="AY147" s="245" t="s">
        <v>124</v>
      </c>
    </row>
    <row r="148" s="14" customFormat="1">
      <c r="A148" s="14"/>
      <c r="B148" s="235"/>
      <c r="C148" s="236"/>
      <c r="D148" s="226" t="s">
        <v>135</v>
      </c>
      <c r="E148" s="237" t="s">
        <v>19</v>
      </c>
      <c r="F148" s="238" t="s">
        <v>526</v>
      </c>
      <c r="G148" s="236"/>
      <c r="H148" s="239">
        <v>50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135</v>
      </c>
      <c r="AU148" s="245" t="s">
        <v>83</v>
      </c>
      <c r="AV148" s="14" t="s">
        <v>83</v>
      </c>
      <c r="AW148" s="14" t="s">
        <v>33</v>
      </c>
      <c r="AX148" s="14" t="s">
        <v>72</v>
      </c>
      <c r="AY148" s="245" t="s">
        <v>124</v>
      </c>
    </row>
    <row r="149" s="13" customFormat="1">
      <c r="A149" s="13"/>
      <c r="B149" s="224"/>
      <c r="C149" s="225"/>
      <c r="D149" s="226" t="s">
        <v>135</v>
      </c>
      <c r="E149" s="227" t="s">
        <v>19</v>
      </c>
      <c r="F149" s="228" t="s">
        <v>527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135</v>
      </c>
      <c r="AU149" s="234" t="s">
        <v>83</v>
      </c>
      <c r="AV149" s="13" t="s">
        <v>80</v>
      </c>
      <c r="AW149" s="13" t="s">
        <v>33</v>
      </c>
      <c r="AX149" s="13" t="s">
        <v>72</v>
      </c>
      <c r="AY149" s="234" t="s">
        <v>124</v>
      </c>
    </row>
    <row r="150" s="14" customFormat="1">
      <c r="A150" s="14"/>
      <c r="B150" s="235"/>
      <c r="C150" s="236"/>
      <c r="D150" s="226" t="s">
        <v>135</v>
      </c>
      <c r="E150" s="237" t="s">
        <v>19</v>
      </c>
      <c r="F150" s="238" t="s">
        <v>528</v>
      </c>
      <c r="G150" s="236"/>
      <c r="H150" s="239">
        <v>15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135</v>
      </c>
      <c r="AU150" s="245" t="s">
        <v>83</v>
      </c>
      <c r="AV150" s="14" t="s">
        <v>83</v>
      </c>
      <c r="AW150" s="14" t="s">
        <v>33</v>
      </c>
      <c r="AX150" s="14" t="s">
        <v>72</v>
      </c>
      <c r="AY150" s="245" t="s">
        <v>124</v>
      </c>
    </row>
    <row r="151" s="15" customFormat="1">
      <c r="A151" s="15"/>
      <c r="B151" s="246"/>
      <c r="C151" s="247"/>
      <c r="D151" s="226" t="s">
        <v>135</v>
      </c>
      <c r="E151" s="248" t="s">
        <v>19</v>
      </c>
      <c r="F151" s="249" t="s">
        <v>142</v>
      </c>
      <c r="G151" s="247"/>
      <c r="H151" s="250">
        <v>3260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6" t="s">
        <v>135</v>
      </c>
      <c r="AU151" s="256" t="s">
        <v>83</v>
      </c>
      <c r="AV151" s="15" t="s">
        <v>131</v>
      </c>
      <c r="AW151" s="15" t="s">
        <v>33</v>
      </c>
      <c r="AX151" s="15" t="s">
        <v>80</v>
      </c>
      <c r="AY151" s="256" t="s">
        <v>124</v>
      </c>
    </row>
    <row r="152" s="12" customFormat="1" ht="22.8" customHeight="1">
      <c r="A152" s="12"/>
      <c r="B152" s="190"/>
      <c r="C152" s="191"/>
      <c r="D152" s="192" t="s">
        <v>71</v>
      </c>
      <c r="E152" s="204" t="s">
        <v>198</v>
      </c>
      <c r="F152" s="204" t="s">
        <v>263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SUM(P153:P160)</f>
        <v>0</v>
      </c>
      <c r="Q152" s="198"/>
      <c r="R152" s="199">
        <f>SUM(R153:R160)</f>
        <v>14.298159999999999</v>
      </c>
      <c r="S152" s="198"/>
      <c r="T152" s="200">
        <f>SUM(T153:T160)</f>
        <v>10.44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80</v>
      </c>
      <c r="AT152" s="202" t="s">
        <v>71</v>
      </c>
      <c r="AU152" s="202" t="s">
        <v>80</v>
      </c>
      <c r="AY152" s="201" t="s">
        <v>124</v>
      </c>
      <c r="BK152" s="203">
        <f>SUM(BK153:BK160)</f>
        <v>0</v>
      </c>
    </row>
    <row r="153" s="2" customFormat="1" ht="24.15" customHeight="1">
      <c r="A153" s="40"/>
      <c r="B153" s="41"/>
      <c r="C153" s="206" t="s">
        <v>216</v>
      </c>
      <c r="D153" s="206" t="s">
        <v>126</v>
      </c>
      <c r="E153" s="207" t="s">
        <v>265</v>
      </c>
      <c r="F153" s="208" t="s">
        <v>266</v>
      </c>
      <c r="G153" s="209" t="s">
        <v>267</v>
      </c>
      <c r="H153" s="210">
        <v>14</v>
      </c>
      <c r="I153" s="211"/>
      <c r="J153" s="212">
        <f>ROUND(I153*H153,2)</f>
        <v>0</v>
      </c>
      <c r="K153" s="208" t="s">
        <v>130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0.65847999999999995</v>
      </c>
      <c r="R153" s="215">
        <f>Q153*H153</f>
        <v>9.2187199999999994</v>
      </c>
      <c r="S153" s="215">
        <v>0.66000000000000003</v>
      </c>
      <c r="T153" s="216">
        <f>S153*H153</f>
        <v>9.2400000000000002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131</v>
      </c>
      <c r="AT153" s="217" t="s">
        <v>126</v>
      </c>
      <c r="AU153" s="217" t="s">
        <v>83</v>
      </c>
      <c r="AY153" s="19" t="s">
        <v>124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131</v>
      </c>
      <c r="BM153" s="217" t="s">
        <v>268</v>
      </c>
    </row>
    <row r="154" s="2" customFormat="1">
      <c r="A154" s="40"/>
      <c r="B154" s="41"/>
      <c r="C154" s="42"/>
      <c r="D154" s="219" t="s">
        <v>133</v>
      </c>
      <c r="E154" s="42"/>
      <c r="F154" s="220" t="s">
        <v>269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133</v>
      </c>
      <c r="AU154" s="19" t="s">
        <v>83</v>
      </c>
    </row>
    <row r="155" s="14" customFormat="1">
      <c r="A155" s="14"/>
      <c r="B155" s="235"/>
      <c r="C155" s="236"/>
      <c r="D155" s="226" t="s">
        <v>135</v>
      </c>
      <c r="E155" s="237" t="s">
        <v>19</v>
      </c>
      <c r="F155" s="238" t="s">
        <v>538</v>
      </c>
      <c r="G155" s="236"/>
      <c r="H155" s="239">
        <v>14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135</v>
      </c>
      <c r="AU155" s="245" t="s">
        <v>83</v>
      </c>
      <c r="AV155" s="14" t="s">
        <v>83</v>
      </c>
      <c r="AW155" s="14" t="s">
        <v>33</v>
      </c>
      <c r="AX155" s="14" t="s">
        <v>80</v>
      </c>
      <c r="AY155" s="245" t="s">
        <v>124</v>
      </c>
    </row>
    <row r="156" s="2" customFormat="1" ht="16.5" customHeight="1">
      <c r="A156" s="40"/>
      <c r="B156" s="41"/>
      <c r="C156" s="257" t="s">
        <v>8</v>
      </c>
      <c r="D156" s="257" t="s">
        <v>212</v>
      </c>
      <c r="E156" s="258" t="s">
        <v>272</v>
      </c>
      <c r="F156" s="259" t="s">
        <v>273</v>
      </c>
      <c r="G156" s="260" t="s">
        <v>267</v>
      </c>
      <c r="H156" s="261">
        <v>14</v>
      </c>
      <c r="I156" s="262"/>
      <c r="J156" s="263">
        <f>ROUND(I156*H156,2)</f>
        <v>0</v>
      </c>
      <c r="K156" s="259" t="s">
        <v>130</v>
      </c>
      <c r="L156" s="264"/>
      <c r="M156" s="265" t="s">
        <v>19</v>
      </c>
      <c r="N156" s="266" t="s">
        <v>43</v>
      </c>
      <c r="O156" s="86"/>
      <c r="P156" s="215">
        <f>O156*H156</f>
        <v>0</v>
      </c>
      <c r="Q156" s="215">
        <v>0.19600000000000001</v>
      </c>
      <c r="R156" s="215">
        <f>Q156*H156</f>
        <v>2.7440000000000002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198</v>
      </c>
      <c r="AT156" s="217" t="s">
        <v>212</v>
      </c>
      <c r="AU156" s="217" t="s">
        <v>83</v>
      </c>
      <c r="AY156" s="19" t="s">
        <v>124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131</v>
      </c>
      <c r="BM156" s="217" t="s">
        <v>274</v>
      </c>
    </row>
    <row r="157" s="2" customFormat="1" ht="24.15" customHeight="1">
      <c r="A157" s="40"/>
      <c r="B157" s="41"/>
      <c r="C157" s="206" t="s">
        <v>232</v>
      </c>
      <c r="D157" s="206" t="s">
        <v>126</v>
      </c>
      <c r="E157" s="207" t="s">
        <v>539</v>
      </c>
      <c r="F157" s="208" t="s">
        <v>540</v>
      </c>
      <c r="G157" s="209" t="s">
        <v>267</v>
      </c>
      <c r="H157" s="210">
        <v>4</v>
      </c>
      <c r="I157" s="211"/>
      <c r="J157" s="212">
        <f>ROUND(I157*H157,2)</f>
        <v>0</v>
      </c>
      <c r="K157" s="208" t="s">
        <v>130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0.53325999999999996</v>
      </c>
      <c r="R157" s="215">
        <f>Q157*H157</f>
        <v>2.1330399999999998</v>
      </c>
      <c r="S157" s="215">
        <v>0.29999999999999999</v>
      </c>
      <c r="T157" s="216">
        <f>S157*H157</f>
        <v>1.2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131</v>
      </c>
      <c r="AT157" s="217" t="s">
        <v>126</v>
      </c>
      <c r="AU157" s="217" t="s">
        <v>83</v>
      </c>
      <c r="AY157" s="19" t="s">
        <v>124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131</v>
      </c>
      <c r="BM157" s="217" t="s">
        <v>541</v>
      </c>
    </row>
    <row r="158" s="2" customFormat="1">
      <c r="A158" s="40"/>
      <c r="B158" s="41"/>
      <c r="C158" s="42"/>
      <c r="D158" s="219" t="s">
        <v>133</v>
      </c>
      <c r="E158" s="42"/>
      <c r="F158" s="220" t="s">
        <v>542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133</v>
      </c>
      <c r="AU158" s="19" t="s">
        <v>83</v>
      </c>
    </row>
    <row r="159" s="14" customFormat="1">
      <c r="A159" s="14"/>
      <c r="B159" s="235"/>
      <c r="C159" s="236"/>
      <c r="D159" s="226" t="s">
        <v>135</v>
      </c>
      <c r="E159" s="237" t="s">
        <v>19</v>
      </c>
      <c r="F159" s="238" t="s">
        <v>543</v>
      </c>
      <c r="G159" s="236"/>
      <c r="H159" s="239">
        <v>4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135</v>
      </c>
      <c r="AU159" s="245" t="s">
        <v>83</v>
      </c>
      <c r="AV159" s="14" t="s">
        <v>83</v>
      </c>
      <c r="AW159" s="14" t="s">
        <v>33</v>
      </c>
      <c r="AX159" s="14" t="s">
        <v>80</v>
      </c>
      <c r="AY159" s="245" t="s">
        <v>124</v>
      </c>
    </row>
    <row r="160" s="2" customFormat="1" ht="16.5" customHeight="1">
      <c r="A160" s="40"/>
      <c r="B160" s="41"/>
      <c r="C160" s="257" t="s">
        <v>238</v>
      </c>
      <c r="D160" s="257" t="s">
        <v>212</v>
      </c>
      <c r="E160" s="258" t="s">
        <v>544</v>
      </c>
      <c r="F160" s="259" t="s">
        <v>545</v>
      </c>
      <c r="G160" s="260" t="s">
        <v>267</v>
      </c>
      <c r="H160" s="261">
        <v>4</v>
      </c>
      <c r="I160" s="262"/>
      <c r="J160" s="263">
        <f>ROUND(I160*H160,2)</f>
        <v>0</v>
      </c>
      <c r="K160" s="259" t="s">
        <v>130</v>
      </c>
      <c r="L160" s="264"/>
      <c r="M160" s="265" t="s">
        <v>19</v>
      </c>
      <c r="N160" s="266" t="s">
        <v>43</v>
      </c>
      <c r="O160" s="86"/>
      <c r="P160" s="215">
        <f>O160*H160</f>
        <v>0</v>
      </c>
      <c r="Q160" s="215">
        <v>0.050599999999999999</v>
      </c>
      <c r="R160" s="215">
        <f>Q160*H160</f>
        <v>0.2024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198</v>
      </c>
      <c r="AT160" s="217" t="s">
        <v>212</v>
      </c>
      <c r="AU160" s="217" t="s">
        <v>83</v>
      </c>
      <c r="AY160" s="19" t="s">
        <v>124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131</v>
      </c>
      <c r="BM160" s="217" t="s">
        <v>546</v>
      </c>
    </row>
    <row r="161" s="12" customFormat="1" ht="22.8" customHeight="1">
      <c r="A161" s="12"/>
      <c r="B161" s="190"/>
      <c r="C161" s="191"/>
      <c r="D161" s="192" t="s">
        <v>71</v>
      </c>
      <c r="E161" s="204" t="s">
        <v>203</v>
      </c>
      <c r="F161" s="204" t="s">
        <v>284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SUM(P162:P266)</f>
        <v>0</v>
      </c>
      <c r="Q161" s="198"/>
      <c r="R161" s="199">
        <f>SUM(R162:R266)</f>
        <v>0.73621000000000003</v>
      </c>
      <c r="S161" s="198"/>
      <c r="T161" s="200">
        <f>SUM(T162:T266)</f>
        <v>156.95700000000002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80</v>
      </c>
      <c r="AT161" s="202" t="s">
        <v>71</v>
      </c>
      <c r="AU161" s="202" t="s">
        <v>80</v>
      </c>
      <c r="AY161" s="201" t="s">
        <v>124</v>
      </c>
      <c r="BK161" s="203">
        <f>SUM(BK162:BK266)</f>
        <v>0</v>
      </c>
    </row>
    <row r="162" s="2" customFormat="1" ht="21.75" customHeight="1">
      <c r="A162" s="40"/>
      <c r="B162" s="41"/>
      <c r="C162" s="206" t="s">
        <v>245</v>
      </c>
      <c r="D162" s="206" t="s">
        <v>126</v>
      </c>
      <c r="E162" s="207" t="s">
        <v>286</v>
      </c>
      <c r="F162" s="208" t="s">
        <v>287</v>
      </c>
      <c r="G162" s="209" t="s">
        <v>267</v>
      </c>
      <c r="H162" s="210">
        <v>7</v>
      </c>
      <c r="I162" s="211"/>
      <c r="J162" s="212">
        <f>ROUND(I162*H162,2)</f>
        <v>0</v>
      </c>
      <c r="K162" s="208" t="s">
        <v>130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131</v>
      </c>
      <c r="AT162" s="217" t="s">
        <v>126</v>
      </c>
      <c r="AU162" s="217" t="s">
        <v>83</v>
      </c>
      <c r="AY162" s="19" t="s">
        <v>124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131</v>
      </c>
      <c r="BM162" s="217" t="s">
        <v>288</v>
      </c>
    </row>
    <row r="163" s="2" customFormat="1">
      <c r="A163" s="40"/>
      <c r="B163" s="41"/>
      <c r="C163" s="42"/>
      <c r="D163" s="219" t="s">
        <v>133</v>
      </c>
      <c r="E163" s="42"/>
      <c r="F163" s="220" t="s">
        <v>289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133</v>
      </c>
      <c r="AU163" s="19" t="s">
        <v>83</v>
      </c>
    </row>
    <row r="164" s="13" customFormat="1">
      <c r="A164" s="13"/>
      <c r="B164" s="224"/>
      <c r="C164" s="225"/>
      <c r="D164" s="226" t="s">
        <v>135</v>
      </c>
      <c r="E164" s="227" t="s">
        <v>19</v>
      </c>
      <c r="F164" s="228" t="s">
        <v>290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135</v>
      </c>
      <c r="AU164" s="234" t="s">
        <v>83</v>
      </c>
      <c r="AV164" s="13" t="s">
        <v>80</v>
      </c>
      <c r="AW164" s="13" t="s">
        <v>33</v>
      </c>
      <c r="AX164" s="13" t="s">
        <v>72</v>
      </c>
      <c r="AY164" s="234" t="s">
        <v>124</v>
      </c>
    </row>
    <row r="165" s="14" customFormat="1">
      <c r="A165" s="14"/>
      <c r="B165" s="235"/>
      <c r="C165" s="236"/>
      <c r="D165" s="226" t="s">
        <v>135</v>
      </c>
      <c r="E165" s="237" t="s">
        <v>19</v>
      </c>
      <c r="F165" s="238" t="s">
        <v>291</v>
      </c>
      <c r="G165" s="236"/>
      <c r="H165" s="239">
        <v>2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135</v>
      </c>
      <c r="AU165" s="245" t="s">
        <v>83</v>
      </c>
      <c r="AV165" s="14" t="s">
        <v>83</v>
      </c>
      <c r="AW165" s="14" t="s">
        <v>33</v>
      </c>
      <c r="AX165" s="14" t="s">
        <v>72</v>
      </c>
      <c r="AY165" s="245" t="s">
        <v>124</v>
      </c>
    </row>
    <row r="166" s="14" customFormat="1">
      <c r="A166" s="14"/>
      <c r="B166" s="235"/>
      <c r="C166" s="236"/>
      <c r="D166" s="226" t="s">
        <v>135</v>
      </c>
      <c r="E166" s="237" t="s">
        <v>19</v>
      </c>
      <c r="F166" s="238" t="s">
        <v>292</v>
      </c>
      <c r="G166" s="236"/>
      <c r="H166" s="239">
        <v>2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135</v>
      </c>
      <c r="AU166" s="245" t="s">
        <v>83</v>
      </c>
      <c r="AV166" s="14" t="s">
        <v>83</v>
      </c>
      <c r="AW166" s="14" t="s">
        <v>33</v>
      </c>
      <c r="AX166" s="14" t="s">
        <v>72</v>
      </c>
      <c r="AY166" s="245" t="s">
        <v>124</v>
      </c>
    </row>
    <row r="167" s="14" customFormat="1">
      <c r="A167" s="14"/>
      <c r="B167" s="235"/>
      <c r="C167" s="236"/>
      <c r="D167" s="226" t="s">
        <v>135</v>
      </c>
      <c r="E167" s="237" t="s">
        <v>19</v>
      </c>
      <c r="F167" s="238" t="s">
        <v>475</v>
      </c>
      <c r="G167" s="236"/>
      <c r="H167" s="239">
        <v>3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135</v>
      </c>
      <c r="AU167" s="245" t="s">
        <v>83</v>
      </c>
      <c r="AV167" s="14" t="s">
        <v>83</v>
      </c>
      <c r="AW167" s="14" t="s">
        <v>33</v>
      </c>
      <c r="AX167" s="14" t="s">
        <v>72</v>
      </c>
      <c r="AY167" s="245" t="s">
        <v>124</v>
      </c>
    </row>
    <row r="168" s="15" customFormat="1">
      <c r="A168" s="15"/>
      <c r="B168" s="246"/>
      <c r="C168" s="247"/>
      <c r="D168" s="226" t="s">
        <v>135</v>
      </c>
      <c r="E168" s="248" t="s">
        <v>19</v>
      </c>
      <c r="F168" s="249" t="s">
        <v>142</v>
      </c>
      <c r="G168" s="247"/>
      <c r="H168" s="250">
        <v>7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135</v>
      </c>
      <c r="AU168" s="256" t="s">
        <v>83</v>
      </c>
      <c r="AV168" s="15" t="s">
        <v>131</v>
      </c>
      <c r="AW168" s="15" t="s">
        <v>33</v>
      </c>
      <c r="AX168" s="15" t="s">
        <v>80</v>
      </c>
      <c r="AY168" s="256" t="s">
        <v>124</v>
      </c>
    </row>
    <row r="169" s="2" customFormat="1" ht="24.15" customHeight="1">
      <c r="A169" s="40"/>
      <c r="B169" s="41"/>
      <c r="C169" s="206" t="s">
        <v>253</v>
      </c>
      <c r="D169" s="206" t="s">
        <v>126</v>
      </c>
      <c r="E169" s="207" t="s">
        <v>296</v>
      </c>
      <c r="F169" s="208" t="s">
        <v>297</v>
      </c>
      <c r="G169" s="209" t="s">
        <v>267</v>
      </c>
      <c r="H169" s="210">
        <v>210</v>
      </c>
      <c r="I169" s="211"/>
      <c r="J169" s="212">
        <f>ROUND(I169*H169,2)</f>
        <v>0</v>
      </c>
      <c r="K169" s="208" t="s">
        <v>130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131</v>
      </c>
      <c r="AT169" s="217" t="s">
        <v>126</v>
      </c>
      <c r="AU169" s="217" t="s">
        <v>83</v>
      </c>
      <c r="AY169" s="19" t="s">
        <v>124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131</v>
      </c>
      <c r="BM169" s="217" t="s">
        <v>298</v>
      </c>
    </row>
    <row r="170" s="2" customFormat="1">
      <c r="A170" s="40"/>
      <c r="B170" s="41"/>
      <c r="C170" s="42"/>
      <c r="D170" s="219" t="s">
        <v>133</v>
      </c>
      <c r="E170" s="42"/>
      <c r="F170" s="220" t="s">
        <v>299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133</v>
      </c>
      <c r="AU170" s="19" t="s">
        <v>83</v>
      </c>
    </row>
    <row r="171" s="13" customFormat="1">
      <c r="A171" s="13"/>
      <c r="B171" s="224"/>
      <c r="C171" s="225"/>
      <c r="D171" s="226" t="s">
        <v>135</v>
      </c>
      <c r="E171" s="227" t="s">
        <v>19</v>
      </c>
      <c r="F171" s="228" t="s">
        <v>300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135</v>
      </c>
      <c r="AU171" s="234" t="s">
        <v>83</v>
      </c>
      <c r="AV171" s="13" t="s">
        <v>80</v>
      </c>
      <c r="AW171" s="13" t="s">
        <v>33</v>
      </c>
      <c r="AX171" s="13" t="s">
        <v>72</v>
      </c>
      <c r="AY171" s="234" t="s">
        <v>124</v>
      </c>
    </row>
    <row r="172" s="14" customFormat="1">
      <c r="A172" s="14"/>
      <c r="B172" s="235"/>
      <c r="C172" s="236"/>
      <c r="D172" s="226" t="s">
        <v>135</v>
      </c>
      <c r="E172" s="237" t="s">
        <v>19</v>
      </c>
      <c r="F172" s="238" t="s">
        <v>301</v>
      </c>
      <c r="G172" s="236"/>
      <c r="H172" s="239">
        <v>210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135</v>
      </c>
      <c r="AU172" s="245" t="s">
        <v>83</v>
      </c>
      <c r="AV172" s="14" t="s">
        <v>83</v>
      </c>
      <c r="AW172" s="14" t="s">
        <v>33</v>
      </c>
      <c r="AX172" s="14" t="s">
        <v>80</v>
      </c>
      <c r="AY172" s="245" t="s">
        <v>124</v>
      </c>
    </row>
    <row r="173" s="2" customFormat="1" ht="24.15" customHeight="1">
      <c r="A173" s="40"/>
      <c r="B173" s="41"/>
      <c r="C173" s="206" t="s">
        <v>258</v>
      </c>
      <c r="D173" s="206" t="s">
        <v>126</v>
      </c>
      <c r="E173" s="207" t="s">
        <v>303</v>
      </c>
      <c r="F173" s="208" t="s">
        <v>304</v>
      </c>
      <c r="G173" s="209" t="s">
        <v>267</v>
      </c>
      <c r="H173" s="210">
        <v>2</v>
      </c>
      <c r="I173" s="211"/>
      <c r="J173" s="212">
        <f>ROUND(I173*H173,2)</f>
        <v>0</v>
      </c>
      <c r="K173" s="208" t="s">
        <v>130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131</v>
      </c>
      <c r="AT173" s="217" t="s">
        <v>126</v>
      </c>
      <c r="AU173" s="217" t="s">
        <v>83</v>
      </c>
      <c r="AY173" s="19" t="s">
        <v>124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131</v>
      </c>
      <c r="BM173" s="217" t="s">
        <v>305</v>
      </c>
    </row>
    <row r="174" s="2" customFormat="1">
      <c r="A174" s="40"/>
      <c r="B174" s="41"/>
      <c r="C174" s="42"/>
      <c r="D174" s="219" t="s">
        <v>133</v>
      </c>
      <c r="E174" s="42"/>
      <c r="F174" s="220" t="s">
        <v>306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133</v>
      </c>
      <c r="AU174" s="19" t="s">
        <v>83</v>
      </c>
    </row>
    <row r="175" s="13" customFormat="1">
      <c r="A175" s="13"/>
      <c r="B175" s="224"/>
      <c r="C175" s="225"/>
      <c r="D175" s="226" t="s">
        <v>135</v>
      </c>
      <c r="E175" s="227" t="s">
        <v>19</v>
      </c>
      <c r="F175" s="228" t="s">
        <v>290</v>
      </c>
      <c r="G175" s="225"/>
      <c r="H175" s="227" t="s">
        <v>19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135</v>
      </c>
      <c r="AU175" s="234" t="s">
        <v>83</v>
      </c>
      <c r="AV175" s="13" t="s">
        <v>80</v>
      </c>
      <c r="AW175" s="13" t="s">
        <v>33</v>
      </c>
      <c r="AX175" s="13" t="s">
        <v>72</v>
      </c>
      <c r="AY175" s="234" t="s">
        <v>124</v>
      </c>
    </row>
    <row r="176" s="14" customFormat="1">
      <c r="A176" s="14"/>
      <c r="B176" s="235"/>
      <c r="C176" s="236"/>
      <c r="D176" s="226" t="s">
        <v>135</v>
      </c>
      <c r="E176" s="237" t="s">
        <v>19</v>
      </c>
      <c r="F176" s="238" t="s">
        <v>307</v>
      </c>
      <c r="G176" s="236"/>
      <c r="H176" s="239">
        <v>2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135</v>
      </c>
      <c r="AU176" s="245" t="s">
        <v>83</v>
      </c>
      <c r="AV176" s="14" t="s">
        <v>83</v>
      </c>
      <c r="AW176" s="14" t="s">
        <v>33</v>
      </c>
      <c r="AX176" s="14" t="s">
        <v>80</v>
      </c>
      <c r="AY176" s="245" t="s">
        <v>124</v>
      </c>
    </row>
    <row r="177" s="2" customFormat="1" ht="24.15" customHeight="1">
      <c r="A177" s="40"/>
      <c r="B177" s="41"/>
      <c r="C177" s="206" t="s">
        <v>264</v>
      </c>
      <c r="D177" s="206" t="s">
        <v>126</v>
      </c>
      <c r="E177" s="207" t="s">
        <v>309</v>
      </c>
      <c r="F177" s="208" t="s">
        <v>310</v>
      </c>
      <c r="G177" s="209" t="s">
        <v>267</v>
      </c>
      <c r="H177" s="210">
        <v>60</v>
      </c>
      <c r="I177" s="211"/>
      <c r="J177" s="212">
        <f>ROUND(I177*H177,2)</f>
        <v>0</v>
      </c>
      <c r="K177" s="208" t="s">
        <v>130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131</v>
      </c>
      <c r="AT177" s="217" t="s">
        <v>126</v>
      </c>
      <c r="AU177" s="217" t="s">
        <v>83</v>
      </c>
      <c r="AY177" s="19" t="s">
        <v>124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131</v>
      </c>
      <c r="BM177" s="217" t="s">
        <v>311</v>
      </c>
    </row>
    <row r="178" s="2" customFormat="1">
      <c r="A178" s="40"/>
      <c r="B178" s="41"/>
      <c r="C178" s="42"/>
      <c r="D178" s="219" t="s">
        <v>133</v>
      </c>
      <c r="E178" s="42"/>
      <c r="F178" s="220" t="s">
        <v>312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133</v>
      </c>
      <c r="AU178" s="19" t="s">
        <v>83</v>
      </c>
    </row>
    <row r="179" s="13" customFormat="1">
      <c r="A179" s="13"/>
      <c r="B179" s="224"/>
      <c r="C179" s="225"/>
      <c r="D179" s="226" t="s">
        <v>135</v>
      </c>
      <c r="E179" s="227" t="s">
        <v>19</v>
      </c>
      <c r="F179" s="228" t="s">
        <v>300</v>
      </c>
      <c r="G179" s="225"/>
      <c r="H179" s="227" t="s">
        <v>19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135</v>
      </c>
      <c r="AU179" s="234" t="s">
        <v>83</v>
      </c>
      <c r="AV179" s="13" t="s">
        <v>80</v>
      </c>
      <c r="AW179" s="13" t="s">
        <v>33</v>
      </c>
      <c r="AX179" s="13" t="s">
        <v>72</v>
      </c>
      <c r="AY179" s="234" t="s">
        <v>124</v>
      </c>
    </row>
    <row r="180" s="14" customFormat="1">
      <c r="A180" s="14"/>
      <c r="B180" s="235"/>
      <c r="C180" s="236"/>
      <c r="D180" s="226" t="s">
        <v>135</v>
      </c>
      <c r="E180" s="237" t="s">
        <v>19</v>
      </c>
      <c r="F180" s="238" t="s">
        <v>313</v>
      </c>
      <c r="G180" s="236"/>
      <c r="H180" s="239">
        <v>60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135</v>
      </c>
      <c r="AU180" s="245" t="s">
        <v>83</v>
      </c>
      <c r="AV180" s="14" t="s">
        <v>83</v>
      </c>
      <c r="AW180" s="14" t="s">
        <v>33</v>
      </c>
      <c r="AX180" s="14" t="s">
        <v>80</v>
      </c>
      <c r="AY180" s="245" t="s">
        <v>124</v>
      </c>
    </row>
    <row r="181" s="2" customFormat="1" ht="16.5" customHeight="1">
      <c r="A181" s="40"/>
      <c r="B181" s="41"/>
      <c r="C181" s="206" t="s">
        <v>271</v>
      </c>
      <c r="D181" s="206" t="s">
        <v>126</v>
      </c>
      <c r="E181" s="207" t="s">
        <v>315</v>
      </c>
      <c r="F181" s="208" t="s">
        <v>316</v>
      </c>
      <c r="G181" s="209" t="s">
        <v>267</v>
      </c>
      <c r="H181" s="210">
        <v>30</v>
      </c>
      <c r="I181" s="211"/>
      <c r="J181" s="212">
        <f>ROUND(I181*H181,2)</f>
        <v>0</v>
      </c>
      <c r="K181" s="208" t="s">
        <v>130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131</v>
      </c>
      <c r="AT181" s="217" t="s">
        <v>126</v>
      </c>
      <c r="AU181" s="217" t="s">
        <v>83</v>
      </c>
      <c r="AY181" s="19" t="s">
        <v>124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131</v>
      </c>
      <c r="BM181" s="217" t="s">
        <v>317</v>
      </c>
    </row>
    <row r="182" s="2" customFormat="1">
      <c r="A182" s="40"/>
      <c r="B182" s="41"/>
      <c r="C182" s="42"/>
      <c r="D182" s="219" t="s">
        <v>133</v>
      </c>
      <c r="E182" s="42"/>
      <c r="F182" s="220" t="s">
        <v>318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133</v>
      </c>
      <c r="AU182" s="19" t="s">
        <v>83</v>
      </c>
    </row>
    <row r="183" s="13" customFormat="1">
      <c r="A183" s="13"/>
      <c r="B183" s="224"/>
      <c r="C183" s="225"/>
      <c r="D183" s="226" t="s">
        <v>135</v>
      </c>
      <c r="E183" s="227" t="s">
        <v>19</v>
      </c>
      <c r="F183" s="228" t="s">
        <v>290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135</v>
      </c>
      <c r="AU183" s="234" t="s">
        <v>83</v>
      </c>
      <c r="AV183" s="13" t="s">
        <v>80</v>
      </c>
      <c r="AW183" s="13" t="s">
        <v>33</v>
      </c>
      <c r="AX183" s="13" t="s">
        <v>72</v>
      </c>
      <c r="AY183" s="234" t="s">
        <v>124</v>
      </c>
    </row>
    <row r="184" s="14" customFormat="1">
      <c r="A184" s="14"/>
      <c r="B184" s="235"/>
      <c r="C184" s="236"/>
      <c r="D184" s="226" t="s">
        <v>135</v>
      </c>
      <c r="E184" s="237" t="s">
        <v>19</v>
      </c>
      <c r="F184" s="238" t="s">
        <v>319</v>
      </c>
      <c r="G184" s="236"/>
      <c r="H184" s="239">
        <v>30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135</v>
      </c>
      <c r="AU184" s="245" t="s">
        <v>83</v>
      </c>
      <c r="AV184" s="14" t="s">
        <v>83</v>
      </c>
      <c r="AW184" s="14" t="s">
        <v>33</v>
      </c>
      <c r="AX184" s="14" t="s">
        <v>80</v>
      </c>
      <c r="AY184" s="245" t="s">
        <v>124</v>
      </c>
    </row>
    <row r="185" s="13" customFormat="1">
      <c r="A185" s="13"/>
      <c r="B185" s="224"/>
      <c r="C185" s="225"/>
      <c r="D185" s="226" t="s">
        <v>135</v>
      </c>
      <c r="E185" s="227" t="s">
        <v>19</v>
      </c>
      <c r="F185" s="228" t="s">
        <v>320</v>
      </c>
      <c r="G185" s="225"/>
      <c r="H185" s="227" t="s">
        <v>19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135</v>
      </c>
      <c r="AU185" s="234" t="s">
        <v>83</v>
      </c>
      <c r="AV185" s="13" t="s">
        <v>80</v>
      </c>
      <c r="AW185" s="13" t="s">
        <v>33</v>
      </c>
      <c r="AX185" s="13" t="s">
        <v>72</v>
      </c>
      <c r="AY185" s="234" t="s">
        <v>124</v>
      </c>
    </row>
    <row r="186" s="2" customFormat="1" ht="24.15" customHeight="1">
      <c r="A186" s="40"/>
      <c r="B186" s="41"/>
      <c r="C186" s="206" t="s">
        <v>275</v>
      </c>
      <c r="D186" s="206" t="s">
        <v>126</v>
      </c>
      <c r="E186" s="207" t="s">
        <v>322</v>
      </c>
      <c r="F186" s="208" t="s">
        <v>323</v>
      </c>
      <c r="G186" s="209" t="s">
        <v>267</v>
      </c>
      <c r="H186" s="210">
        <v>150</v>
      </c>
      <c r="I186" s="211"/>
      <c r="J186" s="212">
        <f>ROUND(I186*H186,2)</f>
        <v>0</v>
      </c>
      <c r="K186" s="208" t="s">
        <v>130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131</v>
      </c>
      <c r="AT186" s="217" t="s">
        <v>126</v>
      </c>
      <c r="AU186" s="217" t="s">
        <v>83</v>
      </c>
      <c r="AY186" s="19" t="s">
        <v>124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131</v>
      </c>
      <c r="BM186" s="217" t="s">
        <v>324</v>
      </c>
    </row>
    <row r="187" s="2" customFormat="1">
      <c r="A187" s="40"/>
      <c r="B187" s="41"/>
      <c r="C187" s="42"/>
      <c r="D187" s="219" t="s">
        <v>133</v>
      </c>
      <c r="E187" s="42"/>
      <c r="F187" s="220" t="s">
        <v>325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133</v>
      </c>
      <c r="AU187" s="19" t="s">
        <v>83</v>
      </c>
    </row>
    <row r="188" s="13" customFormat="1">
      <c r="A188" s="13"/>
      <c r="B188" s="224"/>
      <c r="C188" s="225"/>
      <c r="D188" s="226" t="s">
        <v>135</v>
      </c>
      <c r="E188" s="227" t="s">
        <v>19</v>
      </c>
      <c r="F188" s="228" t="s">
        <v>326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135</v>
      </c>
      <c r="AU188" s="234" t="s">
        <v>83</v>
      </c>
      <c r="AV188" s="13" t="s">
        <v>80</v>
      </c>
      <c r="AW188" s="13" t="s">
        <v>33</v>
      </c>
      <c r="AX188" s="13" t="s">
        <v>72</v>
      </c>
      <c r="AY188" s="234" t="s">
        <v>124</v>
      </c>
    </row>
    <row r="189" s="14" customFormat="1">
      <c r="A189" s="14"/>
      <c r="B189" s="235"/>
      <c r="C189" s="236"/>
      <c r="D189" s="226" t="s">
        <v>135</v>
      </c>
      <c r="E189" s="237" t="s">
        <v>19</v>
      </c>
      <c r="F189" s="238" t="s">
        <v>327</v>
      </c>
      <c r="G189" s="236"/>
      <c r="H189" s="239">
        <v>150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135</v>
      </c>
      <c r="AU189" s="245" t="s">
        <v>83</v>
      </c>
      <c r="AV189" s="14" t="s">
        <v>83</v>
      </c>
      <c r="AW189" s="14" t="s">
        <v>33</v>
      </c>
      <c r="AX189" s="14" t="s">
        <v>80</v>
      </c>
      <c r="AY189" s="245" t="s">
        <v>124</v>
      </c>
    </row>
    <row r="190" s="2" customFormat="1" ht="16.5" customHeight="1">
      <c r="A190" s="40"/>
      <c r="B190" s="41"/>
      <c r="C190" s="206" t="s">
        <v>7</v>
      </c>
      <c r="D190" s="206" t="s">
        <v>126</v>
      </c>
      <c r="E190" s="207" t="s">
        <v>329</v>
      </c>
      <c r="F190" s="208" t="s">
        <v>330</v>
      </c>
      <c r="G190" s="209" t="s">
        <v>267</v>
      </c>
      <c r="H190" s="210">
        <v>8</v>
      </c>
      <c r="I190" s="211"/>
      <c r="J190" s="212">
        <f>ROUND(I190*H190,2)</f>
        <v>0</v>
      </c>
      <c r="K190" s="208" t="s">
        <v>130</v>
      </c>
      <c r="L190" s="46"/>
      <c r="M190" s="213" t="s">
        <v>19</v>
      </c>
      <c r="N190" s="214" t="s">
        <v>43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131</v>
      </c>
      <c r="AT190" s="217" t="s">
        <v>126</v>
      </c>
      <c r="AU190" s="217" t="s">
        <v>83</v>
      </c>
      <c r="AY190" s="19" t="s">
        <v>124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80</v>
      </c>
      <c r="BK190" s="218">
        <f>ROUND(I190*H190,2)</f>
        <v>0</v>
      </c>
      <c r="BL190" s="19" t="s">
        <v>131</v>
      </c>
      <c r="BM190" s="217" t="s">
        <v>331</v>
      </c>
    </row>
    <row r="191" s="2" customFormat="1">
      <c r="A191" s="40"/>
      <c r="B191" s="41"/>
      <c r="C191" s="42"/>
      <c r="D191" s="219" t="s">
        <v>133</v>
      </c>
      <c r="E191" s="42"/>
      <c r="F191" s="220" t="s">
        <v>332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133</v>
      </c>
      <c r="AU191" s="19" t="s">
        <v>83</v>
      </c>
    </row>
    <row r="192" s="13" customFormat="1">
      <c r="A192" s="13"/>
      <c r="B192" s="224"/>
      <c r="C192" s="225"/>
      <c r="D192" s="226" t="s">
        <v>135</v>
      </c>
      <c r="E192" s="227" t="s">
        <v>19</v>
      </c>
      <c r="F192" s="228" t="s">
        <v>290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135</v>
      </c>
      <c r="AU192" s="234" t="s">
        <v>83</v>
      </c>
      <c r="AV192" s="13" t="s">
        <v>80</v>
      </c>
      <c r="AW192" s="13" t="s">
        <v>33</v>
      </c>
      <c r="AX192" s="13" t="s">
        <v>72</v>
      </c>
      <c r="AY192" s="234" t="s">
        <v>124</v>
      </c>
    </row>
    <row r="193" s="14" customFormat="1">
      <c r="A193" s="14"/>
      <c r="B193" s="235"/>
      <c r="C193" s="236"/>
      <c r="D193" s="226" t="s">
        <v>135</v>
      </c>
      <c r="E193" s="237" t="s">
        <v>19</v>
      </c>
      <c r="F193" s="238" t="s">
        <v>547</v>
      </c>
      <c r="G193" s="236"/>
      <c r="H193" s="239">
        <v>8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135</v>
      </c>
      <c r="AU193" s="245" t="s">
        <v>83</v>
      </c>
      <c r="AV193" s="14" t="s">
        <v>83</v>
      </c>
      <c r="AW193" s="14" t="s">
        <v>33</v>
      </c>
      <c r="AX193" s="14" t="s">
        <v>80</v>
      </c>
      <c r="AY193" s="245" t="s">
        <v>124</v>
      </c>
    </row>
    <row r="194" s="2" customFormat="1" ht="16.5" customHeight="1">
      <c r="A194" s="40"/>
      <c r="B194" s="41"/>
      <c r="C194" s="206" t="s">
        <v>285</v>
      </c>
      <c r="D194" s="206" t="s">
        <v>126</v>
      </c>
      <c r="E194" s="207" t="s">
        <v>335</v>
      </c>
      <c r="F194" s="208" t="s">
        <v>336</v>
      </c>
      <c r="G194" s="209" t="s">
        <v>267</v>
      </c>
      <c r="H194" s="210">
        <v>8</v>
      </c>
      <c r="I194" s="211"/>
      <c r="J194" s="212">
        <f>ROUND(I194*H194,2)</f>
        <v>0</v>
      </c>
      <c r="K194" s="208" t="s">
        <v>130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131</v>
      </c>
      <c r="AT194" s="217" t="s">
        <v>126</v>
      </c>
      <c r="AU194" s="217" t="s">
        <v>83</v>
      </c>
      <c r="AY194" s="19" t="s">
        <v>124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131</v>
      </c>
      <c r="BM194" s="217" t="s">
        <v>337</v>
      </c>
    </row>
    <row r="195" s="2" customFormat="1">
      <c r="A195" s="40"/>
      <c r="B195" s="41"/>
      <c r="C195" s="42"/>
      <c r="D195" s="219" t="s">
        <v>133</v>
      </c>
      <c r="E195" s="42"/>
      <c r="F195" s="220" t="s">
        <v>338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133</v>
      </c>
      <c r="AU195" s="19" t="s">
        <v>83</v>
      </c>
    </row>
    <row r="196" s="2" customFormat="1" ht="21.75" customHeight="1">
      <c r="A196" s="40"/>
      <c r="B196" s="41"/>
      <c r="C196" s="206" t="s">
        <v>295</v>
      </c>
      <c r="D196" s="206" t="s">
        <v>126</v>
      </c>
      <c r="E196" s="207" t="s">
        <v>340</v>
      </c>
      <c r="F196" s="208" t="s">
        <v>341</v>
      </c>
      <c r="G196" s="209" t="s">
        <v>226</v>
      </c>
      <c r="H196" s="210">
        <v>945</v>
      </c>
      <c r="I196" s="211"/>
      <c r="J196" s="212">
        <f>ROUND(I196*H196,2)</f>
        <v>0</v>
      </c>
      <c r="K196" s="208" t="s">
        <v>130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0.00033</v>
      </c>
      <c r="R196" s="215">
        <f>Q196*H196</f>
        <v>0.31185000000000002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131</v>
      </c>
      <c r="AT196" s="217" t="s">
        <v>126</v>
      </c>
      <c r="AU196" s="217" t="s">
        <v>83</v>
      </c>
      <c r="AY196" s="19" t="s">
        <v>124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131</v>
      </c>
      <c r="BM196" s="217" t="s">
        <v>342</v>
      </c>
    </row>
    <row r="197" s="2" customFormat="1">
      <c r="A197" s="40"/>
      <c r="B197" s="41"/>
      <c r="C197" s="42"/>
      <c r="D197" s="219" t="s">
        <v>133</v>
      </c>
      <c r="E197" s="42"/>
      <c r="F197" s="220" t="s">
        <v>343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133</v>
      </c>
      <c r="AU197" s="19" t="s">
        <v>83</v>
      </c>
    </row>
    <row r="198" s="13" customFormat="1">
      <c r="A198" s="13"/>
      <c r="B198" s="224"/>
      <c r="C198" s="225"/>
      <c r="D198" s="226" t="s">
        <v>135</v>
      </c>
      <c r="E198" s="227" t="s">
        <v>19</v>
      </c>
      <c r="F198" s="228" t="s">
        <v>344</v>
      </c>
      <c r="G198" s="225"/>
      <c r="H198" s="227" t="s">
        <v>19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135</v>
      </c>
      <c r="AU198" s="234" t="s">
        <v>83</v>
      </c>
      <c r="AV198" s="13" t="s">
        <v>80</v>
      </c>
      <c r="AW198" s="13" t="s">
        <v>33</v>
      </c>
      <c r="AX198" s="13" t="s">
        <v>72</v>
      </c>
      <c r="AY198" s="234" t="s">
        <v>124</v>
      </c>
    </row>
    <row r="199" s="13" customFormat="1">
      <c r="A199" s="13"/>
      <c r="B199" s="224"/>
      <c r="C199" s="225"/>
      <c r="D199" s="226" t="s">
        <v>135</v>
      </c>
      <c r="E199" s="227" t="s">
        <v>19</v>
      </c>
      <c r="F199" s="228" t="s">
        <v>345</v>
      </c>
      <c r="G199" s="225"/>
      <c r="H199" s="227" t="s">
        <v>19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135</v>
      </c>
      <c r="AU199" s="234" t="s">
        <v>83</v>
      </c>
      <c r="AV199" s="13" t="s">
        <v>80</v>
      </c>
      <c r="AW199" s="13" t="s">
        <v>33</v>
      </c>
      <c r="AX199" s="13" t="s">
        <v>72</v>
      </c>
      <c r="AY199" s="234" t="s">
        <v>124</v>
      </c>
    </row>
    <row r="200" s="14" customFormat="1">
      <c r="A200" s="14"/>
      <c r="B200" s="235"/>
      <c r="C200" s="236"/>
      <c r="D200" s="226" t="s">
        <v>135</v>
      </c>
      <c r="E200" s="237" t="s">
        <v>19</v>
      </c>
      <c r="F200" s="238" t="s">
        <v>548</v>
      </c>
      <c r="G200" s="236"/>
      <c r="H200" s="239">
        <v>472.5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135</v>
      </c>
      <c r="AU200" s="245" t="s">
        <v>83</v>
      </c>
      <c r="AV200" s="14" t="s">
        <v>83</v>
      </c>
      <c r="AW200" s="14" t="s">
        <v>33</v>
      </c>
      <c r="AX200" s="14" t="s">
        <v>72</v>
      </c>
      <c r="AY200" s="245" t="s">
        <v>124</v>
      </c>
    </row>
    <row r="201" s="14" customFormat="1">
      <c r="A201" s="14"/>
      <c r="B201" s="235"/>
      <c r="C201" s="236"/>
      <c r="D201" s="226" t="s">
        <v>135</v>
      </c>
      <c r="E201" s="237" t="s">
        <v>19</v>
      </c>
      <c r="F201" s="238" t="s">
        <v>549</v>
      </c>
      <c r="G201" s="236"/>
      <c r="H201" s="239">
        <v>472.5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135</v>
      </c>
      <c r="AU201" s="245" t="s">
        <v>83</v>
      </c>
      <c r="AV201" s="14" t="s">
        <v>83</v>
      </c>
      <c r="AW201" s="14" t="s">
        <v>33</v>
      </c>
      <c r="AX201" s="14" t="s">
        <v>72</v>
      </c>
      <c r="AY201" s="245" t="s">
        <v>124</v>
      </c>
    </row>
    <row r="202" s="15" customFormat="1">
      <c r="A202" s="15"/>
      <c r="B202" s="246"/>
      <c r="C202" s="247"/>
      <c r="D202" s="226" t="s">
        <v>135</v>
      </c>
      <c r="E202" s="248" t="s">
        <v>19</v>
      </c>
      <c r="F202" s="249" t="s">
        <v>142</v>
      </c>
      <c r="G202" s="247"/>
      <c r="H202" s="250">
        <v>945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6" t="s">
        <v>135</v>
      </c>
      <c r="AU202" s="256" t="s">
        <v>83</v>
      </c>
      <c r="AV202" s="15" t="s">
        <v>131</v>
      </c>
      <c r="AW202" s="15" t="s">
        <v>33</v>
      </c>
      <c r="AX202" s="15" t="s">
        <v>80</v>
      </c>
      <c r="AY202" s="256" t="s">
        <v>124</v>
      </c>
    </row>
    <row r="203" s="2" customFormat="1" ht="21.75" customHeight="1">
      <c r="A203" s="40"/>
      <c r="B203" s="41"/>
      <c r="C203" s="206" t="s">
        <v>302</v>
      </c>
      <c r="D203" s="206" t="s">
        <v>126</v>
      </c>
      <c r="E203" s="207" t="s">
        <v>486</v>
      </c>
      <c r="F203" s="208" t="s">
        <v>487</v>
      </c>
      <c r="G203" s="209" t="s">
        <v>226</v>
      </c>
      <c r="H203" s="210">
        <v>30</v>
      </c>
      <c r="I203" s="211"/>
      <c r="J203" s="212">
        <f>ROUND(I203*H203,2)</f>
        <v>0</v>
      </c>
      <c r="K203" s="208" t="s">
        <v>130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0.00038000000000000002</v>
      </c>
      <c r="R203" s="215">
        <f>Q203*H203</f>
        <v>0.0114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131</v>
      </c>
      <c r="AT203" s="217" t="s">
        <v>126</v>
      </c>
      <c r="AU203" s="217" t="s">
        <v>83</v>
      </c>
      <c r="AY203" s="19" t="s">
        <v>124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131</v>
      </c>
      <c r="BM203" s="217" t="s">
        <v>550</v>
      </c>
    </row>
    <row r="204" s="2" customFormat="1">
      <c r="A204" s="40"/>
      <c r="B204" s="41"/>
      <c r="C204" s="42"/>
      <c r="D204" s="219" t="s">
        <v>133</v>
      </c>
      <c r="E204" s="42"/>
      <c r="F204" s="220" t="s">
        <v>489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133</v>
      </c>
      <c r="AU204" s="19" t="s">
        <v>83</v>
      </c>
    </row>
    <row r="205" s="13" customFormat="1">
      <c r="A205" s="13"/>
      <c r="B205" s="224"/>
      <c r="C205" s="225"/>
      <c r="D205" s="226" t="s">
        <v>135</v>
      </c>
      <c r="E205" s="227" t="s">
        <v>19</v>
      </c>
      <c r="F205" s="228" t="s">
        <v>344</v>
      </c>
      <c r="G205" s="225"/>
      <c r="H205" s="227" t="s">
        <v>19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135</v>
      </c>
      <c r="AU205" s="234" t="s">
        <v>83</v>
      </c>
      <c r="AV205" s="13" t="s">
        <v>80</v>
      </c>
      <c r="AW205" s="13" t="s">
        <v>33</v>
      </c>
      <c r="AX205" s="13" t="s">
        <v>72</v>
      </c>
      <c r="AY205" s="234" t="s">
        <v>124</v>
      </c>
    </row>
    <row r="206" s="14" customFormat="1">
      <c r="A206" s="14"/>
      <c r="B206" s="235"/>
      <c r="C206" s="236"/>
      <c r="D206" s="226" t="s">
        <v>135</v>
      </c>
      <c r="E206" s="237" t="s">
        <v>19</v>
      </c>
      <c r="F206" s="238" t="s">
        <v>551</v>
      </c>
      <c r="G206" s="236"/>
      <c r="H206" s="239">
        <v>30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135</v>
      </c>
      <c r="AU206" s="245" t="s">
        <v>83</v>
      </c>
      <c r="AV206" s="14" t="s">
        <v>83</v>
      </c>
      <c r="AW206" s="14" t="s">
        <v>33</v>
      </c>
      <c r="AX206" s="14" t="s">
        <v>80</v>
      </c>
      <c r="AY206" s="245" t="s">
        <v>124</v>
      </c>
    </row>
    <row r="207" s="2" customFormat="1" ht="24.15" customHeight="1">
      <c r="A207" s="40"/>
      <c r="B207" s="41"/>
      <c r="C207" s="206" t="s">
        <v>308</v>
      </c>
      <c r="D207" s="206" t="s">
        <v>126</v>
      </c>
      <c r="E207" s="207" t="s">
        <v>349</v>
      </c>
      <c r="F207" s="208" t="s">
        <v>350</v>
      </c>
      <c r="G207" s="209" t="s">
        <v>226</v>
      </c>
      <c r="H207" s="210">
        <v>975</v>
      </c>
      <c r="I207" s="211"/>
      <c r="J207" s="212">
        <f>ROUND(I207*H207,2)</f>
        <v>0</v>
      </c>
      <c r="K207" s="208" t="s">
        <v>130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131</v>
      </c>
      <c r="AT207" s="217" t="s">
        <v>126</v>
      </c>
      <c r="AU207" s="217" t="s">
        <v>83</v>
      </c>
      <c r="AY207" s="19" t="s">
        <v>124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131</v>
      </c>
      <c r="BM207" s="217" t="s">
        <v>351</v>
      </c>
    </row>
    <row r="208" s="2" customFormat="1">
      <c r="A208" s="40"/>
      <c r="B208" s="41"/>
      <c r="C208" s="42"/>
      <c r="D208" s="219" t="s">
        <v>133</v>
      </c>
      <c r="E208" s="42"/>
      <c r="F208" s="220" t="s">
        <v>352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133</v>
      </c>
      <c r="AU208" s="19" t="s">
        <v>83</v>
      </c>
    </row>
    <row r="209" s="2" customFormat="1" ht="24.15" customHeight="1">
      <c r="A209" s="40"/>
      <c r="B209" s="41"/>
      <c r="C209" s="206" t="s">
        <v>314</v>
      </c>
      <c r="D209" s="206" t="s">
        <v>126</v>
      </c>
      <c r="E209" s="207" t="s">
        <v>354</v>
      </c>
      <c r="F209" s="208" t="s">
        <v>355</v>
      </c>
      <c r="G209" s="209" t="s">
        <v>129</v>
      </c>
      <c r="H209" s="210">
        <v>97</v>
      </c>
      <c r="I209" s="211"/>
      <c r="J209" s="212">
        <f>ROUND(I209*H209,2)</f>
        <v>0</v>
      </c>
      <c r="K209" s="208" t="s">
        <v>130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0.0038800000000000002</v>
      </c>
      <c r="R209" s="215">
        <f>Q209*H209</f>
        <v>0.37636000000000003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131</v>
      </c>
      <c r="AT209" s="217" t="s">
        <v>126</v>
      </c>
      <c r="AU209" s="217" t="s">
        <v>83</v>
      </c>
      <c r="AY209" s="19" t="s">
        <v>124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80</v>
      </c>
      <c r="BK209" s="218">
        <f>ROUND(I209*H209,2)</f>
        <v>0</v>
      </c>
      <c r="BL209" s="19" t="s">
        <v>131</v>
      </c>
      <c r="BM209" s="217" t="s">
        <v>356</v>
      </c>
    </row>
    <row r="210" s="2" customFormat="1">
      <c r="A210" s="40"/>
      <c r="B210" s="41"/>
      <c r="C210" s="42"/>
      <c r="D210" s="219" t="s">
        <v>133</v>
      </c>
      <c r="E210" s="42"/>
      <c r="F210" s="220" t="s">
        <v>357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133</v>
      </c>
      <c r="AU210" s="19" t="s">
        <v>83</v>
      </c>
    </row>
    <row r="211" s="13" customFormat="1">
      <c r="A211" s="13"/>
      <c r="B211" s="224"/>
      <c r="C211" s="225"/>
      <c r="D211" s="226" t="s">
        <v>135</v>
      </c>
      <c r="E211" s="227" t="s">
        <v>19</v>
      </c>
      <c r="F211" s="228" t="s">
        <v>229</v>
      </c>
      <c r="G211" s="225"/>
      <c r="H211" s="227" t="s">
        <v>19</v>
      </c>
      <c r="I211" s="229"/>
      <c r="J211" s="225"/>
      <c r="K211" s="225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135</v>
      </c>
      <c r="AU211" s="234" t="s">
        <v>83</v>
      </c>
      <c r="AV211" s="13" t="s">
        <v>80</v>
      </c>
      <c r="AW211" s="13" t="s">
        <v>33</v>
      </c>
      <c r="AX211" s="13" t="s">
        <v>72</v>
      </c>
      <c r="AY211" s="234" t="s">
        <v>124</v>
      </c>
    </row>
    <row r="212" s="14" customFormat="1">
      <c r="A212" s="14"/>
      <c r="B212" s="235"/>
      <c r="C212" s="236"/>
      <c r="D212" s="226" t="s">
        <v>135</v>
      </c>
      <c r="E212" s="237" t="s">
        <v>19</v>
      </c>
      <c r="F212" s="238" t="s">
        <v>537</v>
      </c>
      <c r="G212" s="236"/>
      <c r="H212" s="239">
        <v>97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135</v>
      </c>
      <c r="AU212" s="245" t="s">
        <v>83</v>
      </c>
      <c r="AV212" s="14" t="s">
        <v>83</v>
      </c>
      <c r="AW212" s="14" t="s">
        <v>33</v>
      </c>
      <c r="AX212" s="14" t="s">
        <v>80</v>
      </c>
      <c r="AY212" s="245" t="s">
        <v>124</v>
      </c>
    </row>
    <row r="213" s="13" customFormat="1">
      <c r="A213" s="13"/>
      <c r="B213" s="224"/>
      <c r="C213" s="225"/>
      <c r="D213" s="226" t="s">
        <v>135</v>
      </c>
      <c r="E213" s="227" t="s">
        <v>19</v>
      </c>
      <c r="F213" s="228" t="s">
        <v>231</v>
      </c>
      <c r="G213" s="225"/>
      <c r="H213" s="227" t="s">
        <v>19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135</v>
      </c>
      <c r="AU213" s="234" t="s">
        <v>83</v>
      </c>
      <c r="AV213" s="13" t="s">
        <v>80</v>
      </c>
      <c r="AW213" s="13" t="s">
        <v>33</v>
      </c>
      <c r="AX213" s="13" t="s">
        <v>72</v>
      </c>
      <c r="AY213" s="234" t="s">
        <v>124</v>
      </c>
    </row>
    <row r="214" s="2" customFormat="1" ht="24.15" customHeight="1">
      <c r="A214" s="40"/>
      <c r="B214" s="41"/>
      <c r="C214" s="206" t="s">
        <v>321</v>
      </c>
      <c r="D214" s="206" t="s">
        <v>126</v>
      </c>
      <c r="E214" s="207" t="s">
        <v>359</v>
      </c>
      <c r="F214" s="208" t="s">
        <v>360</v>
      </c>
      <c r="G214" s="209" t="s">
        <v>226</v>
      </c>
      <c r="H214" s="210">
        <v>60</v>
      </c>
      <c r="I214" s="211"/>
      <c r="J214" s="212">
        <f>ROUND(I214*H214,2)</f>
        <v>0</v>
      </c>
      <c r="K214" s="208" t="s">
        <v>130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131</v>
      </c>
      <c r="AT214" s="217" t="s">
        <v>126</v>
      </c>
      <c r="AU214" s="217" t="s">
        <v>83</v>
      </c>
      <c r="AY214" s="19" t="s">
        <v>124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131</v>
      </c>
      <c r="BM214" s="217" t="s">
        <v>361</v>
      </c>
    </row>
    <row r="215" s="2" customFormat="1">
      <c r="A215" s="40"/>
      <c r="B215" s="41"/>
      <c r="C215" s="42"/>
      <c r="D215" s="219" t="s">
        <v>133</v>
      </c>
      <c r="E215" s="42"/>
      <c r="F215" s="220" t="s">
        <v>362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133</v>
      </c>
      <c r="AU215" s="19" t="s">
        <v>83</v>
      </c>
    </row>
    <row r="216" s="14" customFormat="1">
      <c r="A216" s="14"/>
      <c r="B216" s="235"/>
      <c r="C216" s="236"/>
      <c r="D216" s="226" t="s">
        <v>135</v>
      </c>
      <c r="E216" s="237" t="s">
        <v>19</v>
      </c>
      <c r="F216" s="238" t="s">
        <v>552</v>
      </c>
      <c r="G216" s="236"/>
      <c r="H216" s="239">
        <v>7.5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135</v>
      </c>
      <c r="AU216" s="245" t="s">
        <v>83</v>
      </c>
      <c r="AV216" s="14" t="s">
        <v>83</v>
      </c>
      <c r="AW216" s="14" t="s">
        <v>33</v>
      </c>
      <c r="AX216" s="14" t="s">
        <v>72</v>
      </c>
      <c r="AY216" s="245" t="s">
        <v>124</v>
      </c>
    </row>
    <row r="217" s="14" customFormat="1">
      <c r="A217" s="14"/>
      <c r="B217" s="235"/>
      <c r="C217" s="236"/>
      <c r="D217" s="226" t="s">
        <v>135</v>
      </c>
      <c r="E217" s="237" t="s">
        <v>19</v>
      </c>
      <c r="F217" s="238" t="s">
        <v>553</v>
      </c>
      <c r="G217" s="236"/>
      <c r="H217" s="239">
        <v>4.5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135</v>
      </c>
      <c r="AU217" s="245" t="s">
        <v>83</v>
      </c>
      <c r="AV217" s="14" t="s">
        <v>83</v>
      </c>
      <c r="AW217" s="14" t="s">
        <v>33</v>
      </c>
      <c r="AX217" s="14" t="s">
        <v>72</v>
      </c>
      <c r="AY217" s="245" t="s">
        <v>124</v>
      </c>
    </row>
    <row r="218" s="14" customFormat="1">
      <c r="A218" s="14"/>
      <c r="B218" s="235"/>
      <c r="C218" s="236"/>
      <c r="D218" s="226" t="s">
        <v>135</v>
      </c>
      <c r="E218" s="237" t="s">
        <v>19</v>
      </c>
      <c r="F218" s="238" t="s">
        <v>554</v>
      </c>
      <c r="G218" s="236"/>
      <c r="H218" s="239">
        <v>9.5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135</v>
      </c>
      <c r="AU218" s="245" t="s">
        <v>83</v>
      </c>
      <c r="AV218" s="14" t="s">
        <v>83</v>
      </c>
      <c r="AW218" s="14" t="s">
        <v>33</v>
      </c>
      <c r="AX218" s="14" t="s">
        <v>72</v>
      </c>
      <c r="AY218" s="245" t="s">
        <v>124</v>
      </c>
    </row>
    <row r="219" s="14" customFormat="1">
      <c r="A219" s="14"/>
      <c r="B219" s="235"/>
      <c r="C219" s="236"/>
      <c r="D219" s="226" t="s">
        <v>135</v>
      </c>
      <c r="E219" s="237" t="s">
        <v>19</v>
      </c>
      <c r="F219" s="238" t="s">
        <v>555</v>
      </c>
      <c r="G219" s="236"/>
      <c r="H219" s="239">
        <v>10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135</v>
      </c>
      <c r="AU219" s="245" t="s">
        <v>83</v>
      </c>
      <c r="AV219" s="14" t="s">
        <v>83</v>
      </c>
      <c r="AW219" s="14" t="s">
        <v>33</v>
      </c>
      <c r="AX219" s="14" t="s">
        <v>72</v>
      </c>
      <c r="AY219" s="245" t="s">
        <v>124</v>
      </c>
    </row>
    <row r="220" s="14" customFormat="1">
      <c r="A220" s="14"/>
      <c r="B220" s="235"/>
      <c r="C220" s="236"/>
      <c r="D220" s="226" t="s">
        <v>135</v>
      </c>
      <c r="E220" s="237" t="s">
        <v>19</v>
      </c>
      <c r="F220" s="238" t="s">
        <v>556</v>
      </c>
      <c r="G220" s="236"/>
      <c r="H220" s="239">
        <v>28.5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135</v>
      </c>
      <c r="AU220" s="245" t="s">
        <v>83</v>
      </c>
      <c r="AV220" s="14" t="s">
        <v>83</v>
      </c>
      <c r="AW220" s="14" t="s">
        <v>33</v>
      </c>
      <c r="AX220" s="14" t="s">
        <v>72</v>
      </c>
      <c r="AY220" s="245" t="s">
        <v>124</v>
      </c>
    </row>
    <row r="221" s="15" customFormat="1">
      <c r="A221" s="15"/>
      <c r="B221" s="246"/>
      <c r="C221" s="247"/>
      <c r="D221" s="226" t="s">
        <v>135</v>
      </c>
      <c r="E221" s="248" t="s">
        <v>19</v>
      </c>
      <c r="F221" s="249" t="s">
        <v>142</v>
      </c>
      <c r="G221" s="247"/>
      <c r="H221" s="250">
        <v>60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135</v>
      </c>
      <c r="AU221" s="256" t="s">
        <v>83</v>
      </c>
      <c r="AV221" s="15" t="s">
        <v>131</v>
      </c>
      <c r="AW221" s="15" t="s">
        <v>33</v>
      </c>
      <c r="AX221" s="15" t="s">
        <v>80</v>
      </c>
      <c r="AY221" s="256" t="s">
        <v>124</v>
      </c>
    </row>
    <row r="222" s="2" customFormat="1" ht="33" customHeight="1">
      <c r="A222" s="40"/>
      <c r="B222" s="41"/>
      <c r="C222" s="206" t="s">
        <v>328</v>
      </c>
      <c r="D222" s="206" t="s">
        <v>126</v>
      </c>
      <c r="E222" s="207" t="s">
        <v>366</v>
      </c>
      <c r="F222" s="208" t="s">
        <v>367</v>
      </c>
      <c r="G222" s="209" t="s">
        <v>226</v>
      </c>
      <c r="H222" s="210">
        <v>60</v>
      </c>
      <c r="I222" s="211"/>
      <c r="J222" s="212">
        <f>ROUND(I222*H222,2)</f>
        <v>0</v>
      </c>
      <c r="K222" s="208" t="s">
        <v>130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0.00060999999999999997</v>
      </c>
      <c r="R222" s="215">
        <f>Q222*H222</f>
        <v>0.036600000000000001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131</v>
      </c>
      <c r="AT222" s="217" t="s">
        <v>126</v>
      </c>
      <c r="AU222" s="217" t="s">
        <v>83</v>
      </c>
      <c r="AY222" s="19" t="s">
        <v>124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131</v>
      </c>
      <c r="BM222" s="217" t="s">
        <v>368</v>
      </c>
    </row>
    <row r="223" s="2" customFormat="1">
      <c r="A223" s="40"/>
      <c r="B223" s="41"/>
      <c r="C223" s="42"/>
      <c r="D223" s="219" t="s">
        <v>133</v>
      </c>
      <c r="E223" s="42"/>
      <c r="F223" s="220" t="s">
        <v>369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133</v>
      </c>
      <c r="AU223" s="19" t="s">
        <v>83</v>
      </c>
    </row>
    <row r="224" s="14" customFormat="1">
      <c r="A224" s="14"/>
      <c r="B224" s="235"/>
      <c r="C224" s="236"/>
      <c r="D224" s="226" t="s">
        <v>135</v>
      </c>
      <c r="E224" s="237" t="s">
        <v>19</v>
      </c>
      <c r="F224" s="238" t="s">
        <v>552</v>
      </c>
      <c r="G224" s="236"/>
      <c r="H224" s="239">
        <v>7.5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135</v>
      </c>
      <c r="AU224" s="245" t="s">
        <v>83</v>
      </c>
      <c r="AV224" s="14" t="s">
        <v>83</v>
      </c>
      <c r="AW224" s="14" t="s">
        <v>33</v>
      </c>
      <c r="AX224" s="14" t="s">
        <v>72</v>
      </c>
      <c r="AY224" s="245" t="s">
        <v>124</v>
      </c>
    </row>
    <row r="225" s="14" customFormat="1">
      <c r="A225" s="14"/>
      <c r="B225" s="235"/>
      <c r="C225" s="236"/>
      <c r="D225" s="226" t="s">
        <v>135</v>
      </c>
      <c r="E225" s="237" t="s">
        <v>19</v>
      </c>
      <c r="F225" s="238" t="s">
        <v>553</v>
      </c>
      <c r="G225" s="236"/>
      <c r="H225" s="239">
        <v>4.5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135</v>
      </c>
      <c r="AU225" s="245" t="s">
        <v>83</v>
      </c>
      <c r="AV225" s="14" t="s">
        <v>83</v>
      </c>
      <c r="AW225" s="14" t="s">
        <v>33</v>
      </c>
      <c r="AX225" s="14" t="s">
        <v>72</v>
      </c>
      <c r="AY225" s="245" t="s">
        <v>124</v>
      </c>
    </row>
    <row r="226" s="14" customFormat="1">
      <c r="A226" s="14"/>
      <c r="B226" s="235"/>
      <c r="C226" s="236"/>
      <c r="D226" s="226" t="s">
        <v>135</v>
      </c>
      <c r="E226" s="237" t="s">
        <v>19</v>
      </c>
      <c r="F226" s="238" t="s">
        <v>554</v>
      </c>
      <c r="G226" s="236"/>
      <c r="H226" s="239">
        <v>9.5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135</v>
      </c>
      <c r="AU226" s="245" t="s">
        <v>83</v>
      </c>
      <c r="AV226" s="14" t="s">
        <v>83</v>
      </c>
      <c r="AW226" s="14" t="s">
        <v>33</v>
      </c>
      <c r="AX226" s="14" t="s">
        <v>72</v>
      </c>
      <c r="AY226" s="245" t="s">
        <v>124</v>
      </c>
    </row>
    <row r="227" s="14" customFormat="1">
      <c r="A227" s="14"/>
      <c r="B227" s="235"/>
      <c r="C227" s="236"/>
      <c r="D227" s="226" t="s">
        <v>135</v>
      </c>
      <c r="E227" s="237" t="s">
        <v>19</v>
      </c>
      <c r="F227" s="238" t="s">
        <v>555</v>
      </c>
      <c r="G227" s="236"/>
      <c r="H227" s="239">
        <v>10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135</v>
      </c>
      <c r="AU227" s="245" t="s">
        <v>83</v>
      </c>
      <c r="AV227" s="14" t="s">
        <v>83</v>
      </c>
      <c r="AW227" s="14" t="s">
        <v>33</v>
      </c>
      <c r="AX227" s="14" t="s">
        <v>72</v>
      </c>
      <c r="AY227" s="245" t="s">
        <v>124</v>
      </c>
    </row>
    <row r="228" s="14" customFormat="1">
      <c r="A228" s="14"/>
      <c r="B228" s="235"/>
      <c r="C228" s="236"/>
      <c r="D228" s="226" t="s">
        <v>135</v>
      </c>
      <c r="E228" s="237" t="s">
        <v>19</v>
      </c>
      <c r="F228" s="238" t="s">
        <v>556</v>
      </c>
      <c r="G228" s="236"/>
      <c r="H228" s="239">
        <v>28.5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135</v>
      </c>
      <c r="AU228" s="245" t="s">
        <v>83</v>
      </c>
      <c r="AV228" s="14" t="s">
        <v>83</v>
      </c>
      <c r="AW228" s="14" t="s">
        <v>33</v>
      </c>
      <c r="AX228" s="14" t="s">
        <v>72</v>
      </c>
      <c r="AY228" s="245" t="s">
        <v>124</v>
      </c>
    </row>
    <row r="229" s="15" customFormat="1">
      <c r="A229" s="15"/>
      <c r="B229" s="246"/>
      <c r="C229" s="247"/>
      <c r="D229" s="226" t="s">
        <v>135</v>
      </c>
      <c r="E229" s="248" t="s">
        <v>19</v>
      </c>
      <c r="F229" s="249" t="s">
        <v>142</v>
      </c>
      <c r="G229" s="247"/>
      <c r="H229" s="250">
        <v>60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6" t="s">
        <v>135</v>
      </c>
      <c r="AU229" s="256" t="s">
        <v>83</v>
      </c>
      <c r="AV229" s="15" t="s">
        <v>131</v>
      </c>
      <c r="AW229" s="15" t="s">
        <v>33</v>
      </c>
      <c r="AX229" s="15" t="s">
        <v>80</v>
      </c>
      <c r="AY229" s="256" t="s">
        <v>124</v>
      </c>
    </row>
    <row r="230" s="2" customFormat="1" ht="16.5" customHeight="1">
      <c r="A230" s="40"/>
      <c r="B230" s="41"/>
      <c r="C230" s="206" t="s">
        <v>334</v>
      </c>
      <c r="D230" s="206" t="s">
        <v>126</v>
      </c>
      <c r="E230" s="207" t="s">
        <v>557</v>
      </c>
      <c r="F230" s="208" t="s">
        <v>558</v>
      </c>
      <c r="G230" s="209" t="s">
        <v>226</v>
      </c>
      <c r="H230" s="210">
        <v>157</v>
      </c>
      <c r="I230" s="211"/>
      <c r="J230" s="212">
        <f>ROUND(I230*H230,2)</f>
        <v>0</v>
      </c>
      <c r="K230" s="208" t="s">
        <v>130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131</v>
      </c>
      <c r="AT230" s="217" t="s">
        <v>126</v>
      </c>
      <c r="AU230" s="217" t="s">
        <v>83</v>
      </c>
      <c r="AY230" s="19" t="s">
        <v>124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131</v>
      </c>
      <c r="BM230" s="217" t="s">
        <v>559</v>
      </c>
    </row>
    <row r="231" s="2" customFormat="1">
      <c r="A231" s="40"/>
      <c r="B231" s="41"/>
      <c r="C231" s="42"/>
      <c r="D231" s="219" t="s">
        <v>133</v>
      </c>
      <c r="E231" s="42"/>
      <c r="F231" s="220" t="s">
        <v>560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133</v>
      </c>
      <c r="AU231" s="19" t="s">
        <v>83</v>
      </c>
    </row>
    <row r="232" s="14" customFormat="1">
      <c r="A232" s="14"/>
      <c r="B232" s="235"/>
      <c r="C232" s="236"/>
      <c r="D232" s="226" t="s">
        <v>135</v>
      </c>
      <c r="E232" s="237" t="s">
        <v>19</v>
      </c>
      <c r="F232" s="238" t="s">
        <v>552</v>
      </c>
      <c r="G232" s="236"/>
      <c r="H232" s="239">
        <v>7.5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135</v>
      </c>
      <c r="AU232" s="245" t="s">
        <v>83</v>
      </c>
      <c r="AV232" s="14" t="s">
        <v>83</v>
      </c>
      <c r="AW232" s="14" t="s">
        <v>33</v>
      </c>
      <c r="AX232" s="14" t="s">
        <v>72</v>
      </c>
      <c r="AY232" s="245" t="s">
        <v>124</v>
      </c>
    </row>
    <row r="233" s="14" customFormat="1">
      <c r="A233" s="14"/>
      <c r="B233" s="235"/>
      <c r="C233" s="236"/>
      <c r="D233" s="226" t="s">
        <v>135</v>
      </c>
      <c r="E233" s="237" t="s">
        <v>19</v>
      </c>
      <c r="F233" s="238" t="s">
        <v>553</v>
      </c>
      <c r="G233" s="236"/>
      <c r="H233" s="239">
        <v>4.5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135</v>
      </c>
      <c r="AU233" s="245" t="s">
        <v>83</v>
      </c>
      <c r="AV233" s="14" t="s">
        <v>83</v>
      </c>
      <c r="AW233" s="14" t="s">
        <v>33</v>
      </c>
      <c r="AX233" s="14" t="s">
        <v>72</v>
      </c>
      <c r="AY233" s="245" t="s">
        <v>124</v>
      </c>
    </row>
    <row r="234" s="14" customFormat="1">
      <c r="A234" s="14"/>
      <c r="B234" s="235"/>
      <c r="C234" s="236"/>
      <c r="D234" s="226" t="s">
        <v>135</v>
      </c>
      <c r="E234" s="237" t="s">
        <v>19</v>
      </c>
      <c r="F234" s="238" t="s">
        <v>554</v>
      </c>
      <c r="G234" s="236"/>
      <c r="H234" s="239">
        <v>9.5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135</v>
      </c>
      <c r="AU234" s="245" t="s">
        <v>83</v>
      </c>
      <c r="AV234" s="14" t="s">
        <v>83</v>
      </c>
      <c r="AW234" s="14" t="s">
        <v>33</v>
      </c>
      <c r="AX234" s="14" t="s">
        <v>72</v>
      </c>
      <c r="AY234" s="245" t="s">
        <v>124</v>
      </c>
    </row>
    <row r="235" s="14" customFormat="1">
      <c r="A235" s="14"/>
      <c r="B235" s="235"/>
      <c r="C235" s="236"/>
      <c r="D235" s="226" t="s">
        <v>135</v>
      </c>
      <c r="E235" s="237" t="s">
        <v>19</v>
      </c>
      <c r="F235" s="238" t="s">
        <v>555</v>
      </c>
      <c r="G235" s="236"/>
      <c r="H235" s="239">
        <v>10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135</v>
      </c>
      <c r="AU235" s="245" t="s">
        <v>83</v>
      </c>
      <c r="AV235" s="14" t="s">
        <v>83</v>
      </c>
      <c r="AW235" s="14" t="s">
        <v>33</v>
      </c>
      <c r="AX235" s="14" t="s">
        <v>72</v>
      </c>
      <c r="AY235" s="245" t="s">
        <v>124</v>
      </c>
    </row>
    <row r="236" s="14" customFormat="1">
      <c r="A236" s="14"/>
      <c r="B236" s="235"/>
      <c r="C236" s="236"/>
      <c r="D236" s="226" t="s">
        <v>135</v>
      </c>
      <c r="E236" s="237" t="s">
        <v>19</v>
      </c>
      <c r="F236" s="238" t="s">
        <v>556</v>
      </c>
      <c r="G236" s="236"/>
      <c r="H236" s="239">
        <v>28.5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135</v>
      </c>
      <c r="AU236" s="245" t="s">
        <v>83</v>
      </c>
      <c r="AV236" s="14" t="s">
        <v>83</v>
      </c>
      <c r="AW236" s="14" t="s">
        <v>33</v>
      </c>
      <c r="AX236" s="14" t="s">
        <v>72</v>
      </c>
      <c r="AY236" s="245" t="s">
        <v>124</v>
      </c>
    </row>
    <row r="237" s="13" customFormat="1">
      <c r="A237" s="13"/>
      <c r="B237" s="224"/>
      <c r="C237" s="225"/>
      <c r="D237" s="226" t="s">
        <v>135</v>
      </c>
      <c r="E237" s="227" t="s">
        <v>19</v>
      </c>
      <c r="F237" s="228" t="s">
        <v>229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135</v>
      </c>
      <c r="AU237" s="234" t="s">
        <v>83</v>
      </c>
      <c r="AV237" s="13" t="s">
        <v>80</v>
      </c>
      <c r="AW237" s="13" t="s">
        <v>33</v>
      </c>
      <c r="AX237" s="13" t="s">
        <v>72</v>
      </c>
      <c r="AY237" s="234" t="s">
        <v>124</v>
      </c>
    </row>
    <row r="238" s="14" customFormat="1">
      <c r="A238" s="14"/>
      <c r="B238" s="235"/>
      <c r="C238" s="236"/>
      <c r="D238" s="226" t="s">
        <v>135</v>
      </c>
      <c r="E238" s="237" t="s">
        <v>19</v>
      </c>
      <c r="F238" s="238" t="s">
        <v>536</v>
      </c>
      <c r="G238" s="236"/>
      <c r="H238" s="239">
        <v>97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135</v>
      </c>
      <c r="AU238" s="245" t="s">
        <v>83</v>
      </c>
      <c r="AV238" s="14" t="s">
        <v>83</v>
      </c>
      <c r="AW238" s="14" t="s">
        <v>33</v>
      </c>
      <c r="AX238" s="14" t="s">
        <v>72</v>
      </c>
      <c r="AY238" s="245" t="s">
        <v>124</v>
      </c>
    </row>
    <row r="239" s="13" customFormat="1">
      <c r="A239" s="13"/>
      <c r="B239" s="224"/>
      <c r="C239" s="225"/>
      <c r="D239" s="226" t="s">
        <v>135</v>
      </c>
      <c r="E239" s="227" t="s">
        <v>19</v>
      </c>
      <c r="F239" s="228" t="s">
        <v>231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135</v>
      </c>
      <c r="AU239" s="234" t="s">
        <v>83</v>
      </c>
      <c r="AV239" s="13" t="s">
        <v>80</v>
      </c>
      <c r="AW239" s="13" t="s">
        <v>33</v>
      </c>
      <c r="AX239" s="13" t="s">
        <v>72</v>
      </c>
      <c r="AY239" s="234" t="s">
        <v>124</v>
      </c>
    </row>
    <row r="240" s="15" customFormat="1">
      <c r="A240" s="15"/>
      <c r="B240" s="246"/>
      <c r="C240" s="247"/>
      <c r="D240" s="226" t="s">
        <v>135</v>
      </c>
      <c r="E240" s="248" t="s">
        <v>19</v>
      </c>
      <c r="F240" s="249" t="s">
        <v>142</v>
      </c>
      <c r="G240" s="247"/>
      <c r="H240" s="250">
        <v>157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6" t="s">
        <v>135</v>
      </c>
      <c r="AU240" s="256" t="s">
        <v>83</v>
      </c>
      <c r="AV240" s="15" t="s">
        <v>131</v>
      </c>
      <c r="AW240" s="15" t="s">
        <v>33</v>
      </c>
      <c r="AX240" s="15" t="s">
        <v>80</v>
      </c>
      <c r="AY240" s="256" t="s">
        <v>124</v>
      </c>
    </row>
    <row r="241" s="2" customFormat="1" ht="21.75" customHeight="1">
      <c r="A241" s="40"/>
      <c r="B241" s="41"/>
      <c r="C241" s="206" t="s">
        <v>339</v>
      </c>
      <c r="D241" s="206" t="s">
        <v>126</v>
      </c>
      <c r="E241" s="207" t="s">
        <v>395</v>
      </c>
      <c r="F241" s="208" t="s">
        <v>396</v>
      </c>
      <c r="G241" s="209" t="s">
        <v>129</v>
      </c>
      <c r="H241" s="210">
        <v>3260</v>
      </c>
      <c r="I241" s="211"/>
      <c r="J241" s="212">
        <f>ROUND(I241*H241,2)</f>
        <v>0</v>
      </c>
      <c r="K241" s="208" t="s">
        <v>130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0.01</v>
      </c>
      <c r="T241" s="216">
        <f>S241*H241</f>
        <v>32.600000000000001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131</v>
      </c>
      <c r="AT241" s="217" t="s">
        <v>126</v>
      </c>
      <c r="AU241" s="217" t="s">
        <v>83</v>
      </c>
      <c r="AY241" s="19" t="s">
        <v>124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131</v>
      </c>
      <c r="BM241" s="217" t="s">
        <v>397</v>
      </c>
    </row>
    <row r="242" s="2" customFormat="1">
      <c r="A242" s="40"/>
      <c r="B242" s="41"/>
      <c r="C242" s="42"/>
      <c r="D242" s="219" t="s">
        <v>133</v>
      </c>
      <c r="E242" s="42"/>
      <c r="F242" s="220" t="s">
        <v>398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133</v>
      </c>
      <c r="AU242" s="19" t="s">
        <v>83</v>
      </c>
    </row>
    <row r="243" s="13" customFormat="1">
      <c r="A243" s="13"/>
      <c r="B243" s="224"/>
      <c r="C243" s="225"/>
      <c r="D243" s="226" t="s">
        <v>135</v>
      </c>
      <c r="E243" s="227" t="s">
        <v>19</v>
      </c>
      <c r="F243" s="228" t="s">
        <v>243</v>
      </c>
      <c r="G243" s="225"/>
      <c r="H243" s="227" t="s">
        <v>19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135</v>
      </c>
      <c r="AU243" s="234" t="s">
        <v>83</v>
      </c>
      <c r="AV243" s="13" t="s">
        <v>80</v>
      </c>
      <c r="AW243" s="13" t="s">
        <v>33</v>
      </c>
      <c r="AX243" s="13" t="s">
        <v>72</v>
      </c>
      <c r="AY243" s="234" t="s">
        <v>124</v>
      </c>
    </row>
    <row r="244" s="14" customFormat="1">
      <c r="A244" s="14"/>
      <c r="B244" s="235"/>
      <c r="C244" s="236"/>
      <c r="D244" s="226" t="s">
        <v>135</v>
      </c>
      <c r="E244" s="237" t="s">
        <v>19</v>
      </c>
      <c r="F244" s="238" t="s">
        <v>523</v>
      </c>
      <c r="G244" s="236"/>
      <c r="H244" s="239">
        <v>3170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135</v>
      </c>
      <c r="AU244" s="245" t="s">
        <v>83</v>
      </c>
      <c r="AV244" s="14" t="s">
        <v>83</v>
      </c>
      <c r="AW244" s="14" t="s">
        <v>33</v>
      </c>
      <c r="AX244" s="14" t="s">
        <v>72</v>
      </c>
      <c r="AY244" s="245" t="s">
        <v>124</v>
      </c>
    </row>
    <row r="245" s="13" customFormat="1">
      <c r="A245" s="13"/>
      <c r="B245" s="224"/>
      <c r="C245" s="225"/>
      <c r="D245" s="226" t="s">
        <v>135</v>
      </c>
      <c r="E245" s="227" t="s">
        <v>19</v>
      </c>
      <c r="F245" s="228" t="s">
        <v>524</v>
      </c>
      <c r="G245" s="225"/>
      <c r="H245" s="227" t="s">
        <v>19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135</v>
      </c>
      <c r="AU245" s="234" t="s">
        <v>83</v>
      </c>
      <c r="AV245" s="13" t="s">
        <v>80</v>
      </c>
      <c r="AW245" s="13" t="s">
        <v>33</v>
      </c>
      <c r="AX245" s="13" t="s">
        <v>72</v>
      </c>
      <c r="AY245" s="234" t="s">
        <v>124</v>
      </c>
    </row>
    <row r="246" s="14" customFormat="1">
      <c r="A246" s="14"/>
      <c r="B246" s="235"/>
      <c r="C246" s="236"/>
      <c r="D246" s="226" t="s">
        <v>135</v>
      </c>
      <c r="E246" s="237" t="s">
        <v>19</v>
      </c>
      <c r="F246" s="238" t="s">
        <v>525</v>
      </c>
      <c r="G246" s="236"/>
      <c r="H246" s="239">
        <v>25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135</v>
      </c>
      <c r="AU246" s="245" t="s">
        <v>83</v>
      </c>
      <c r="AV246" s="14" t="s">
        <v>83</v>
      </c>
      <c r="AW246" s="14" t="s">
        <v>33</v>
      </c>
      <c r="AX246" s="14" t="s">
        <v>72</v>
      </c>
      <c r="AY246" s="245" t="s">
        <v>124</v>
      </c>
    </row>
    <row r="247" s="14" customFormat="1">
      <c r="A247" s="14"/>
      <c r="B247" s="235"/>
      <c r="C247" s="236"/>
      <c r="D247" s="226" t="s">
        <v>135</v>
      </c>
      <c r="E247" s="237" t="s">
        <v>19</v>
      </c>
      <c r="F247" s="238" t="s">
        <v>526</v>
      </c>
      <c r="G247" s="236"/>
      <c r="H247" s="239">
        <v>50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135</v>
      </c>
      <c r="AU247" s="245" t="s">
        <v>83</v>
      </c>
      <c r="AV247" s="14" t="s">
        <v>83</v>
      </c>
      <c r="AW247" s="14" t="s">
        <v>33</v>
      </c>
      <c r="AX247" s="14" t="s">
        <v>72</v>
      </c>
      <c r="AY247" s="245" t="s">
        <v>124</v>
      </c>
    </row>
    <row r="248" s="13" customFormat="1">
      <c r="A248" s="13"/>
      <c r="B248" s="224"/>
      <c r="C248" s="225"/>
      <c r="D248" s="226" t="s">
        <v>135</v>
      </c>
      <c r="E248" s="227" t="s">
        <v>19</v>
      </c>
      <c r="F248" s="228" t="s">
        <v>527</v>
      </c>
      <c r="G248" s="225"/>
      <c r="H248" s="227" t="s">
        <v>19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135</v>
      </c>
      <c r="AU248" s="234" t="s">
        <v>83</v>
      </c>
      <c r="AV248" s="13" t="s">
        <v>80</v>
      </c>
      <c r="AW248" s="13" t="s">
        <v>33</v>
      </c>
      <c r="AX248" s="13" t="s">
        <v>72</v>
      </c>
      <c r="AY248" s="234" t="s">
        <v>124</v>
      </c>
    </row>
    <row r="249" s="14" customFormat="1">
      <c r="A249" s="14"/>
      <c r="B249" s="235"/>
      <c r="C249" s="236"/>
      <c r="D249" s="226" t="s">
        <v>135</v>
      </c>
      <c r="E249" s="237" t="s">
        <v>19</v>
      </c>
      <c r="F249" s="238" t="s">
        <v>528</v>
      </c>
      <c r="G249" s="236"/>
      <c r="H249" s="239">
        <v>15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135</v>
      </c>
      <c r="AU249" s="245" t="s">
        <v>83</v>
      </c>
      <c r="AV249" s="14" t="s">
        <v>83</v>
      </c>
      <c r="AW249" s="14" t="s">
        <v>33</v>
      </c>
      <c r="AX249" s="14" t="s">
        <v>72</v>
      </c>
      <c r="AY249" s="245" t="s">
        <v>124</v>
      </c>
    </row>
    <row r="250" s="15" customFormat="1">
      <c r="A250" s="15"/>
      <c r="B250" s="246"/>
      <c r="C250" s="247"/>
      <c r="D250" s="226" t="s">
        <v>135</v>
      </c>
      <c r="E250" s="248" t="s">
        <v>19</v>
      </c>
      <c r="F250" s="249" t="s">
        <v>142</v>
      </c>
      <c r="G250" s="247"/>
      <c r="H250" s="250">
        <v>3260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6" t="s">
        <v>135</v>
      </c>
      <c r="AU250" s="256" t="s">
        <v>83</v>
      </c>
      <c r="AV250" s="15" t="s">
        <v>131</v>
      </c>
      <c r="AW250" s="15" t="s">
        <v>33</v>
      </c>
      <c r="AX250" s="15" t="s">
        <v>80</v>
      </c>
      <c r="AY250" s="256" t="s">
        <v>124</v>
      </c>
    </row>
    <row r="251" s="2" customFormat="1" ht="33" customHeight="1">
      <c r="A251" s="40"/>
      <c r="B251" s="41"/>
      <c r="C251" s="206" t="s">
        <v>348</v>
      </c>
      <c r="D251" s="206" t="s">
        <v>126</v>
      </c>
      <c r="E251" s="207" t="s">
        <v>400</v>
      </c>
      <c r="F251" s="208" t="s">
        <v>401</v>
      </c>
      <c r="G251" s="209" t="s">
        <v>129</v>
      </c>
      <c r="H251" s="210">
        <v>3260</v>
      </c>
      <c r="I251" s="211"/>
      <c r="J251" s="212">
        <f>ROUND(I251*H251,2)</f>
        <v>0</v>
      </c>
      <c r="K251" s="208" t="s">
        <v>130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0.02</v>
      </c>
      <c r="T251" s="216">
        <f>S251*H251</f>
        <v>65.200000000000003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131</v>
      </c>
      <c r="AT251" s="217" t="s">
        <v>126</v>
      </c>
      <c r="AU251" s="217" t="s">
        <v>83</v>
      </c>
      <c r="AY251" s="19" t="s">
        <v>124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131</v>
      </c>
      <c r="BM251" s="217" t="s">
        <v>402</v>
      </c>
    </row>
    <row r="252" s="2" customFormat="1">
      <c r="A252" s="40"/>
      <c r="B252" s="41"/>
      <c r="C252" s="42"/>
      <c r="D252" s="219" t="s">
        <v>133</v>
      </c>
      <c r="E252" s="42"/>
      <c r="F252" s="220" t="s">
        <v>403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133</v>
      </c>
      <c r="AU252" s="19" t="s">
        <v>83</v>
      </c>
    </row>
    <row r="253" s="13" customFormat="1">
      <c r="A253" s="13"/>
      <c r="B253" s="224"/>
      <c r="C253" s="225"/>
      <c r="D253" s="226" t="s">
        <v>135</v>
      </c>
      <c r="E253" s="227" t="s">
        <v>19</v>
      </c>
      <c r="F253" s="228" t="s">
        <v>243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135</v>
      </c>
      <c r="AU253" s="234" t="s">
        <v>83</v>
      </c>
      <c r="AV253" s="13" t="s">
        <v>80</v>
      </c>
      <c r="AW253" s="13" t="s">
        <v>33</v>
      </c>
      <c r="AX253" s="13" t="s">
        <v>72</v>
      </c>
      <c r="AY253" s="234" t="s">
        <v>124</v>
      </c>
    </row>
    <row r="254" s="14" customFormat="1">
      <c r="A254" s="14"/>
      <c r="B254" s="235"/>
      <c r="C254" s="236"/>
      <c r="D254" s="226" t="s">
        <v>135</v>
      </c>
      <c r="E254" s="237" t="s">
        <v>19</v>
      </c>
      <c r="F254" s="238" t="s">
        <v>523</v>
      </c>
      <c r="G254" s="236"/>
      <c r="H254" s="239">
        <v>3170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135</v>
      </c>
      <c r="AU254" s="245" t="s">
        <v>83</v>
      </c>
      <c r="AV254" s="14" t="s">
        <v>83</v>
      </c>
      <c r="AW254" s="14" t="s">
        <v>33</v>
      </c>
      <c r="AX254" s="14" t="s">
        <v>72</v>
      </c>
      <c r="AY254" s="245" t="s">
        <v>124</v>
      </c>
    </row>
    <row r="255" s="13" customFormat="1">
      <c r="A255" s="13"/>
      <c r="B255" s="224"/>
      <c r="C255" s="225"/>
      <c r="D255" s="226" t="s">
        <v>135</v>
      </c>
      <c r="E255" s="227" t="s">
        <v>19</v>
      </c>
      <c r="F255" s="228" t="s">
        <v>524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135</v>
      </c>
      <c r="AU255" s="234" t="s">
        <v>83</v>
      </c>
      <c r="AV255" s="13" t="s">
        <v>80</v>
      </c>
      <c r="AW255" s="13" t="s">
        <v>33</v>
      </c>
      <c r="AX255" s="13" t="s">
        <v>72</v>
      </c>
      <c r="AY255" s="234" t="s">
        <v>124</v>
      </c>
    </row>
    <row r="256" s="14" customFormat="1">
      <c r="A256" s="14"/>
      <c r="B256" s="235"/>
      <c r="C256" s="236"/>
      <c r="D256" s="226" t="s">
        <v>135</v>
      </c>
      <c r="E256" s="237" t="s">
        <v>19</v>
      </c>
      <c r="F256" s="238" t="s">
        <v>525</v>
      </c>
      <c r="G256" s="236"/>
      <c r="H256" s="239">
        <v>25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135</v>
      </c>
      <c r="AU256" s="245" t="s">
        <v>83</v>
      </c>
      <c r="AV256" s="14" t="s">
        <v>83</v>
      </c>
      <c r="AW256" s="14" t="s">
        <v>33</v>
      </c>
      <c r="AX256" s="14" t="s">
        <v>72</v>
      </c>
      <c r="AY256" s="245" t="s">
        <v>124</v>
      </c>
    </row>
    <row r="257" s="14" customFormat="1">
      <c r="A257" s="14"/>
      <c r="B257" s="235"/>
      <c r="C257" s="236"/>
      <c r="D257" s="226" t="s">
        <v>135</v>
      </c>
      <c r="E257" s="237" t="s">
        <v>19</v>
      </c>
      <c r="F257" s="238" t="s">
        <v>526</v>
      </c>
      <c r="G257" s="236"/>
      <c r="H257" s="239">
        <v>50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135</v>
      </c>
      <c r="AU257" s="245" t="s">
        <v>83</v>
      </c>
      <c r="AV257" s="14" t="s">
        <v>83</v>
      </c>
      <c r="AW257" s="14" t="s">
        <v>33</v>
      </c>
      <c r="AX257" s="14" t="s">
        <v>72</v>
      </c>
      <c r="AY257" s="245" t="s">
        <v>124</v>
      </c>
    </row>
    <row r="258" s="13" customFormat="1">
      <c r="A258" s="13"/>
      <c r="B258" s="224"/>
      <c r="C258" s="225"/>
      <c r="D258" s="226" t="s">
        <v>135</v>
      </c>
      <c r="E258" s="227" t="s">
        <v>19</v>
      </c>
      <c r="F258" s="228" t="s">
        <v>527</v>
      </c>
      <c r="G258" s="225"/>
      <c r="H258" s="227" t="s">
        <v>19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135</v>
      </c>
      <c r="AU258" s="234" t="s">
        <v>83</v>
      </c>
      <c r="AV258" s="13" t="s">
        <v>80</v>
      </c>
      <c r="AW258" s="13" t="s">
        <v>33</v>
      </c>
      <c r="AX258" s="13" t="s">
        <v>72</v>
      </c>
      <c r="AY258" s="234" t="s">
        <v>124</v>
      </c>
    </row>
    <row r="259" s="14" customFormat="1">
      <c r="A259" s="14"/>
      <c r="B259" s="235"/>
      <c r="C259" s="236"/>
      <c r="D259" s="226" t="s">
        <v>135</v>
      </c>
      <c r="E259" s="237" t="s">
        <v>19</v>
      </c>
      <c r="F259" s="238" t="s">
        <v>528</v>
      </c>
      <c r="G259" s="236"/>
      <c r="H259" s="239">
        <v>15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135</v>
      </c>
      <c r="AU259" s="245" t="s">
        <v>83</v>
      </c>
      <c r="AV259" s="14" t="s">
        <v>83</v>
      </c>
      <c r="AW259" s="14" t="s">
        <v>33</v>
      </c>
      <c r="AX259" s="14" t="s">
        <v>72</v>
      </c>
      <c r="AY259" s="245" t="s">
        <v>124</v>
      </c>
    </row>
    <row r="260" s="15" customFormat="1">
      <c r="A260" s="15"/>
      <c r="B260" s="246"/>
      <c r="C260" s="247"/>
      <c r="D260" s="226" t="s">
        <v>135</v>
      </c>
      <c r="E260" s="248" t="s">
        <v>19</v>
      </c>
      <c r="F260" s="249" t="s">
        <v>142</v>
      </c>
      <c r="G260" s="247"/>
      <c r="H260" s="250">
        <v>3260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6" t="s">
        <v>135</v>
      </c>
      <c r="AU260" s="256" t="s">
        <v>83</v>
      </c>
      <c r="AV260" s="15" t="s">
        <v>131</v>
      </c>
      <c r="AW260" s="15" t="s">
        <v>33</v>
      </c>
      <c r="AX260" s="15" t="s">
        <v>80</v>
      </c>
      <c r="AY260" s="256" t="s">
        <v>124</v>
      </c>
    </row>
    <row r="261" s="2" customFormat="1" ht="37.8" customHeight="1">
      <c r="A261" s="40"/>
      <c r="B261" s="41"/>
      <c r="C261" s="206" t="s">
        <v>353</v>
      </c>
      <c r="D261" s="206" t="s">
        <v>126</v>
      </c>
      <c r="E261" s="207" t="s">
        <v>405</v>
      </c>
      <c r="F261" s="208" t="s">
        <v>406</v>
      </c>
      <c r="G261" s="209" t="s">
        <v>129</v>
      </c>
      <c r="H261" s="210">
        <v>469.5</v>
      </c>
      <c r="I261" s="211"/>
      <c r="J261" s="212">
        <f>ROUND(I261*H261,2)</f>
        <v>0</v>
      </c>
      <c r="K261" s="208" t="s">
        <v>130</v>
      </c>
      <c r="L261" s="46"/>
      <c r="M261" s="213" t="s">
        <v>19</v>
      </c>
      <c r="N261" s="214" t="s">
        <v>43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0.126</v>
      </c>
      <c r="T261" s="216">
        <f>S261*H261</f>
        <v>59.157000000000004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131</v>
      </c>
      <c r="AT261" s="217" t="s">
        <v>126</v>
      </c>
      <c r="AU261" s="217" t="s">
        <v>83</v>
      </c>
      <c r="AY261" s="19" t="s">
        <v>124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131</v>
      </c>
      <c r="BM261" s="217" t="s">
        <v>407</v>
      </c>
    </row>
    <row r="262" s="2" customFormat="1">
      <c r="A262" s="40"/>
      <c r="B262" s="41"/>
      <c r="C262" s="42"/>
      <c r="D262" s="219" t="s">
        <v>133</v>
      </c>
      <c r="E262" s="42"/>
      <c r="F262" s="220" t="s">
        <v>408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133</v>
      </c>
      <c r="AU262" s="19" t="s">
        <v>83</v>
      </c>
    </row>
    <row r="263" s="13" customFormat="1">
      <c r="A263" s="13"/>
      <c r="B263" s="224"/>
      <c r="C263" s="225"/>
      <c r="D263" s="226" t="s">
        <v>135</v>
      </c>
      <c r="E263" s="227" t="s">
        <v>19</v>
      </c>
      <c r="F263" s="228" t="s">
        <v>409</v>
      </c>
      <c r="G263" s="225"/>
      <c r="H263" s="227" t="s">
        <v>19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135</v>
      </c>
      <c r="AU263" s="234" t="s">
        <v>83</v>
      </c>
      <c r="AV263" s="13" t="s">
        <v>80</v>
      </c>
      <c r="AW263" s="13" t="s">
        <v>33</v>
      </c>
      <c r="AX263" s="13" t="s">
        <v>72</v>
      </c>
      <c r="AY263" s="234" t="s">
        <v>124</v>
      </c>
    </row>
    <row r="264" s="14" customFormat="1">
      <c r="A264" s="14"/>
      <c r="B264" s="235"/>
      <c r="C264" s="236"/>
      <c r="D264" s="226" t="s">
        <v>135</v>
      </c>
      <c r="E264" s="237" t="s">
        <v>19</v>
      </c>
      <c r="F264" s="238" t="s">
        <v>533</v>
      </c>
      <c r="G264" s="236"/>
      <c r="H264" s="239">
        <v>233.25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135</v>
      </c>
      <c r="AU264" s="245" t="s">
        <v>83</v>
      </c>
      <c r="AV264" s="14" t="s">
        <v>83</v>
      </c>
      <c r="AW264" s="14" t="s">
        <v>33</v>
      </c>
      <c r="AX264" s="14" t="s">
        <v>72</v>
      </c>
      <c r="AY264" s="245" t="s">
        <v>124</v>
      </c>
    </row>
    <row r="265" s="14" customFormat="1">
      <c r="A265" s="14"/>
      <c r="B265" s="235"/>
      <c r="C265" s="236"/>
      <c r="D265" s="226" t="s">
        <v>135</v>
      </c>
      <c r="E265" s="237" t="s">
        <v>19</v>
      </c>
      <c r="F265" s="238" t="s">
        <v>534</v>
      </c>
      <c r="G265" s="236"/>
      <c r="H265" s="239">
        <v>236.25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135</v>
      </c>
      <c r="AU265" s="245" t="s">
        <v>83</v>
      </c>
      <c r="AV265" s="14" t="s">
        <v>83</v>
      </c>
      <c r="AW265" s="14" t="s">
        <v>33</v>
      </c>
      <c r="AX265" s="14" t="s">
        <v>72</v>
      </c>
      <c r="AY265" s="245" t="s">
        <v>124</v>
      </c>
    </row>
    <row r="266" s="15" customFormat="1">
      <c r="A266" s="15"/>
      <c r="B266" s="246"/>
      <c r="C266" s="247"/>
      <c r="D266" s="226" t="s">
        <v>135</v>
      </c>
      <c r="E266" s="248" t="s">
        <v>19</v>
      </c>
      <c r="F266" s="249" t="s">
        <v>142</v>
      </c>
      <c r="G266" s="247"/>
      <c r="H266" s="250">
        <v>469.5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6" t="s">
        <v>135</v>
      </c>
      <c r="AU266" s="256" t="s">
        <v>83</v>
      </c>
      <c r="AV266" s="15" t="s">
        <v>131</v>
      </c>
      <c r="AW266" s="15" t="s">
        <v>33</v>
      </c>
      <c r="AX266" s="15" t="s">
        <v>80</v>
      </c>
      <c r="AY266" s="256" t="s">
        <v>124</v>
      </c>
    </row>
    <row r="267" s="12" customFormat="1" ht="22.8" customHeight="1">
      <c r="A267" s="12"/>
      <c r="B267" s="190"/>
      <c r="C267" s="191"/>
      <c r="D267" s="192" t="s">
        <v>71</v>
      </c>
      <c r="E267" s="204" t="s">
        <v>410</v>
      </c>
      <c r="F267" s="204" t="s">
        <v>411</v>
      </c>
      <c r="G267" s="191"/>
      <c r="H267" s="191"/>
      <c r="I267" s="194"/>
      <c r="J267" s="205">
        <f>BK267</f>
        <v>0</v>
      </c>
      <c r="K267" s="191"/>
      <c r="L267" s="196"/>
      <c r="M267" s="197"/>
      <c r="N267" s="198"/>
      <c r="O267" s="198"/>
      <c r="P267" s="199">
        <f>SUM(P268:P289)</f>
        <v>0</v>
      </c>
      <c r="Q267" s="198"/>
      <c r="R267" s="199">
        <f>SUM(R268:R289)</f>
        <v>0</v>
      </c>
      <c r="S267" s="198"/>
      <c r="T267" s="200">
        <f>SUM(T268:T289)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1" t="s">
        <v>80</v>
      </c>
      <c r="AT267" s="202" t="s">
        <v>71</v>
      </c>
      <c r="AU267" s="202" t="s">
        <v>80</v>
      </c>
      <c r="AY267" s="201" t="s">
        <v>124</v>
      </c>
      <c r="BK267" s="203">
        <f>SUM(BK268:BK289)</f>
        <v>0</v>
      </c>
    </row>
    <row r="268" s="2" customFormat="1" ht="24.15" customHeight="1">
      <c r="A268" s="40"/>
      <c r="B268" s="41"/>
      <c r="C268" s="206" t="s">
        <v>358</v>
      </c>
      <c r="D268" s="206" t="s">
        <v>126</v>
      </c>
      <c r="E268" s="207" t="s">
        <v>413</v>
      </c>
      <c r="F268" s="208" t="s">
        <v>414</v>
      </c>
      <c r="G268" s="209" t="s">
        <v>173</v>
      </c>
      <c r="H268" s="210">
        <v>550.29999999999995</v>
      </c>
      <c r="I268" s="211"/>
      <c r="J268" s="212">
        <f>ROUND(I268*H268,2)</f>
        <v>0</v>
      </c>
      <c r="K268" s="208" t="s">
        <v>130</v>
      </c>
      <c r="L268" s="46"/>
      <c r="M268" s="213" t="s">
        <v>19</v>
      </c>
      <c r="N268" s="214" t="s">
        <v>43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131</v>
      </c>
      <c r="AT268" s="217" t="s">
        <v>126</v>
      </c>
      <c r="AU268" s="217" t="s">
        <v>83</v>
      </c>
      <c r="AY268" s="19" t="s">
        <v>124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80</v>
      </c>
      <c r="BK268" s="218">
        <f>ROUND(I268*H268,2)</f>
        <v>0</v>
      </c>
      <c r="BL268" s="19" t="s">
        <v>131</v>
      </c>
      <c r="BM268" s="217" t="s">
        <v>415</v>
      </c>
    </row>
    <row r="269" s="2" customFormat="1">
      <c r="A269" s="40"/>
      <c r="B269" s="41"/>
      <c r="C269" s="42"/>
      <c r="D269" s="219" t="s">
        <v>133</v>
      </c>
      <c r="E269" s="42"/>
      <c r="F269" s="220" t="s">
        <v>416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133</v>
      </c>
      <c r="AU269" s="19" t="s">
        <v>83</v>
      </c>
    </row>
    <row r="270" s="14" customFormat="1">
      <c r="A270" s="14"/>
      <c r="B270" s="235"/>
      <c r="C270" s="236"/>
      <c r="D270" s="226" t="s">
        <v>135</v>
      </c>
      <c r="E270" s="237" t="s">
        <v>19</v>
      </c>
      <c r="F270" s="238" t="s">
        <v>561</v>
      </c>
      <c r="G270" s="236"/>
      <c r="H270" s="239">
        <v>393.30000000000001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5" t="s">
        <v>135</v>
      </c>
      <c r="AU270" s="245" t="s">
        <v>83</v>
      </c>
      <c r="AV270" s="14" t="s">
        <v>83</v>
      </c>
      <c r="AW270" s="14" t="s">
        <v>33</v>
      </c>
      <c r="AX270" s="14" t="s">
        <v>72</v>
      </c>
      <c r="AY270" s="245" t="s">
        <v>124</v>
      </c>
    </row>
    <row r="271" s="14" customFormat="1">
      <c r="A271" s="14"/>
      <c r="B271" s="235"/>
      <c r="C271" s="236"/>
      <c r="D271" s="226" t="s">
        <v>135</v>
      </c>
      <c r="E271" s="237" t="s">
        <v>19</v>
      </c>
      <c r="F271" s="238" t="s">
        <v>562</v>
      </c>
      <c r="G271" s="236"/>
      <c r="H271" s="239">
        <v>97.799999999999997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135</v>
      </c>
      <c r="AU271" s="245" t="s">
        <v>83</v>
      </c>
      <c r="AV271" s="14" t="s">
        <v>83</v>
      </c>
      <c r="AW271" s="14" t="s">
        <v>33</v>
      </c>
      <c r="AX271" s="14" t="s">
        <v>72</v>
      </c>
      <c r="AY271" s="245" t="s">
        <v>124</v>
      </c>
    </row>
    <row r="272" s="14" customFormat="1">
      <c r="A272" s="14"/>
      <c r="B272" s="235"/>
      <c r="C272" s="236"/>
      <c r="D272" s="226" t="s">
        <v>135</v>
      </c>
      <c r="E272" s="237" t="s">
        <v>19</v>
      </c>
      <c r="F272" s="238" t="s">
        <v>563</v>
      </c>
      <c r="G272" s="236"/>
      <c r="H272" s="239">
        <v>59.200000000000003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135</v>
      </c>
      <c r="AU272" s="245" t="s">
        <v>83</v>
      </c>
      <c r="AV272" s="14" t="s">
        <v>83</v>
      </c>
      <c r="AW272" s="14" t="s">
        <v>33</v>
      </c>
      <c r="AX272" s="14" t="s">
        <v>72</v>
      </c>
      <c r="AY272" s="245" t="s">
        <v>124</v>
      </c>
    </row>
    <row r="273" s="15" customFormat="1">
      <c r="A273" s="15"/>
      <c r="B273" s="246"/>
      <c r="C273" s="247"/>
      <c r="D273" s="226" t="s">
        <v>135</v>
      </c>
      <c r="E273" s="248" t="s">
        <v>19</v>
      </c>
      <c r="F273" s="249" t="s">
        <v>142</v>
      </c>
      <c r="G273" s="247"/>
      <c r="H273" s="250">
        <v>550.30000000000007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6" t="s">
        <v>135</v>
      </c>
      <c r="AU273" s="256" t="s">
        <v>83</v>
      </c>
      <c r="AV273" s="15" t="s">
        <v>131</v>
      </c>
      <c r="AW273" s="15" t="s">
        <v>33</v>
      </c>
      <c r="AX273" s="15" t="s">
        <v>80</v>
      </c>
      <c r="AY273" s="256" t="s">
        <v>124</v>
      </c>
    </row>
    <row r="274" s="2" customFormat="1" ht="24.15" customHeight="1">
      <c r="A274" s="40"/>
      <c r="B274" s="41"/>
      <c r="C274" s="206" t="s">
        <v>365</v>
      </c>
      <c r="D274" s="206" t="s">
        <v>126</v>
      </c>
      <c r="E274" s="207" t="s">
        <v>423</v>
      </c>
      <c r="F274" s="208" t="s">
        <v>424</v>
      </c>
      <c r="G274" s="209" t="s">
        <v>173</v>
      </c>
      <c r="H274" s="210">
        <v>50180.599999999999</v>
      </c>
      <c r="I274" s="211"/>
      <c r="J274" s="212">
        <f>ROUND(I274*H274,2)</f>
        <v>0</v>
      </c>
      <c r="K274" s="208" t="s">
        <v>130</v>
      </c>
      <c r="L274" s="46"/>
      <c r="M274" s="213" t="s">
        <v>19</v>
      </c>
      <c r="N274" s="214" t="s">
        <v>43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131</v>
      </c>
      <c r="AT274" s="217" t="s">
        <v>126</v>
      </c>
      <c r="AU274" s="217" t="s">
        <v>83</v>
      </c>
      <c r="AY274" s="19" t="s">
        <v>124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80</v>
      </c>
      <c r="BK274" s="218">
        <f>ROUND(I274*H274,2)</f>
        <v>0</v>
      </c>
      <c r="BL274" s="19" t="s">
        <v>131</v>
      </c>
      <c r="BM274" s="217" t="s">
        <v>425</v>
      </c>
    </row>
    <row r="275" s="2" customFormat="1">
      <c r="A275" s="40"/>
      <c r="B275" s="41"/>
      <c r="C275" s="42"/>
      <c r="D275" s="219" t="s">
        <v>133</v>
      </c>
      <c r="E275" s="42"/>
      <c r="F275" s="220" t="s">
        <v>426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133</v>
      </c>
      <c r="AU275" s="19" t="s">
        <v>83</v>
      </c>
    </row>
    <row r="276" s="13" customFormat="1">
      <c r="A276" s="13"/>
      <c r="B276" s="224"/>
      <c r="C276" s="225"/>
      <c r="D276" s="226" t="s">
        <v>135</v>
      </c>
      <c r="E276" s="227" t="s">
        <v>19</v>
      </c>
      <c r="F276" s="228" t="s">
        <v>427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135</v>
      </c>
      <c r="AU276" s="234" t="s">
        <v>83</v>
      </c>
      <c r="AV276" s="13" t="s">
        <v>80</v>
      </c>
      <c r="AW276" s="13" t="s">
        <v>33</v>
      </c>
      <c r="AX276" s="13" t="s">
        <v>72</v>
      </c>
      <c r="AY276" s="234" t="s">
        <v>124</v>
      </c>
    </row>
    <row r="277" s="14" customFormat="1">
      <c r="A277" s="14"/>
      <c r="B277" s="235"/>
      <c r="C277" s="236"/>
      <c r="D277" s="226" t="s">
        <v>135</v>
      </c>
      <c r="E277" s="237" t="s">
        <v>19</v>
      </c>
      <c r="F277" s="238" t="s">
        <v>564</v>
      </c>
      <c r="G277" s="236"/>
      <c r="H277" s="239">
        <v>47982.599999999999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135</v>
      </c>
      <c r="AU277" s="245" t="s">
        <v>83</v>
      </c>
      <c r="AV277" s="14" t="s">
        <v>83</v>
      </c>
      <c r="AW277" s="14" t="s">
        <v>33</v>
      </c>
      <c r="AX277" s="14" t="s">
        <v>72</v>
      </c>
      <c r="AY277" s="245" t="s">
        <v>124</v>
      </c>
    </row>
    <row r="278" s="13" customFormat="1">
      <c r="A278" s="13"/>
      <c r="B278" s="224"/>
      <c r="C278" s="225"/>
      <c r="D278" s="226" t="s">
        <v>135</v>
      </c>
      <c r="E278" s="227" t="s">
        <v>19</v>
      </c>
      <c r="F278" s="228" t="s">
        <v>168</v>
      </c>
      <c r="G278" s="225"/>
      <c r="H278" s="227" t="s">
        <v>19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135</v>
      </c>
      <c r="AU278" s="234" t="s">
        <v>83</v>
      </c>
      <c r="AV278" s="13" t="s">
        <v>80</v>
      </c>
      <c r="AW278" s="13" t="s">
        <v>33</v>
      </c>
      <c r="AX278" s="13" t="s">
        <v>72</v>
      </c>
      <c r="AY278" s="234" t="s">
        <v>124</v>
      </c>
    </row>
    <row r="279" s="14" customFormat="1">
      <c r="A279" s="14"/>
      <c r="B279" s="235"/>
      <c r="C279" s="236"/>
      <c r="D279" s="226" t="s">
        <v>135</v>
      </c>
      <c r="E279" s="237" t="s">
        <v>19</v>
      </c>
      <c r="F279" s="238" t="s">
        <v>565</v>
      </c>
      <c r="G279" s="236"/>
      <c r="H279" s="239">
        <v>1369.2000000000001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135</v>
      </c>
      <c r="AU279" s="245" t="s">
        <v>83</v>
      </c>
      <c r="AV279" s="14" t="s">
        <v>83</v>
      </c>
      <c r="AW279" s="14" t="s">
        <v>33</v>
      </c>
      <c r="AX279" s="14" t="s">
        <v>72</v>
      </c>
      <c r="AY279" s="245" t="s">
        <v>124</v>
      </c>
    </row>
    <row r="280" s="14" customFormat="1">
      <c r="A280" s="14"/>
      <c r="B280" s="235"/>
      <c r="C280" s="236"/>
      <c r="D280" s="226" t="s">
        <v>135</v>
      </c>
      <c r="E280" s="237" t="s">
        <v>19</v>
      </c>
      <c r="F280" s="238" t="s">
        <v>566</v>
      </c>
      <c r="G280" s="236"/>
      <c r="H280" s="239">
        <v>828.79999999999995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135</v>
      </c>
      <c r="AU280" s="245" t="s">
        <v>83</v>
      </c>
      <c r="AV280" s="14" t="s">
        <v>83</v>
      </c>
      <c r="AW280" s="14" t="s">
        <v>33</v>
      </c>
      <c r="AX280" s="14" t="s">
        <v>72</v>
      </c>
      <c r="AY280" s="245" t="s">
        <v>124</v>
      </c>
    </row>
    <row r="281" s="15" customFormat="1">
      <c r="A281" s="15"/>
      <c r="B281" s="246"/>
      <c r="C281" s="247"/>
      <c r="D281" s="226" t="s">
        <v>135</v>
      </c>
      <c r="E281" s="248" t="s">
        <v>19</v>
      </c>
      <c r="F281" s="249" t="s">
        <v>142</v>
      </c>
      <c r="G281" s="247"/>
      <c r="H281" s="250">
        <v>50180.599999999999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6" t="s">
        <v>135</v>
      </c>
      <c r="AU281" s="256" t="s">
        <v>83</v>
      </c>
      <c r="AV281" s="15" t="s">
        <v>131</v>
      </c>
      <c r="AW281" s="15" t="s">
        <v>33</v>
      </c>
      <c r="AX281" s="15" t="s">
        <v>80</v>
      </c>
      <c r="AY281" s="256" t="s">
        <v>124</v>
      </c>
    </row>
    <row r="282" s="2" customFormat="1" ht="24.15" customHeight="1">
      <c r="A282" s="40"/>
      <c r="B282" s="41"/>
      <c r="C282" s="206" t="s">
        <v>370</v>
      </c>
      <c r="D282" s="206" t="s">
        <v>126</v>
      </c>
      <c r="E282" s="207" t="s">
        <v>434</v>
      </c>
      <c r="F282" s="208" t="s">
        <v>435</v>
      </c>
      <c r="G282" s="209" t="s">
        <v>173</v>
      </c>
      <c r="H282" s="210">
        <v>393.30000000000001</v>
      </c>
      <c r="I282" s="211"/>
      <c r="J282" s="212">
        <f>ROUND(I282*H282,2)</f>
        <v>0</v>
      </c>
      <c r="K282" s="208" t="s">
        <v>130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131</v>
      </c>
      <c r="AT282" s="217" t="s">
        <v>126</v>
      </c>
      <c r="AU282" s="217" t="s">
        <v>83</v>
      </c>
      <c r="AY282" s="19" t="s">
        <v>124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131</v>
      </c>
      <c r="BM282" s="217" t="s">
        <v>436</v>
      </c>
    </row>
    <row r="283" s="2" customFormat="1">
      <c r="A283" s="40"/>
      <c r="B283" s="41"/>
      <c r="C283" s="42"/>
      <c r="D283" s="219" t="s">
        <v>133</v>
      </c>
      <c r="E283" s="42"/>
      <c r="F283" s="220" t="s">
        <v>437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133</v>
      </c>
      <c r="AU283" s="19" t="s">
        <v>83</v>
      </c>
    </row>
    <row r="284" s="14" customFormat="1">
      <c r="A284" s="14"/>
      <c r="B284" s="235"/>
      <c r="C284" s="236"/>
      <c r="D284" s="226" t="s">
        <v>135</v>
      </c>
      <c r="E284" s="237" t="s">
        <v>19</v>
      </c>
      <c r="F284" s="238" t="s">
        <v>561</v>
      </c>
      <c r="G284" s="236"/>
      <c r="H284" s="239">
        <v>393.30000000000001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135</v>
      </c>
      <c r="AU284" s="245" t="s">
        <v>83</v>
      </c>
      <c r="AV284" s="14" t="s">
        <v>83</v>
      </c>
      <c r="AW284" s="14" t="s">
        <v>33</v>
      </c>
      <c r="AX284" s="14" t="s">
        <v>80</v>
      </c>
      <c r="AY284" s="245" t="s">
        <v>124</v>
      </c>
    </row>
    <row r="285" s="2" customFormat="1" ht="24.15" customHeight="1">
      <c r="A285" s="40"/>
      <c r="B285" s="41"/>
      <c r="C285" s="206" t="s">
        <v>375</v>
      </c>
      <c r="D285" s="206" t="s">
        <v>126</v>
      </c>
      <c r="E285" s="207" t="s">
        <v>439</v>
      </c>
      <c r="F285" s="208" t="s">
        <v>172</v>
      </c>
      <c r="G285" s="209" t="s">
        <v>173</v>
      </c>
      <c r="H285" s="210">
        <v>157</v>
      </c>
      <c r="I285" s="211"/>
      <c r="J285" s="212">
        <f>ROUND(I285*H285,2)</f>
        <v>0</v>
      </c>
      <c r="K285" s="208" t="s">
        <v>130</v>
      </c>
      <c r="L285" s="46"/>
      <c r="M285" s="213" t="s">
        <v>19</v>
      </c>
      <c r="N285" s="214" t="s">
        <v>43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131</v>
      </c>
      <c r="AT285" s="217" t="s">
        <v>126</v>
      </c>
      <c r="AU285" s="217" t="s">
        <v>83</v>
      </c>
      <c r="AY285" s="19" t="s">
        <v>124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131</v>
      </c>
      <c r="BM285" s="217" t="s">
        <v>440</v>
      </c>
    </row>
    <row r="286" s="2" customFormat="1">
      <c r="A286" s="40"/>
      <c r="B286" s="41"/>
      <c r="C286" s="42"/>
      <c r="D286" s="219" t="s">
        <v>133</v>
      </c>
      <c r="E286" s="42"/>
      <c r="F286" s="220" t="s">
        <v>441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133</v>
      </c>
      <c r="AU286" s="19" t="s">
        <v>83</v>
      </c>
    </row>
    <row r="287" s="14" customFormat="1">
      <c r="A287" s="14"/>
      <c r="B287" s="235"/>
      <c r="C287" s="236"/>
      <c r="D287" s="226" t="s">
        <v>135</v>
      </c>
      <c r="E287" s="237" t="s">
        <v>19</v>
      </c>
      <c r="F287" s="238" t="s">
        <v>562</v>
      </c>
      <c r="G287" s="236"/>
      <c r="H287" s="239">
        <v>97.799999999999997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135</v>
      </c>
      <c r="AU287" s="245" t="s">
        <v>83</v>
      </c>
      <c r="AV287" s="14" t="s">
        <v>83</v>
      </c>
      <c r="AW287" s="14" t="s">
        <v>33</v>
      </c>
      <c r="AX287" s="14" t="s">
        <v>72</v>
      </c>
      <c r="AY287" s="245" t="s">
        <v>124</v>
      </c>
    </row>
    <row r="288" s="14" customFormat="1">
      <c r="A288" s="14"/>
      <c r="B288" s="235"/>
      <c r="C288" s="236"/>
      <c r="D288" s="226" t="s">
        <v>135</v>
      </c>
      <c r="E288" s="237" t="s">
        <v>19</v>
      </c>
      <c r="F288" s="238" t="s">
        <v>567</v>
      </c>
      <c r="G288" s="236"/>
      <c r="H288" s="239">
        <v>59.200000000000003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135</v>
      </c>
      <c r="AU288" s="245" t="s">
        <v>83</v>
      </c>
      <c r="AV288" s="14" t="s">
        <v>83</v>
      </c>
      <c r="AW288" s="14" t="s">
        <v>33</v>
      </c>
      <c r="AX288" s="14" t="s">
        <v>72</v>
      </c>
      <c r="AY288" s="245" t="s">
        <v>124</v>
      </c>
    </row>
    <row r="289" s="15" customFormat="1">
      <c r="A289" s="15"/>
      <c r="B289" s="246"/>
      <c r="C289" s="247"/>
      <c r="D289" s="226" t="s">
        <v>135</v>
      </c>
      <c r="E289" s="248" t="s">
        <v>19</v>
      </c>
      <c r="F289" s="249" t="s">
        <v>142</v>
      </c>
      <c r="G289" s="247"/>
      <c r="H289" s="250">
        <v>157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6" t="s">
        <v>135</v>
      </c>
      <c r="AU289" s="256" t="s">
        <v>83</v>
      </c>
      <c r="AV289" s="15" t="s">
        <v>131</v>
      </c>
      <c r="AW289" s="15" t="s">
        <v>33</v>
      </c>
      <c r="AX289" s="15" t="s">
        <v>80</v>
      </c>
      <c r="AY289" s="256" t="s">
        <v>124</v>
      </c>
    </row>
    <row r="290" s="12" customFormat="1" ht="22.8" customHeight="1">
      <c r="A290" s="12"/>
      <c r="B290" s="190"/>
      <c r="C290" s="191"/>
      <c r="D290" s="192" t="s">
        <v>71</v>
      </c>
      <c r="E290" s="204" t="s">
        <v>444</v>
      </c>
      <c r="F290" s="204" t="s">
        <v>445</v>
      </c>
      <c r="G290" s="191"/>
      <c r="H290" s="191"/>
      <c r="I290" s="194"/>
      <c r="J290" s="205">
        <f>BK290</f>
        <v>0</v>
      </c>
      <c r="K290" s="191"/>
      <c r="L290" s="196"/>
      <c r="M290" s="197"/>
      <c r="N290" s="198"/>
      <c r="O290" s="198"/>
      <c r="P290" s="199">
        <f>SUM(P291:P292)</f>
        <v>0</v>
      </c>
      <c r="Q290" s="198"/>
      <c r="R290" s="199">
        <f>SUM(R291:R292)</f>
        <v>0</v>
      </c>
      <c r="S290" s="198"/>
      <c r="T290" s="200">
        <f>SUM(T291:T292)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1" t="s">
        <v>80</v>
      </c>
      <c r="AT290" s="202" t="s">
        <v>71</v>
      </c>
      <c r="AU290" s="202" t="s">
        <v>80</v>
      </c>
      <c r="AY290" s="201" t="s">
        <v>124</v>
      </c>
      <c r="BK290" s="203">
        <f>SUM(BK291:BK292)</f>
        <v>0</v>
      </c>
    </row>
    <row r="291" s="2" customFormat="1" ht="24.15" customHeight="1">
      <c r="A291" s="40"/>
      <c r="B291" s="41"/>
      <c r="C291" s="206" t="s">
        <v>382</v>
      </c>
      <c r="D291" s="206" t="s">
        <v>126</v>
      </c>
      <c r="E291" s="207" t="s">
        <v>447</v>
      </c>
      <c r="F291" s="208" t="s">
        <v>448</v>
      </c>
      <c r="G291" s="209" t="s">
        <v>173</v>
      </c>
      <c r="H291" s="210">
        <v>216.011</v>
      </c>
      <c r="I291" s="211"/>
      <c r="J291" s="212">
        <f>ROUND(I291*H291,2)</f>
        <v>0</v>
      </c>
      <c r="K291" s="208" t="s">
        <v>130</v>
      </c>
      <c r="L291" s="46"/>
      <c r="M291" s="213" t="s">
        <v>19</v>
      </c>
      <c r="N291" s="214" t="s">
        <v>43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131</v>
      </c>
      <c r="AT291" s="217" t="s">
        <v>126</v>
      </c>
      <c r="AU291" s="217" t="s">
        <v>83</v>
      </c>
      <c r="AY291" s="19" t="s">
        <v>124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131</v>
      </c>
      <c r="BM291" s="217" t="s">
        <v>449</v>
      </c>
    </row>
    <row r="292" s="2" customFormat="1">
      <c r="A292" s="40"/>
      <c r="B292" s="41"/>
      <c r="C292" s="42"/>
      <c r="D292" s="219" t="s">
        <v>133</v>
      </c>
      <c r="E292" s="42"/>
      <c r="F292" s="220" t="s">
        <v>450</v>
      </c>
      <c r="G292" s="42"/>
      <c r="H292" s="42"/>
      <c r="I292" s="221"/>
      <c r="J292" s="42"/>
      <c r="K292" s="42"/>
      <c r="L292" s="46"/>
      <c r="M292" s="267"/>
      <c r="N292" s="268"/>
      <c r="O292" s="269"/>
      <c r="P292" s="269"/>
      <c r="Q292" s="269"/>
      <c r="R292" s="269"/>
      <c r="S292" s="269"/>
      <c r="T292" s="27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133</v>
      </c>
      <c r="AU292" s="19" t="s">
        <v>83</v>
      </c>
    </row>
    <row r="293" s="2" customFormat="1" ht="6.96" customHeight="1">
      <c r="A293" s="40"/>
      <c r="B293" s="61"/>
      <c r="C293" s="62"/>
      <c r="D293" s="62"/>
      <c r="E293" s="62"/>
      <c r="F293" s="62"/>
      <c r="G293" s="62"/>
      <c r="H293" s="62"/>
      <c r="I293" s="62"/>
      <c r="J293" s="62"/>
      <c r="K293" s="62"/>
      <c r="L293" s="46"/>
      <c r="M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</row>
  </sheetData>
  <sheetProtection sheet="1" autoFilter="0" formatColumns="0" formatRows="0" objects="1" scenarios="1" spinCount="100000" saltValue="okQGvUDwCObBCHy/Qwj6Rk96m2MhIzxv39xylhJlwvtc7eZJVtxvUz9vzPEO8z+eRkxTAqBgLRLSWAZkQ25GSA==" hashValue="UvU5JHUV+Cnq3kVKSw0FREwhVlrGDGsy5CCAZzIbKtymoUqp5P3yQO1Z5t/uZkPU4W8iglfhz6XRXoUsbHi/OQ==" algorithmName="SHA-512" password="CC35"/>
  <autoFilter ref="C85:K292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13154123"/>
    <hyperlink ref="F95" r:id="rId2" display="https://podminky.urs.cz/item/CS_URS_2024_01/113154363"/>
    <hyperlink ref="F106" r:id="rId3" display="https://podminky.urs.cz/item/CS_URS_2024_01/565135101"/>
    <hyperlink ref="F111" r:id="rId4" display="https://podminky.urs.cz/item/CS_URS_2024_01/569911131"/>
    <hyperlink ref="F118" r:id="rId5" display="https://podminky.urs.cz/item/CS_URS_2024_01/572141112"/>
    <hyperlink ref="F123" r:id="rId6" display="https://podminky.urs.cz/item/CS_URS_2024_01/572531121"/>
    <hyperlink ref="F128" r:id="rId7" display="https://podminky.urs.cz/item/CS_URS_2024_01/573191111"/>
    <hyperlink ref="F133" r:id="rId8" display="https://podminky.urs.cz/item/CS_URS_2024_01/573211107"/>
    <hyperlink ref="F143" r:id="rId9" display="https://podminky.urs.cz/item/CS_URS_2024_01/577144121"/>
    <hyperlink ref="F154" r:id="rId10" display="https://podminky.urs.cz/item/CS_URS_2024_01/899132121"/>
    <hyperlink ref="F158" r:id="rId11" display="https://podminky.urs.cz/item/CS_URS_2024_01/899133211"/>
    <hyperlink ref="F163" r:id="rId12" display="https://podminky.urs.cz/item/CS_URS_2024_01/913121111"/>
    <hyperlink ref="F170" r:id="rId13" display="https://podminky.urs.cz/item/CS_URS_2024_01/913121211"/>
    <hyperlink ref="F174" r:id="rId14" display="https://podminky.urs.cz/item/CS_URS_2024_01/913221113"/>
    <hyperlink ref="F178" r:id="rId15" display="https://podminky.urs.cz/item/CS_URS_2024_01/913221213"/>
    <hyperlink ref="F182" r:id="rId16" display="https://podminky.urs.cz/item/CS_URS_2024_01/913311111"/>
    <hyperlink ref="F187" r:id="rId17" display="https://podminky.urs.cz/item/CS_URS_2024_01/913311211"/>
    <hyperlink ref="F191" r:id="rId18" display="https://podminky.urs.cz/item/CS_URS_2024_01/913921131"/>
    <hyperlink ref="F195" r:id="rId19" display="https://podminky.urs.cz/item/CS_URS_2024_01/913921132"/>
    <hyperlink ref="F197" r:id="rId20" display="https://podminky.urs.cz/item/CS_URS_2024_01/915211112"/>
    <hyperlink ref="F204" r:id="rId21" display="https://podminky.urs.cz/item/CS_URS_2024_01/915221122"/>
    <hyperlink ref="F208" r:id="rId22" display="https://podminky.urs.cz/item/CS_URS_2024_01/915611111"/>
    <hyperlink ref="F210" r:id="rId23" display="https://podminky.urs.cz/item/CS_URS_2024_01/919721295"/>
    <hyperlink ref="F215" r:id="rId24" display="https://podminky.urs.cz/item/CS_URS_2024_01/919731121"/>
    <hyperlink ref="F223" r:id="rId25" display="https://podminky.urs.cz/item/CS_URS_2024_01/919732211"/>
    <hyperlink ref="F231" r:id="rId26" display="https://podminky.urs.cz/item/CS_URS_2024_01/919735111"/>
    <hyperlink ref="F242" r:id="rId27" display="https://podminky.urs.cz/item/CS_URS_2024_01/938908411"/>
    <hyperlink ref="F252" r:id="rId28" display="https://podminky.urs.cz/item/CS_URS_2024_01/938909311"/>
    <hyperlink ref="F262" r:id="rId29" display="https://podminky.urs.cz/item/CS_URS_2024_01/938909611"/>
    <hyperlink ref="F269" r:id="rId30" display="https://podminky.urs.cz/item/CS_URS_2024_01/997221551"/>
    <hyperlink ref="F275" r:id="rId31" display="https://podminky.urs.cz/item/CS_URS_2024_01/997221559"/>
    <hyperlink ref="F283" r:id="rId32" display="https://podminky.urs.cz/item/CS_URS_2024_01/997221665"/>
    <hyperlink ref="F286" r:id="rId33" display="https://podminky.urs.cz/item/CS_URS_2024_01/997221873"/>
    <hyperlink ref="F292" r:id="rId34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III/19521 ŠITBOŘ - KŘIŽ. II/195 - KŘIŽ. MK ŽIŽKOVA - OPRAVA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568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ROUND((SUM(BE84:BE119)),  2)</f>
        <v>0</v>
      </c>
      <c r="G33" s="40"/>
      <c r="H33" s="40"/>
      <c r="I33" s="150">
        <v>0.20999999999999999</v>
      </c>
      <c r="J33" s="149">
        <f>ROUND(((SUM(BE84:BE119))*I33),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ROUND((SUM(BF84:BF119)),  2)</f>
        <v>0</v>
      </c>
      <c r="G34" s="40"/>
      <c r="H34" s="40"/>
      <c r="I34" s="150">
        <v>0.12</v>
      </c>
      <c r="J34" s="149">
        <f>ROUND(((SUM(BF84:BF119))*I34),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ROUND((SUM(BG84:BG119)),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ROUND((SUM(BH84:BH119)),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ROUND((SUM(BI84:BI119)),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III/19521 ŠITBOŘ - KŘIŽ. II/195 - KŘIŽ. MK ŽIŽKOVA - OPRAVA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901 -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Šitboř, Poběžovice</v>
      </c>
      <c r="G52" s="42"/>
      <c r="H52" s="42"/>
      <c r="I52" s="34" t="s">
        <v>23</v>
      </c>
      <c r="J52" s="74" t="str">
        <f>IF(J12="","",J12)</f>
        <v>26. 4. 2024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kraje, p.o.</v>
      </c>
      <c r="G54" s="42"/>
      <c r="H54" s="42"/>
      <c r="I54" s="34" t="s">
        <v>31</v>
      </c>
      <c r="J54" s="38" t="str">
        <f>E21</f>
        <v>Ing. Jaroslav Rojt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Leinhäupel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569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570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571</v>
      </c>
      <c r="E62" s="176"/>
      <c r="F62" s="176"/>
      <c r="G62" s="176"/>
      <c r="H62" s="176"/>
      <c r="I62" s="176"/>
      <c r="J62" s="177">
        <f>J100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J112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J116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109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III/19521 ŠITBOŘ - KŘIŽ. II/195 - KŘIŽ. MK ŽIŽKOVA - OPRAVA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901 - VEDLEJŠÍ ROZPOČTOVÉ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Šitboř, Poběžovice</v>
      </c>
      <c r="G78" s="42"/>
      <c r="H78" s="42"/>
      <c r="I78" s="34" t="s">
        <v>23</v>
      </c>
      <c r="J78" s="74" t="str">
        <f>IF(J12="","",J12)</f>
        <v>26. 4. 2024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SÚS Plzeňského kraje, p.o.</v>
      </c>
      <c r="G80" s="42"/>
      <c r="H80" s="42"/>
      <c r="I80" s="34" t="s">
        <v>31</v>
      </c>
      <c r="J80" s="38" t="str">
        <f>E21</f>
        <v>Ing. Jaroslav Rojt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Jan Leinhäupel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110</v>
      </c>
      <c r="D83" s="182" t="s">
        <v>57</v>
      </c>
      <c r="E83" s="182" t="s">
        <v>53</v>
      </c>
      <c r="F83" s="182" t="s">
        <v>54</v>
      </c>
      <c r="G83" s="182" t="s">
        <v>111</v>
      </c>
      <c r="H83" s="182" t="s">
        <v>112</v>
      </c>
      <c r="I83" s="182" t="s">
        <v>113</v>
      </c>
      <c r="J83" s="182" t="s">
        <v>100</v>
      </c>
      <c r="K83" s="183" t="s">
        <v>114</v>
      </c>
      <c r="L83" s="184"/>
      <c r="M83" s="94" t="s">
        <v>19</v>
      </c>
      <c r="N83" s="95" t="s">
        <v>42</v>
      </c>
      <c r="O83" s="95" t="s">
        <v>115</v>
      </c>
      <c r="P83" s="95" t="s">
        <v>116</v>
      </c>
      <c r="Q83" s="95" t="s">
        <v>117</v>
      </c>
      <c r="R83" s="95" t="s">
        <v>118</v>
      </c>
      <c r="S83" s="95" t="s">
        <v>119</v>
      </c>
      <c r="T83" s="96" t="s">
        <v>120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121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101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574</v>
      </c>
      <c r="F85" s="193" t="s">
        <v>575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P86+P100+P112+P116</f>
        <v>0</v>
      </c>
      <c r="Q85" s="198"/>
      <c r="R85" s="199">
        <f>R86+R100+R112+R116</f>
        <v>0</v>
      </c>
      <c r="S85" s="198"/>
      <c r="T85" s="200">
        <f>T86+T100+T112+T116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170</v>
      </c>
      <c r="AT85" s="202" t="s">
        <v>71</v>
      </c>
      <c r="AU85" s="202" t="s">
        <v>72</v>
      </c>
      <c r="AY85" s="201" t="s">
        <v>124</v>
      </c>
      <c r="BK85" s="203">
        <f>BK86+BK100+BK112+BK116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576</v>
      </c>
      <c r="F86" s="204" t="s">
        <v>577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SUM(P87:P99)</f>
        <v>0</v>
      </c>
      <c r="Q86" s="198"/>
      <c r="R86" s="199">
        <f>SUM(R87:R99)</f>
        <v>0</v>
      </c>
      <c r="S86" s="198"/>
      <c r="T86" s="200">
        <f>SUM(T87:T99)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170</v>
      </c>
      <c r="AT86" s="202" t="s">
        <v>71</v>
      </c>
      <c r="AU86" s="202" t="s">
        <v>80</v>
      </c>
      <c r="AY86" s="201" t="s">
        <v>124</v>
      </c>
      <c r="BK86" s="203">
        <f>SUM(BK87:BK99)</f>
        <v>0</v>
      </c>
    </row>
    <row r="87" s="2" customFormat="1" ht="24.15" customHeight="1">
      <c r="A87" s="40"/>
      <c r="B87" s="41"/>
      <c r="C87" s="206" t="s">
        <v>80</v>
      </c>
      <c r="D87" s="206" t="s">
        <v>126</v>
      </c>
      <c r="E87" s="207" t="s">
        <v>578</v>
      </c>
      <c r="F87" s="208" t="s">
        <v>579</v>
      </c>
      <c r="G87" s="209" t="s">
        <v>580</v>
      </c>
      <c r="H87" s="210">
        <v>1</v>
      </c>
      <c r="I87" s="211"/>
      <c r="J87" s="212">
        <f>ROUND(I87*H87,2)</f>
        <v>0</v>
      </c>
      <c r="K87" s="208" t="s">
        <v>130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581</v>
      </c>
      <c r="AT87" s="217" t="s">
        <v>126</v>
      </c>
      <c r="AU87" s="217" t="s">
        <v>83</v>
      </c>
      <c r="AY87" s="19" t="s">
        <v>124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581</v>
      </c>
      <c r="BM87" s="217" t="s">
        <v>582</v>
      </c>
    </row>
    <row r="88" s="2" customFormat="1">
      <c r="A88" s="40"/>
      <c r="B88" s="41"/>
      <c r="C88" s="42"/>
      <c r="D88" s="219" t="s">
        <v>133</v>
      </c>
      <c r="E88" s="42"/>
      <c r="F88" s="220" t="s">
        <v>583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133</v>
      </c>
      <c r="AU88" s="19" t="s">
        <v>83</v>
      </c>
    </row>
    <row r="89" s="14" customFormat="1">
      <c r="A89" s="14"/>
      <c r="B89" s="235"/>
      <c r="C89" s="236"/>
      <c r="D89" s="226" t="s">
        <v>135</v>
      </c>
      <c r="E89" s="237" t="s">
        <v>19</v>
      </c>
      <c r="F89" s="238" t="s">
        <v>584</v>
      </c>
      <c r="G89" s="236"/>
      <c r="H89" s="239">
        <v>1</v>
      </c>
      <c r="I89" s="240"/>
      <c r="J89" s="236"/>
      <c r="K89" s="236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135</v>
      </c>
      <c r="AU89" s="245" t="s">
        <v>83</v>
      </c>
      <c r="AV89" s="14" t="s">
        <v>83</v>
      </c>
      <c r="AW89" s="14" t="s">
        <v>33</v>
      </c>
      <c r="AX89" s="14" t="s">
        <v>80</v>
      </c>
      <c r="AY89" s="245" t="s">
        <v>124</v>
      </c>
    </row>
    <row r="90" s="13" customFormat="1">
      <c r="A90" s="13"/>
      <c r="B90" s="224"/>
      <c r="C90" s="225"/>
      <c r="D90" s="226" t="s">
        <v>135</v>
      </c>
      <c r="E90" s="227" t="s">
        <v>19</v>
      </c>
      <c r="F90" s="228" t="s">
        <v>585</v>
      </c>
      <c r="G90" s="225"/>
      <c r="H90" s="227" t="s">
        <v>19</v>
      </c>
      <c r="I90" s="229"/>
      <c r="J90" s="225"/>
      <c r="K90" s="225"/>
      <c r="L90" s="230"/>
      <c r="M90" s="231"/>
      <c r="N90" s="232"/>
      <c r="O90" s="232"/>
      <c r="P90" s="232"/>
      <c r="Q90" s="232"/>
      <c r="R90" s="232"/>
      <c r="S90" s="232"/>
      <c r="T90" s="23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4" t="s">
        <v>135</v>
      </c>
      <c r="AU90" s="234" t="s">
        <v>83</v>
      </c>
      <c r="AV90" s="13" t="s">
        <v>80</v>
      </c>
      <c r="AW90" s="13" t="s">
        <v>33</v>
      </c>
      <c r="AX90" s="13" t="s">
        <v>72</v>
      </c>
      <c r="AY90" s="234" t="s">
        <v>124</v>
      </c>
    </row>
    <row r="91" s="2" customFormat="1" ht="24.15" customHeight="1">
      <c r="A91" s="40"/>
      <c r="B91" s="41"/>
      <c r="C91" s="206" t="s">
        <v>83</v>
      </c>
      <c r="D91" s="206" t="s">
        <v>126</v>
      </c>
      <c r="E91" s="207" t="s">
        <v>586</v>
      </c>
      <c r="F91" s="208" t="s">
        <v>587</v>
      </c>
      <c r="G91" s="209" t="s">
        <v>580</v>
      </c>
      <c r="H91" s="210">
        <v>1</v>
      </c>
      <c r="I91" s="211"/>
      <c r="J91" s="212">
        <f>ROUND(I91*H91,2)</f>
        <v>0</v>
      </c>
      <c r="K91" s="208" t="s">
        <v>130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581</v>
      </c>
      <c r="AT91" s="217" t="s">
        <v>126</v>
      </c>
      <c r="AU91" s="217" t="s">
        <v>83</v>
      </c>
      <c r="AY91" s="19" t="s">
        <v>124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581</v>
      </c>
      <c r="BM91" s="217" t="s">
        <v>588</v>
      </c>
    </row>
    <row r="92" s="2" customFormat="1">
      <c r="A92" s="40"/>
      <c r="B92" s="41"/>
      <c r="C92" s="42"/>
      <c r="D92" s="219" t="s">
        <v>133</v>
      </c>
      <c r="E92" s="42"/>
      <c r="F92" s="220" t="s">
        <v>589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133</v>
      </c>
      <c r="AU92" s="19" t="s">
        <v>83</v>
      </c>
    </row>
    <row r="93" s="14" customFormat="1">
      <c r="A93" s="14"/>
      <c r="B93" s="235"/>
      <c r="C93" s="236"/>
      <c r="D93" s="226" t="s">
        <v>135</v>
      </c>
      <c r="E93" s="237" t="s">
        <v>19</v>
      </c>
      <c r="F93" s="238" t="s">
        <v>590</v>
      </c>
      <c r="G93" s="236"/>
      <c r="H93" s="239">
        <v>1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135</v>
      </c>
      <c r="AU93" s="245" t="s">
        <v>83</v>
      </c>
      <c r="AV93" s="14" t="s">
        <v>83</v>
      </c>
      <c r="AW93" s="14" t="s">
        <v>33</v>
      </c>
      <c r="AX93" s="14" t="s">
        <v>80</v>
      </c>
      <c r="AY93" s="245" t="s">
        <v>124</v>
      </c>
    </row>
    <row r="94" s="13" customFormat="1">
      <c r="A94" s="13"/>
      <c r="B94" s="224"/>
      <c r="C94" s="225"/>
      <c r="D94" s="226" t="s">
        <v>135</v>
      </c>
      <c r="E94" s="227" t="s">
        <v>19</v>
      </c>
      <c r="F94" s="228" t="s">
        <v>591</v>
      </c>
      <c r="G94" s="225"/>
      <c r="H94" s="227" t="s">
        <v>19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135</v>
      </c>
      <c r="AU94" s="234" t="s">
        <v>83</v>
      </c>
      <c r="AV94" s="13" t="s">
        <v>80</v>
      </c>
      <c r="AW94" s="13" t="s">
        <v>33</v>
      </c>
      <c r="AX94" s="13" t="s">
        <v>72</v>
      </c>
      <c r="AY94" s="234" t="s">
        <v>124</v>
      </c>
    </row>
    <row r="95" s="2" customFormat="1" ht="16.5" customHeight="1">
      <c r="A95" s="40"/>
      <c r="B95" s="41"/>
      <c r="C95" s="206" t="s">
        <v>158</v>
      </c>
      <c r="D95" s="206" t="s">
        <v>126</v>
      </c>
      <c r="E95" s="207" t="s">
        <v>592</v>
      </c>
      <c r="F95" s="208" t="s">
        <v>593</v>
      </c>
      <c r="G95" s="209" t="s">
        <v>267</v>
      </c>
      <c r="H95" s="210">
        <v>4</v>
      </c>
      <c r="I95" s="211"/>
      <c r="J95" s="212">
        <f>ROUND(I95*H95,2)</f>
        <v>0</v>
      </c>
      <c r="K95" s="208" t="s">
        <v>130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581</v>
      </c>
      <c r="AT95" s="217" t="s">
        <v>126</v>
      </c>
      <c r="AU95" s="217" t="s">
        <v>83</v>
      </c>
      <c r="AY95" s="19" t="s">
        <v>124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581</v>
      </c>
      <c r="BM95" s="217" t="s">
        <v>594</v>
      </c>
    </row>
    <row r="96" s="2" customFormat="1">
      <c r="A96" s="40"/>
      <c r="B96" s="41"/>
      <c r="C96" s="42"/>
      <c r="D96" s="219" t="s">
        <v>133</v>
      </c>
      <c r="E96" s="42"/>
      <c r="F96" s="220" t="s">
        <v>595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133</v>
      </c>
      <c r="AU96" s="19" t="s">
        <v>83</v>
      </c>
    </row>
    <row r="97" s="13" customFormat="1">
      <c r="A97" s="13"/>
      <c r="B97" s="224"/>
      <c r="C97" s="225"/>
      <c r="D97" s="226" t="s">
        <v>135</v>
      </c>
      <c r="E97" s="227" t="s">
        <v>19</v>
      </c>
      <c r="F97" s="228" t="s">
        <v>596</v>
      </c>
      <c r="G97" s="225"/>
      <c r="H97" s="227" t="s">
        <v>19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135</v>
      </c>
      <c r="AU97" s="234" t="s">
        <v>83</v>
      </c>
      <c r="AV97" s="13" t="s">
        <v>80</v>
      </c>
      <c r="AW97" s="13" t="s">
        <v>33</v>
      </c>
      <c r="AX97" s="13" t="s">
        <v>72</v>
      </c>
      <c r="AY97" s="234" t="s">
        <v>124</v>
      </c>
    </row>
    <row r="98" s="14" customFormat="1">
      <c r="A98" s="14"/>
      <c r="B98" s="235"/>
      <c r="C98" s="236"/>
      <c r="D98" s="226" t="s">
        <v>135</v>
      </c>
      <c r="E98" s="237" t="s">
        <v>19</v>
      </c>
      <c r="F98" s="238" t="s">
        <v>597</v>
      </c>
      <c r="G98" s="236"/>
      <c r="H98" s="239">
        <v>4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135</v>
      </c>
      <c r="AU98" s="245" t="s">
        <v>83</v>
      </c>
      <c r="AV98" s="14" t="s">
        <v>83</v>
      </c>
      <c r="AW98" s="14" t="s">
        <v>33</v>
      </c>
      <c r="AX98" s="14" t="s">
        <v>80</v>
      </c>
      <c r="AY98" s="245" t="s">
        <v>124</v>
      </c>
    </row>
    <row r="99" s="13" customFormat="1">
      <c r="A99" s="13"/>
      <c r="B99" s="224"/>
      <c r="C99" s="225"/>
      <c r="D99" s="226" t="s">
        <v>135</v>
      </c>
      <c r="E99" s="227" t="s">
        <v>19</v>
      </c>
      <c r="F99" s="228" t="s">
        <v>598</v>
      </c>
      <c r="G99" s="225"/>
      <c r="H99" s="227" t="s">
        <v>19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135</v>
      </c>
      <c r="AU99" s="234" t="s">
        <v>83</v>
      </c>
      <c r="AV99" s="13" t="s">
        <v>80</v>
      </c>
      <c r="AW99" s="13" t="s">
        <v>33</v>
      </c>
      <c r="AX99" s="13" t="s">
        <v>72</v>
      </c>
      <c r="AY99" s="234" t="s">
        <v>124</v>
      </c>
    </row>
    <row r="100" s="12" customFormat="1" ht="22.8" customHeight="1">
      <c r="A100" s="12"/>
      <c r="B100" s="190"/>
      <c r="C100" s="191"/>
      <c r="D100" s="192" t="s">
        <v>71</v>
      </c>
      <c r="E100" s="204" t="s">
        <v>599</v>
      </c>
      <c r="F100" s="204" t="s">
        <v>600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SUM(P101:P111)</f>
        <v>0</v>
      </c>
      <c r="Q100" s="198"/>
      <c r="R100" s="199">
        <f>SUM(R101:R111)</f>
        <v>0</v>
      </c>
      <c r="S100" s="198"/>
      <c r="T100" s="200">
        <f>SUM(T101:T111)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170</v>
      </c>
      <c r="AT100" s="202" t="s">
        <v>71</v>
      </c>
      <c r="AU100" s="202" t="s">
        <v>80</v>
      </c>
      <c r="AY100" s="201" t="s">
        <v>124</v>
      </c>
      <c r="BK100" s="203">
        <f>SUM(BK101:BK111)</f>
        <v>0</v>
      </c>
    </row>
    <row r="101" s="2" customFormat="1" ht="16.5" customHeight="1">
      <c r="A101" s="40"/>
      <c r="B101" s="41"/>
      <c r="C101" s="206" t="s">
        <v>131</v>
      </c>
      <c r="D101" s="206" t="s">
        <v>126</v>
      </c>
      <c r="E101" s="207" t="s">
        <v>601</v>
      </c>
      <c r="F101" s="208" t="s">
        <v>602</v>
      </c>
      <c r="G101" s="209" t="s">
        <v>267</v>
      </c>
      <c r="H101" s="210">
        <v>2</v>
      </c>
      <c r="I101" s="211"/>
      <c r="J101" s="212">
        <f>ROUND(I101*H101,2)</f>
        <v>0</v>
      </c>
      <c r="K101" s="208" t="s">
        <v>130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581</v>
      </c>
      <c r="AT101" s="217" t="s">
        <v>126</v>
      </c>
      <c r="AU101" s="217" t="s">
        <v>83</v>
      </c>
      <c r="AY101" s="19" t="s">
        <v>124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581</v>
      </c>
      <c r="BM101" s="217" t="s">
        <v>603</v>
      </c>
    </row>
    <row r="102" s="2" customFormat="1">
      <c r="A102" s="40"/>
      <c r="B102" s="41"/>
      <c r="C102" s="42"/>
      <c r="D102" s="219" t="s">
        <v>133</v>
      </c>
      <c r="E102" s="42"/>
      <c r="F102" s="220" t="s">
        <v>604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133</v>
      </c>
      <c r="AU102" s="19" t="s">
        <v>83</v>
      </c>
    </row>
    <row r="103" s="14" customFormat="1">
      <c r="A103" s="14"/>
      <c r="B103" s="235"/>
      <c r="C103" s="236"/>
      <c r="D103" s="226" t="s">
        <v>135</v>
      </c>
      <c r="E103" s="237" t="s">
        <v>19</v>
      </c>
      <c r="F103" s="238" t="s">
        <v>605</v>
      </c>
      <c r="G103" s="236"/>
      <c r="H103" s="239">
        <v>1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135</v>
      </c>
      <c r="AU103" s="245" t="s">
        <v>83</v>
      </c>
      <c r="AV103" s="14" t="s">
        <v>83</v>
      </c>
      <c r="AW103" s="14" t="s">
        <v>33</v>
      </c>
      <c r="AX103" s="14" t="s">
        <v>72</v>
      </c>
      <c r="AY103" s="245" t="s">
        <v>124</v>
      </c>
    </row>
    <row r="104" s="14" customFormat="1">
      <c r="A104" s="14"/>
      <c r="B104" s="235"/>
      <c r="C104" s="236"/>
      <c r="D104" s="226" t="s">
        <v>135</v>
      </c>
      <c r="E104" s="237" t="s">
        <v>19</v>
      </c>
      <c r="F104" s="238" t="s">
        <v>606</v>
      </c>
      <c r="G104" s="236"/>
      <c r="H104" s="239">
        <v>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135</v>
      </c>
      <c r="AU104" s="245" t="s">
        <v>83</v>
      </c>
      <c r="AV104" s="14" t="s">
        <v>83</v>
      </c>
      <c r="AW104" s="14" t="s">
        <v>33</v>
      </c>
      <c r="AX104" s="14" t="s">
        <v>72</v>
      </c>
      <c r="AY104" s="245" t="s">
        <v>124</v>
      </c>
    </row>
    <row r="105" s="15" customFormat="1">
      <c r="A105" s="15"/>
      <c r="B105" s="246"/>
      <c r="C105" s="247"/>
      <c r="D105" s="226" t="s">
        <v>135</v>
      </c>
      <c r="E105" s="248" t="s">
        <v>19</v>
      </c>
      <c r="F105" s="249" t="s">
        <v>142</v>
      </c>
      <c r="G105" s="247"/>
      <c r="H105" s="250">
        <v>2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6" t="s">
        <v>135</v>
      </c>
      <c r="AU105" s="256" t="s">
        <v>83</v>
      </c>
      <c r="AV105" s="15" t="s">
        <v>131</v>
      </c>
      <c r="AW105" s="15" t="s">
        <v>33</v>
      </c>
      <c r="AX105" s="15" t="s">
        <v>80</v>
      </c>
      <c r="AY105" s="256" t="s">
        <v>124</v>
      </c>
    </row>
    <row r="106" s="2" customFormat="1" ht="16.5" customHeight="1">
      <c r="A106" s="40"/>
      <c r="B106" s="41"/>
      <c r="C106" s="206" t="s">
        <v>170</v>
      </c>
      <c r="D106" s="206" t="s">
        <v>126</v>
      </c>
      <c r="E106" s="207" t="s">
        <v>607</v>
      </c>
      <c r="F106" s="208" t="s">
        <v>608</v>
      </c>
      <c r="G106" s="209" t="s">
        <v>267</v>
      </c>
      <c r="H106" s="210">
        <v>6</v>
      </c>
      <c r="I106" s="211"/>
      <c r="J106" s="212">
        <f>ROUND(I106*H106,2)</f>
        <v>0</v>
      </c>
      <c r="K106" s="208" t="s">
        <v>130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581</v>
      </c>
      <c r="AT106" s="217" t="s">
        <v>126</v>
      </c>
      <c r="AU106" s="217" t="s">
        <v>83</v>
      </c>
      <c r="AY106" s="19" t="s">
        <v>124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581</v>
      </c>
      <c r="BM106" s="217" t="s">
        <v>609</v>
      </c>
    </row>
    <row r="107" s="2" customFormat="1">
      <c r="A107" s="40"/>
      <c r="B107" s="41"/>
      <c r="C107" s="42"/>
      <c r="D107" s="219" t="s">
        <v>133</v>
      </c>
      <c r="E107" s="42"/>
      <c r="F107" s="220" t="s">
        <v>610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133</v>
      </c>
      <c r="AU107" s="19" t="s">
        <v>83</v>
      </c>
    </row>
    <row r="108" s="14" customFormat="1">
      <c r="A108" s="14"/>
      <c r="B108" s="235"/>
      <c r="C108" s="236"/>
      <c r="D108" s="226" t="s">
        <v>135</v>
      </c>
      <c r="E108" s="237" t="s">
        <v>19</v>
      </c>
      <c r="F108" s="238" t="s">
        <v>611</v>
      </c>
      <c r="G108" s="236"/>
      <c r="H108" s="239">
        <v>6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135</v>
      </c>
      <c r="AU108" s="245" t="s">
        <v>83</v>
      </c>
      <c r="AV108" s="14" t="s">
        <v>83</v>
      </c>
      <c r="AW108" s="14" t="s">
        <v>33</v>
      </c>
      <c r="AX108" s="14" t="s">
        <v>80</v>
      </c>
      <c r="AY108" s="245" t="s">
        <v>124</v>
      </c>
    </row>
    <row r="109" s="13" customFormat="1">
      <c r="A109" s="13"/>
      <c r="B109" s="224"/>
      <c r="C109" s="225"/>
      <c r="D109" s="226" t="s">
        <v>135</v>
      </c>
      <c r="E109" s="227" t="s">
        <v>19</v>
      </c>
      <c r="F109" s="228" t="s">
        <v>612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83</v>
      </c>
      <c r="AV109" s="13" t="s">
        <v>80</v>
      </c>
      <c r="AW109" s="13" t="s">
        <v>33</v>
      </c>
      <c r="AX109" s="13" t="s">
        <v>72</v>
      </c>
      <c r="AY109" s="234" t="s">
        <v>124</v>
      </c>
    </row>
    <row r="110" s="2" customFormat="1" ht="16.5" customHeight="1">
      <c r="A110" s="40"/>
      <c r="B110" s="41"/>
      <c r="C110" s="206" t="s">
        <v>177</v>
      </c>
      <c r="D110" s="206" t="s">
        <v>126</v>
      </c>
      <c r="E110" s="207" t="s">
        <v>613</v>
      </c>
      <c r="F110" s="208" t="s">
        <v>614</v>
      </c>
      <c r="G110" s="209" t="s">
        <v>267</v>
      </c>
      <c r="H110" s="210">
        <v>2</v>
      </c>
      <c r="I110" s="211"/>
      <c r="J110" s="212">
        <f>ROUND(I110*H110,2)</f>
        <v>0</v>
      </c>
      <c r="K110" s="208" t="s">
        <v>130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581</v>
      </c>
      <c r="AT110" s="217" t="s">
        <v>126</v>
      </c>
      <c r="AU110" s="217" t="s">
        <v>83</v>
      </c>
      <c r="AY110" s="19" t="s">
        <v>124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581</v>
      </c>
      <c r="BM110" s="217" t="s">
        <v>615</v>
      </c>
    </row>
    <row r="111" s="2" customFormat="1">
      <c r="A111" s="40"/>
      <c r="B111" s="41"/>
      <c r="C111" s="42"/>
      <c r="D111" s="219" t="s">
        <v>133</v>
      </c>
      <c r="E111" s="42"/>
      <c r="F111" s="220" t="s">
        <v>616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133</v>
      </c>
      <c r="AU111" s="19" t="s">
        <v>83</v>
      </c>
    </row>
    <row r="112" s="12" customFormat="1" ht="22.8" customHeight="1">
      <c r="A112" s="12"/>
      <c r="B112" s="190"/>
      <c r="C112" s="191"/>
      <c r="D112" s="192" t="s">
        <v>71</v>
      </c>
      <c r="E112" s="204" t="s">
        <v>617</v>
      </c>
      <c r="F112" s="204" t="s">
        <v>618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SUM(P113:P115)</f>
        <v>0</v>
      </c>
      <c r="Q112" s="198"/>
      <c r="R112" s="199">
        <f>SUM(R113:R115)</f>
        <v>0</v>
      </c>
      <c r="S112" s="198"/>
      <c r="T112" s="200">
        <f>SUM(T113:T115)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170</v>
      </c>
      <c r="AT112" s="202" t="s">
        <v>71</v>
      </c>
      <c r="AU112" s="202" t="s">
        <v>80</v>
      </c>
      <c r="AY112" s="201" t="s">
        <v>124</v>
      </c>
      <c r="BK112" s="203">
        <f>SUM(BK113:BK115)</f>
        <v>0</v>
      </c>
    </row>
    <row r="113" s="2" customFormat="1" ht="24.15" customHeight="1">
      <c r="A113" s="40"/>
      <c r="B113" s="41"/>
      <c r="C113" s="206" t="s">
        <v>184</v>
      </c>
      <c r="D113" s="206" t="s">
        <v>126</v>
      </c>
      <c r="E113" s="207" t="s">
        <v>619</v>
      </c>
      <c r="F113" s="208" t="s">
        <v>620</v>
      </c>
      <c r="G113" s="209" t="s">
        <v>580</v>
      </c>
      <c r="H113" s="210">
        <v>1</v>
      </c>
      <c r="I113" s="211"/>
      <c r="J113" s="212">
        <f>ROUND(I113*H113,2)</f>
        <v>0</v>
      </c>
      <c r="K113" s="208" t="s">
        <v>130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581</v>
      </c>
      <c r="AT113" s="217" t="s">
        <v>126</v>
      </c>
      <c r="AU113" s="217" t="s">
        <v>83</v>
      </c>
      <c r="AY113" s="19" t="s">
        <v>124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581</v>
      </c>
      <c r="BM113" s="217" t="s">
        <v>621</v>
      </c>
    </row>
    <row r="114" s="2" customFormat="1">
      <c r="A114" s="40"/>
      <c r="B114" s="41"/>
      <c r="C114" s="42"/>
      <c r="D114" s="219" t="s">
        <v>133</v>
      </c>
      <c r="E114" s="42"/>
      <c r="F114" s="220" t="s">
        <v>622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133</v>
      </c>
      <c r="AU114" s="19" t="s">
        <v>83</v>
      </c>
    </row>
    <row r="115" s="14" customFormat="1">
      <c r="A115" s="14"/>
      <c r="B115" s="235"/>
      <c r="C115" s="236"/>
      <c r="D115" s="226" t="s">
        <v>135</v>
      </c>
      <c r="E115" s="237" t="s">
        <v>19</v>
      </c>
      <c r="F115" s="238" t="s">
        <v>623</v>
      </c>
      <c r="G115" s="236"/>
      <c r="H115" s="239">
        <v>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135</v>
      </c>
      <c r="AU115" s="245" t="s">
        <v>83</v>
      </c>
      <c r="AV115" s="14" t="s">
        <v>83</v>
      </c>
      <c r="AW115" s="14" t="s">
        <v>33</v>
      </c>
      <c r="AX115" s="14" t="s">
        <v>80</v>
      </c>
      <c r="AY115" s="245" t="s">
        <v>124</v>
      </c>
    </row>
    <row r="116" s="12" customFormat="1" ht="22.8" customHeight="1">
      <c r="A116" s="12"/>
      <c r="B116" s="190"/>
      <c r="C116" s="191"/>
      <c r="D116" s="192" t="s">
        <v>71</v>
      </c>
      <c r="E116" s="204" t="s">
        <v>624</v>
      </c>
      <c r="F116" s="204" t="s">
        <v>625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SUM(P117:P119)</f>
        <v>0</v>
      </c>
      <c r="Q116" s="198"/>
      <c r="R116" s="199">
        <f>SUM(R117:R119)</f>
        <v>0</v>
      </c>
      <c r="S116" s="198"/>
      <c r="T116" s="200">
        <f>SUM(T117:T119)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170</v>
      </c>
      <c r="AT116" s="202" t="s">
        <v>71</v>
      </c>
      <c r="AU116" s="202" t="s">
        <v>80</v>
      </c>
      <c r="AY116" s="201" t="s">
        <v>124</v>
      </c>
      <c r="BK116" s="203">
        <f>SUM(BK117:BK119)</f>
        <v>0</v>
      </c>
    </row>
    <row r="117" s="2" customFormat="1" ht="24.15" customHeight="1">
      <c r="A117" s="40"/>
      <c r="B117" s="41"/>
      <c r="C117" s="206" t="s">
        <v>198</v>
      </c>
      <c r="D117" s="206" t="s">
        <v>126</v>
      </c>
      <c r="E117" s="207" t="s">
        <v>626</v>
      </c>
      <c r="F117" s="208" t="s">
        <v>627</v>
      </c>
      <c r="G117" s="209" t="s">
        <v>580</v>
      </c>
      <c r="H117" s="210">
        <v>1</v>
      </c>
      <c r="I117" s="211"/>
      <c r="J117" s="212">
        <f>ROUND(I117*H117,2)</f>
        <v>0</v>
      </c>
      <c r="K117" s="208" t="s">
        <v>130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581</v>
      </c>
      <c r="AT117" s="217" t="s">
        <v>126</v>
      </c>
      <c r="AU117" s="217" t="s">
        <v>83</v>
      </c>
      <c r="AY117" s="19" t="s">
        <v>124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581</v>
      </c>
      <c r="BM117" s="217" t="s">
        <v>628</v>
      </c>
    </row>
    <row r="118" s="2" customFormat="1">
      <c r="A118" s="40"/>
      <c r="B118" s="41"/>
      <c r="C118" s="42"/>
      <c r="D118" s="219" t="s">
        <v>133</v>
      </c>
      <c r="E118" s="42"/>
      <c r="F118" s="220" t="s">
        <v>629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133</v>
      </c>
      <c r="AU118" s="19" t="s">
        <v>83</v>
      </c>
    </row>
    <row r="119" s="14" customFormat="1">
      <c r="A119" s="14"/>
      <c r="B119" s="235"/>
      <c r="C119" s="236"/>
      <c r="D119" s="226" t="s">
        <v>135</v>
      </c>
      <c r="E119" s="237" t="s">
        <v>19</v>
      </c>
      <c r="F119" s="238" t="s">
        <v>630</v>
      </c>
      <c r="G119" s="236"/>
      <c r="H119" s="239">
        <v>1</v>
      </c>
      <c r="I119" s="240"/>
      <c r="J119" s="236"/>
      <c r="K119" s="236"/>
      <c r="L119" s="241"/>
      <c r="M119" s="271"/>
      <c r="N119" s="272"/>
      <c r="O119" s="272"/>
      <c r="P119" s="272"/>
      <c r="Q119" s="272"/>
      <c r="R119" s="272"/>
      <c r="S119" s="272"/>
      <c r="T119" s="27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135</v>
      </c>
      <c r="AU119" s="245" t="s">
        <v>83</v>
      </c>
      <c r="AV119" s="14" t="s">
        <v>83</v>
      </c>
      <c r="AW119" s="14" t="s">
        <v>33</v>
      </c>
      <c r="AX119" s="14" t="s">
        <v>80</v>
      </c>
      <c r="AY119" s="245" t="s">
        <v>124</v>
      </c>
    </row>
    <row r="120" s="2" customFormat="1" ht="6.96" customHeight="1">
      <c r="A120" s="40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46"/>
      <c r="M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</sheetData>
  <sheetProtection sheet="1" autoFilter="0" formatColumns="0" formatRows="0" objects="1" scenarios="1" spinCount="100000" saltValue="HGrsxPqmjt8CskjfkBdHUqdDbsDNEs4B37TmDCjmhg9BS9b5jt01Iw7itFPdXokgjbkZlZMWz8HZWhpAUk1/EA==" hashValue="x4Stizwx2h6zp5YE9ihHdmQWR+Szc8LJNalOU5VbfEw0Zfi6bJT4sPnPo0/tP1KsdhOZ+86WDPoNG3rIadDYxA==" algorithmName="SHA-512" password="CC35"/>
  <autoFilter ref="C83:K11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012203000"/>
    <hyperlink ref="F92" r:id="rId2" display="https://podminky.urs.cz/item/CS_URS_2024_01/012303000"/>
    <hyperlink ref="F96" r:id="rId3" display="https://podminky.urs.cz/item/CS_URS_2024_01/013254000"/>
    <hyperlink ref="F102" r:id="rId4" display="https://podminky.urs.cz/item/CS_URS_2024_01/032103000"/>
    <hyperlink ref="F107" r:id="rId5" display="https://podminky.urs.cz/item/CS_URS_2024_01/034503000"/>
    <hyperlink ref="F111" r:id="rId6" display="https://podminky.urs.cz/item/CS_URS_2024_01/039103000"/>
    <hyperlink ref="F114" r:id="rId7" display="https://podminky.urs.cz/item/CS_URS_2024_01/043203003"/>
    <hyperlink ref="F118" r:id="rId8" display="https://podminky.urs.cz/item/CS_URS_2024_01/072103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6" customFormat="1" ht="45" customHeight="1">
      <c r="B3" s="278"/>
      <c r="C3" s="279" t="s">
        <v>631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632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633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634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635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636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637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638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639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640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641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79</v>
      </c>
      <c r="F18" s="285" t="s">
        <v>642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643</v>
      </c>
      <c r="F19" s="285" t="s">
        <v>644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645</v>
      </c>
      <c r="F20" s="285" t="s">
        <v>646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93</v>
      </c>
      <c r="F21" s="285" t="s">
        <v>647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648</v>
      </c>
      <c r="F22" s="285" t="s">
        <v>649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650</v>
      </c>
      <c r="F23" s="285" t="s">
        <v>651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652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653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654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655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656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657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658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659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660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110</v>
      </c>
      <c r="F36" s="285"/>
      <c r="G36" s="285" t="s">
        <v>661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662</v>
      </c>
      <c r="F37" s="285"/>
      <c r="G37" s="285" t="s">
        <v>663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53</v>
      </c>
      <c r="F38" s="285"/>
      <c r="G38" s="285" t="s">
        <v>664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54</v>
      </c>
      <c r="F39" s="285"/>
      <c r="G39" s="285" t="s">
        <v>665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111</v>
      </c>
      <c r="F40" s="285"/>
      <c r="G40" s="285" t="s">
        <v>666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112</v>
      </c>
      <c r="F41" s="285"/>
      <c r="G41" s="285" t="s">
        <v>667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668</v>
      </c>
      <c r="F42" s="285"/>
      <c r="G42" s="285" t="s">
        <v>669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670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671</v>
      </c>
      <c r="F44" s="285"/>
      <c r="G44" s="285" t="s">
        <v>672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114</v>
      </c>
      <c r="F45" s="285"/>
      <c r="G45" s="285" t="s">
        <v>673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674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675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676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677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678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679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680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681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682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683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684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685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686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687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688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689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690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691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692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693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694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695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696</v>
      </c>
      <c r="D76" s="303"/>
      <c r="E76" s="303"/>
      <c r="F76" s="303" t="s">
        <v>697</v>
      </c>
      <c r="G76" s="304"/>
      <c r="H76" s="303" t="s">
        <v>54</v>
      </c>
      <c r="I76" s="303" t="s">
        <v>57</v>
      </c>
      <c r="J76" s="303" t="s">
        <v>698</v>
      </c>
      <c r="K76" s="302"/>
    </row>
    <row r="77" s="1" customFormat="1" ht="17.25" customHeight="1">
      <c r="B77" s="300"/>
      <c r="C77" s="305" t="s">
        <v>699</v>
      </c>
      <c r="D77" s="305"/>
      <c r="E77" s="305"/>
      <c r="F77" s="306" t="s">
        <v>700</v>
      </c>
      <c r="G77" s="307"/>
      <c r="H77" s="305"/>
      <c r="I77" s="305"/>
      <c r="J77" s="305" t="s">
        <v>701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53</v>
      </c>
      <c r="D79" s="310"/>
      <c r="E79" s="310"/>
      <c r="F79" s="311" t="s">
        <v>702</v>
      </c>
      <c r="G79" s="312"/>
      <c r="H79" s="288" t="s">
        <v>703</v>
      </c>
      <c r="I79" s="288" t="s">
        <v>704</v>
      </c>
      <c r="J79" s="288">
        <v>20</v>
      </c>
      <c r="K79" s="302"/>
    </row>
    <row r="80" s="1" customFormat="1" ht="15" customHeight="1">
      <c r="B80" s="300"/>
      <c r="C80" s="288" t="s">
        <v>705</v>
      </c>
      <c r="D80" s="288"/>
      <c r="E80" s="288"/>
      <c r="F80" s="311" t="s">
        <v>702</v>
      </c>
      <c r="G80" s="312"/>
      <c r="H80" s="288" t="s">
        <v>706</v>
      </c>
      <c r="I80" s="288" t="s">
        <v>704</v>
      </c>
      <c r="J80" s="288">
        <v>120</v>
      </c>
      <c r="K80" s="302"/>
    </row>
    <row r="81" s="1" customFormat="1" ht="15" customHeight="1">
      <c r="B81" s="313"/>
      <c r="C81" s="288" t="s">
        <v>707</v>
      </c>
      <c r="D81" s="288"/>
      <c r="E81" s="288"/>
      <c r="F81" s="311" t="s">
        <v>708</v>
      </c>
      <c r="G81" s="312"/>
      <c r="H81" s="288" t="s">
        <v>709</v>
      </c>
      <c r="I81" s="288" t="s">
        <v>704</v>
      </c>
      <c r="J81" s="288">
        <v>50</v>
      </c>
      <c r="K81" s="302"/>
    </row>
    <row r="82" s="1" customFormat="1" ht="15" customHeight="1">
      <c r="B82" s="313"/>
      <c r="C82" s="288" t="s">
        <v>710</v>
      </c>
      <c r="D82" s="288"/>
      <c r="E82" s="288"/>
      <c r="F82" s="311" t="s">
        <v>702</v>
      </c>
      <c r="G82" s="312"/>
      <c r="H82" s="288" t="s">
        <v>711</v>
      </c>
      <c r="I82" s="288" t="s">
        <v>712</v>
      </c>
      <c r="J82" s="288"/>
      <c r="K82" s="302"/>
    </row>
    <row r="83" s="1" customFormat="1" ht="15" customHeight="1">
      <c r="B83" s="313"/>
      <c r="C83" s="314" t="s">
        <v>713</v>
      </c>
      <c r="D83" s="314"/>
      <c r="E83" s="314"/>
      <c r="F83" s="315" t="s">
        <v>708</v>
      </c>
      <c r="G83" s="314"/>
      <c r="H83" s="314" t="s">
        <v>714</v>
      </c>
      <c r="I83" s="314" t="s">
        <v>704</v>
      </c>
      <c r="J83" s="314">
        <v>15</v>
      </c>
      <c r="K83" s="302"/>
    </row>
    <row r="84" s="1" customFormat="1" ht="15" customHeight="1">
      <c r="B84" s="313"/>
      <c r="C84" s="314" t="s">
        <v>715</v>
      </c>
      <c r="D84" s="314"/>
      <c r="E84" s="314"/>
      <c r="F84" s="315" t="s">
        <v>708</v>
      </c>
      <c r="G84" s="314"/>
      <c r="H84" s="314" t="s">
        <v>716</v>
      </c>
      <c r="I84" s="314" t="s">
        <v>704</v>
      </c>
      <c r="J84" s="314">
        <v>15</v>
      </c>
      <c r="K84" s="302"/>
    </row>
    <row r="85" s="1" customFormat="1" ht="15" customHeight="1">
      <c r="B85" s="313"/>
      <c r="C85" s="314" t="s">
        <v>717</v>
      </c>
      <c r="D85" s="314"/>
      <c r="E85" s="314"/>
      <c r="F85" s="315" t="s">
        <v>708</v>
      </c>
      <c r="G85" s="314"/>
      <c r="H85" s="314" t="s">
        <v>718</v>
      </c>
      <c r="I85" s="314" t="s">
        <v>704</v>
      </c>
      <c r="J85" s="314">
        <v>20</v>
      </c>
      <c r="K85" s="302"/>
    </row>
    <row r="86" s="1" customFormat="1" ht="15" customHeight="1">
      <c r="B86" s="313"/>
      <c r="C86" s="314" t="s">
        <v>719</v>
      </c>
      <c r="D86" s="314"/>
      <c r="E86" s="314"/>
      <c r="F86" s="315" t="s">
        <v>708</v>
      </c>
      <c r="G86" s="314"/>
      <c r="H86" s="314" t="s">
        <v>720</v>
      </c>
      <c r="I86" s="314" t="s">
        <v>704</v>
      </c>
      <c r="J86" s="314">
        <v>20</v>
      </c>
      <c r="K86" s="302"/>
    </row>
    <row r="87" s="1" customFormat="1" ht="15" customHeight="1">
      <c r="B87" s="313"/>
      <c r="C87" s="288" t="s">
        <v>721</v>
      </c>
      <c r="D87" s="288"/>
      <c r="E87" s="288"/>
      <c r="F87" s="311" t="s">
        <v>708</v>
      </c>
      <c r="G87" s="312"/>
      <c r="H87" s="288" t="s">
        <v>722</v>
      </c>
      <c r="I87" s="288" t="s">
        <v>704</v>
      </c>
      <c r="J87" s="288">
        <v>50</v>
      </c>
      <c r="K87" s="302"/>
    </row>
    <row r="88" s="1" customFormat="1" ht="15" customHeight="1">
      <c r="B88" s="313"/>
      <c r="C88" s="288" t="s">
        <v>723</v>
      </c>
      <c r="D88" s="288"/>
      <c r="E88" s="288"/>
      <c r="F88" s="311" t="s">
        <v>708</v>
      </c>
      <c r="G88" s="312"/>
      <c r="H88" s="288" t="s">
        <v>724</v>
      </c>
      <c r="I88" s="288" t="s">
        <v>704</v>
      </c>
      <c r="J88" s="288">
        <v>20</v>
      </c>
      <c r="K88" s="302"/>
    </row>
    <row r="89" s="1" customFormat="1" ht="15" customHeight="1">
      <c r="B89" s="313"/>
      <c r="C89" s="288" t="s">
        <v>725</v>
      </c>
      <c r="D89" s="288"/>
      <c r="E89" s="288"/>
      <c r="F89" s="311" t="s">
        <v>708</v>
      </c>
      <c r="G89" s="312"/>
      <c r="H89" s="288" t="s">
        <v>726</v>
      </c>
      <c r="I89" s="288" t="s">
        <v>704</v>
      </c>
      <c r="J89" s="288">
        <v>20</v>
      </c>
      <c r="K89" s="302"/>
    </row>
    <row r="90" s="1" customFormat="1" ht="15" customHeight="1">
      <c r="B90" s="313"/>
      <c r="C90" s="288" t="s">
        <v>727</v>
      </c>
      <c r="D90" s="288"/>
      <c r="E90" s="288"/>
      <c r="F90" s="311" t="s">
        <v>708</v>
      </c>
      <c r="G90" s="312"/>
      <c r="H90" s="288" t="s">
        <v>728</v>
      </c>
      <c r="I90" s="288" t="s">
        <v>704</v>
      </c>
      <c r="J90" s="288">
        <v>50</v>
      </c>
      <c r="K90" s="302"/>
    </row>
    <row r="91" s="1" customFormat="1" ht="15" customHeight="1">
      <c r="B91" s="313"/>
      <c r="C91" s="288" t="s">
        <v>729</v>
      </c>
      <c r="D91" s="288"/>
      <c r="E91" s="288"/>
      <c r="F91" s="311" t="s">
        <v>708</v>
      </c>
      <c r="G91" s="312"/>
      <c r="H91" s="288" t="s">
        <v>729</v>
      </c>
      <c r="I91" s="288" t="s">
        <v>704</v>
      </c>
      <c r="J91" s="288">
        <v>50</v>
      </c>
      <c r="K91" s="302"/>
    </row>
    <row r="92" s="1" customFormat="1" ht="15" customHeight="1">
      <c r="B92" s="313"/>
      <c r="C92" s="288" t="s">
        <v>730</v>
      </c>
      <c r="D92" s="288"/>
      <c r="E92" s="288"/>
      <c r="F92" s="311" t="s">
        <v>708</v>
      </c>
      <c r="G92" s="312"/>
      <c r="H92" s="288" t="s">
        <v>731</v>
      </c>
      <c r="I92" s="288" t="s">
        <v>704</v>
      </c>
      <c r="J92" s="288">
        <v>255</v>
      </c>
      <c r="K92" s="302"/>
    </row>
    <row r="93" s="1" customFormat="1" ht="15" customHeight="1">
      <c r="B93" s="313"/>
      <c r="C93" s="288" t="s">
        <v>732</v>
      </c>
      <c r="D93" s="288"/>
      <c r="E93" s="288"/>
      <c r="F93" s="311" t="s">
        <v>702</v>
      </c>
      <c r="G93" s="312"/>
      <c r="H93" s="288" t="s">
        <v>733</v>
      </c>
      <c r="I93" s="288" t="s">
        <v>734</v>
      </c>
      <c r="J93" s="288"/>
      <c r="K93" s="302"/>
    </row>
    <row r="94" s="1" customFormat="1" ht="15" customHeight="1">
      <c r="B94" s="313"/>
      <c r="C94" s="288" t="s">
        <v>735</v>
      </c>
      <c r="D94" s="288"/>
      <c r="E94" s="288"/>
      <c r="F94" s="311" t="s">
        <v>702</v>
      </c>
      <c r="G94" s="312"/>
      <c r="H94" s="288" t="s">
        <v>736</v>
      </c>
      <c r="I94" s="288" t="s">
        <v>737</v>
      </c>
      <c r="J94" s="288"/>
      <c r="K94" s="302"/>
    </row>
    <row r="95" s="1" customFormat="1" ht="15" customHeight="1">
      <c r="B95" s="313"/>
      <c r="C95" s="288" t="s">
        <v>738</v>
      </c>
      <c r="D95" s="288"/>
      <c r="E95" s="288"/>
      <c r="F95" s="311" t="s">
        <v>702</v>
      </c>
      <c r="G95" s="312"/>
      <c r="H95" s="288" t="s">
        <v>738</v>
      </c>
      <c r="I95" s="288" t="s">
        <v>737</v>
      </c>
      <c r="J95" s="288"/>
      <c r="K95" s="302"/>
    </row>
    <row r="96" s="1" customFormat="1" ht="15" customHeight="1">
      <c r="B96" s="313"/>
      <c r="C96" s="288" t="s">
        <v>38</v>
      </c>
      <c r="D96" s="288"/>
      <c r="E96" s="288"/>
      <c r="F96" s="311" t="s">
        <v>702</v>
      </c>
      <c r="G96" s="312"/>
      <c r="H96" s="288" t="s">
        <v>739</v>
      </c>
      <c r="I96" s="288" t="s">
        <v>737</v>
      </c>
      <c r="J96" s="288"/>
      <c r="K96" s="302"/>
    </row>
    <row r="97" s="1" customFormat="1" ht="15" customHeight="1">
      <c r="B97" s="313"/>
      <c r="C97" s="288" t="s">
        <v>48</v>
      </c>
      <c r="D97" s="288"/>
      <c r="E97" s="288"/>
      <c r="F97" s="311" t="s">
        <v>702</v>
      </c>
      <c r="G97" s="312"/>
      <c r="H97" s="288" t="s">
        <v>740</v>
      </c>
      <c r="I97" s="288" t="s">
        <v>737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741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696</v>
      </c>
      <c r="D103" s="303"/>
      <c r="E103" s="303"/>
      <c r="F103" s="303" t="s">
        <v>697</v>
      </c>
      <c r="G103" s="304"/>
      <c r="H103" s="303" t="s">
        <v>54</v>
      </c>
      <c r="I103" s="303" t="s">
        <v>57</v>
      </c>
      <c r="J103" s="303" t="s">
        <v>698</v>
      </c>
      <c r="K103" s="302"/>
    </row>
    <row r="104" s="1" customFormat="1" ht="17.25" customHeight="1">
      <c r="B104" s="300"/>
      <c r="C104" s="305" t="s">
        <v>699</v>
      </c>
      <c r="D104" s="305"/>
      <c r="E104" s="305"/>
      <c r="F104" s="306" t="s">
        <v>700</v>
      </c>
      <c r="G104" s="307"/>
      <c r="H104" s="305"/>
      <c r="I104" s="305"/>
      <c r="J104" s="305" t="s">
        <v>701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53</v>
      </c>
      <c r="D106" s="310"/>
      <c r="E106" s="310"/>
      <c r="F106" s="311" t="s">
        <v>702</v>
      </c>
      <c r="G106" s="288"/>
      <c r="H106" s="288" t="s">
        <v>742</v>
      </c>
      <c r="I106" s="288" t="s">
        <v>704</v>
      </c>
      <c r="J106" s="288">
        <v>20</v>
      </c>
      <c r="K106" s="302"/>
    </row>
    <row r="107" s="1" customFormat="1" ht="15" customHeight="1">
      <c r="B107" s="300"/>
      <c r="C107" s="288" t="s">
        <v>705</v>
      </c>
      <c r="D107" s="288"/>
      <c r="E107" s="288"/>
      <c r="F107" s="311" t="s">
        <v>702</v>
      </c>
      <c r="G107" s="288"/>
      <c r="H107" s="288" t="s">
        <v>742</v>
      </c>
      <c r="I107" s="288" t="s">
        <v>704</v>
      </c>
      <c r="J107" s="288">
        <v>120</v>
      </c>
      <c r="K107" s="302"/>
    </row>
    <row r="108" s="1" customFormat="1" ht="15" customHeight="1">
      <c r="B108" s="313"/>
      <c r="C108" s="288" t="s">
        <v>707</v>
      </c>
      <c r="D108" s="288"/>
      <c r="E108" s="288"/>
      <c r="F108" s="311" t="s">
        <v>708</v>
      </c>
      <c r="G108" s="288"/>
      <c r="H108" s="288" t="s">
        <v>742</v>
      </c>
      <c r="I108" s="288" t="s">
        <v>704</v>
      </c>
      <c r="J108" s="288">
        <v>50</v>
      </c>
      <c r="K108" s="302"/>
    </row>
    <row r="109" s="1" customFormat="1" ht="15" customHeight="1">
      <c r="B109" s="313"/>
      <c r="C109" s="288" t="s">
        <v>710</v>
      </c>
      <c r="D109" s="288"/>
      <c r="E109" s="288"/>
      <c r="F109" s="311" t="s">
        <v>702</v>
      </c>
      <c r="G109" s="288"/>
      <c r="H109" s="288" t="s">
        <v>742</v>
      </c>
      <c r="I109" s="288" t="s">
        <v>712</v>
      </c>
      <c r="J109" s="288"/>
      <c r="K109" s="302"/>
    </row>
    <row r="110" s="1" customFormat="1" ht="15" customHeight="1">
      <c r="B110" s="313"/>
      <c r="C110" s="288" t="s">
        <v>721</v>
      </c>
      <c r="D110" s="288"/>
      <c r="E110" s="288"/>
      <c r="F110" s="311" t="s">
        <v>708</v>
      </c>
      <c r="G110" s="288"/>
      <c r="H110" s="288" t="s">
        <v>742</v>
      </c>
      <c r="I110" s="288" t="s">
        <v>704</v>
      </c>
      <c r="J110" s="288">
        <v>50</v>
      </c>
      <c r="K110" s="302"/>
    </row>
    <row r="111" s="1" customFormat="1" ht="15" customHeight="1">
      <c r="B111" s="313"/>
      <c r="C111" s="288" t="s">
        <v>729</v>
      </c>
      <c r="D111" s="288"/>
      <c r="E111" s="288"/>
      <c r="F111" s="311" t="s">
        <v>708</v>
      </c>
      <c r="G111" s="288"/>
      <c r="H111" s="288" t="s">
        <v>742</v>
      </c>
      <c r="I111" s="288" t="s">
        <v>704</v>
      </c>
      <c r="J111" s="288">
        <v>50</v>
      </c>
      <c r="K111" s="302"/>
    </row>
    <row r="112" s="1" customFormat="1" ht="15" customHeight="1">
      <c r="B112" s="313"/>
      <c r="C112" s="288" t="s">
        <v>727</v>
      </c>
      <c r="D112" s="288"/>
      <c r="E112" s="288"/>
      <c r="F112" s="311" t="s">
        <v>708</v>
      </c>
      <c r="G112" s="288"/>
      <c r="H112" s="288" t="s">
        <v>742</v>
      </c>
      <c r="I112" s="288" t="s">
        <v>704</v>
      </c>
      <c r="J112" s="288">
        <v>50</v>
      </c>
      <c r="K112" s="302"/>
    </row>
    <row r="113" s="1" customFormat="1" ht="15" customHeight="1">
      <c r="B113" s="313"/>
      <c r="C113" s="288" t="s">
        <v>53</v>
      </c>
      <c r="D113" s="288"/>
      <c r="E113" s="288"/>
      <c r="F113" s="311" t="s">
        <v>702</v>
      </c>
      <c r="G113" s="288"/>
      <c r="H113" s="288" t="s">
        <v>743</v>
      </c>
      <c r="I113" s="288" t="s">
        <v>704</v>
      </c>
      <c r="J113" s="288">
        <v>20</v>
      </c>
      <c r="K113" s="302"/>
    </row>
    <row r="114" s="1" customFormat="1" ht="15" customHeight="1">
      <c r="B114" s="313"/>
      <c r="C114" s="288" t="s">
        <v>744</v>
      </c>
      <c r="D114" s="288"/>
      <c r="E114" s="288"/>
      <c r="F114" s="311" t="s">
        <v>702</v>
      </c>
      <c r="G114" s="288"/>
      <c r="H114" s="288" t="s">
        <v>745</v>
      </c>
      <c r="I114" s="288" t="s">
        <v>704</v>
      </c>
      <c r="J114" s="288">
        <v>120</v>
      </c>
      <c r="K114" s="302"/>
    </row>
    <row r="115" s="1" customFormat="1" ht="15" customHeight="1">
      <c r="B115" s="313"/>
      <c r="C115" s="288" t="s">
        <v>38</v>
      </c>
      <c r="D115" s="288"/>
      <c r="E115" s="288"/>
      <c r="F115" s="311" t="s">
        <v>702</v>
      </c>
      <c r="G115" s="288"/>
      <c r="H115" s="288" t="s">
        <v>746</v>
      </c>
      <c r="I115" s="288" t="s">
        <v>737</v>
      </c>
      <c r="J115" s="288"/>
      <c r="K115" s="302"/>
    </row>
    <row r="116" s="1" customFormat="1" ht="15" customHeight="1">
      <c r="B116" s="313"/>
      <c r="C116" s="288" t="s">
        <v>48</v>
      </c>
      <c r="D116" s="288"/>
      <c r="E116" s="288"/>
      <c r="F116" s="311" t="s">
        <v>702</v>
      </c>
      <c r="G116" s="288"/>
      <c r="H116" s="288" t="s">
        <v>747</v>
      </c>
      <c r="I116" s="288" t="s">
        <v>737</v>
      </c>
      <c r="J116" s="288"/>
      <c r="K116" s="302"/>
    </row>
    <row r="117" s="1" customFormat="1" ht="15" customHeight="1">
      <c r="B117" s="313"/>
      <c r="C117" s="288" t="s">
        <v>57</v>
      </c>
      <c r="D117" s="288"/>
      <c r="E117" s="288"/>
      <c r="F117" s="311" t="s">
        <v>702</v>
      </c>
      <c r="G117" s="288"/>
      <c r="H117" s="288" t="s">
        <v>748</v>
      </c>
      <c r="I117" s="288" t="s">
        <v>749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750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696</v>
      </c>
      <c r="D123" s="303"/>
      <c r="E123" s="303"/>
      <c r="F123" s="303" t="s">
        <v>697</v>
      </c>
      <c r="G123" s="304"/>
      <c r="H123" s="303" t="s">
        <v>54</v>
      </c>
      <c r="I123" s="303" t="s">
        <v>57</v>
      </c>
      <c r="J123" s="303" t="s">
        <v>698</v>
      </c>
      <c r="K123" s="332"/>
    </row>
    <row r="124" s="1" customFormat="1" ht="17.25" customHeight="1">
      <c r="B124" s="331"/>
      <c r="C124" s="305" t="s">
        <v>699</v>
      </c>
      <c r="D124" s="305"/>
      <c r="E124" s="305"/>
      <c r="F124" s="306" t="s">
        <v>700</v>
      </c>
      <c r="G124" s="307"/>
      <c r="H124" s="305"/>
      <c r="I124" s="305"/>
      <c r="J124" s="305" t="s">
        <v>701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705</v>
      </c>
      <c r="D126" s="310"/>
      <c r="E126" s="310"/>
      <c r="F126" s="311" t="s">
        <v>702</v>
      </c>
      <c r="G126" s="288"/>
      <c r="H126" s="288" t="s">
        <v>742</v>
      </c>
      <c r="I126" s="288" t="s">
        <v>704</v>
      </c>
      <c r="J126" s="288">
        <v>120</v>
      </c>
      <c r="K126" s="336"/>
    </row>
    <row r="127" s="1" customFormat="1" ht="15" customHeight="1">
      <c r="B127" s="333"/>
      <c r="C127" s="288" t="s">
        <v>751</v>
      </c>
      <c r="D127" s="288"/>
      <c r="E127" s="288"/>
      <c r="F127" s="311" t="s">
        <v>702</v>
      </c>
      <c r="G127" s="288"/>
      <c r="H127" s="288" t="s">
        <v>752</v>
      </c>
      <c r="I127" s="288" t="s">
        <v>704</v>
      </c>
      <c r="J127" s="288" t="s">
        <v>753</v>
      </c>
      <c r="K127" s="336"/>
    </row>
    <row r="128" s="1" customFormat="1" ht="15" customHeight="1">
      <c r="B128" s="333"/>
      <c r="C128" s="288" t="s">
        <v>650</v>
      </c>
      <c r="D128" s="288"/>
      <c r="E128" s="288"/>
      <c r="F128" s="311" t="s">
        <v>702</v>
      </c>
      <c r="G128" s="288"/>
      <c r="H128" s="288" t="s">
        <v>754</v>
      </c>
      <c r="I128" s="288" t="s">
        <v>704</v>
      </c>
      <c r="J128" s="288" t="s">
        <v>753</v>
      </c>
      <c r="K128" s="336"/>
    </row>
    <row r="129" s="1" customFormat="1" ht="15" customHeight="1">
      <c r="B129" s="333"/>
      <c r="C129" s="288" t="s">
        <v>713</v>
      </c>
      <c r="D129" s="288"/>
      <c r="E129" s="288"/>
      <c r="F129" s="311" t="s">
        <v>708</v>
      </c>
      <c r="G129" s="288"/>
      <c r="H129" s="288" t="s">
        <v>714</v>
      </c>
      <c r="I129" s="288" t="s">
        <v>704</v>
      </c>
      <c r="J129" s="288">
        <v>15</v>
      </c>
      <c r="K129" s="336"/>
    </row>
    <row r="130" s="1" customFormat="1" ht="15" customHeight="1">
      <c r="B130" s="333"/>
      <c r="C130" s="314" t="s">
        <v>715</v>
      </c>
      <c r="D130" s="314"/>
      <c r="E130" s="314"/>
      <c r="F130" s="315" t="s">
        <v>708</v>
      </c>
      <c r="G130" s="314"/>
      <c r="H130" s="314" t="s">
        <v>716</v>
      </c>
      <c r="I130" s="314" t="s">
        <v>704</v>
      </c>
      <c r="J130" s="314">
        <v>15</v>
      </c>
      <c r="K130" s="336"/>
    </row>
    <row r="131" s="1" customFormat="1" ht="15" customHeight="1">
      <c r="B131" s="333"/>
      <c r="C131" s="314" t="s">
        <v>717</v>
      </c>
      <c r="D131" s="314"/>
      <c r="E131" s="314"/>
      <c r="F131" s="315" t="s">
        <v>708</v>
      </c>
      <c r="G131" s="314"/>
      <c r="H131" s="314" t="s">
        <v>718</v>
      </c>
      <c r="I131" s="314" t="s">
        <v>704</v>
      </c>
      <c r="J131" s="314">
        <v>20</v>
      </c>
      <c r="K131" s="336"/>
    </row>
    <row r="132" s="1" customFormat="1" ht="15" customHeight="1">
      <c r="B132" s="333"/>
      <c r="C132" s="314" t="s">
        <v>719</v>
      </c>
      <c r="D132" s="314"/>
      <c r="E132" s="314"/>
      <c r="F132" s="315" t="s">
        <v>708</v>
      </c>
      <c r="G132" s="314"/>
      <c r="H132" s="314" t="s">
        <v>720</v>
      </c>
      <c r="I132" s="314" t="s">
        <v>704</v>
      </c>
      <c r="J132" s="314">
        <v>20</v>
      </c>
      <c r="K132" s="336"/>
    </row>
    <row r="133" s="1" customFormat="1" ht="15" customHeight="1">
      <c r="B133" s="333"/>
      <c r="C133" s="288" t="s">
        <v>707</v>
      </c>
      <c r="D133" s="288"/>
      <c r="E133" s="288"/>
      <c r="F133" s="311" t="s">
        <v>708</v>
      </c>
      <c r="G133" s="288"/>
      <c r="H133" s="288" t="s">
        <v>742</v>
      </c>
      <c r="I133" s="288" t="s">
        <v>704</v>
      </c>
      <c r="J133" s="288">
        <v>50</v>
      </c>
      <c r="K133" s="336"/>
    </row>
    <row r="134" s="1" customFormat="1" ht="15" customHeight="1">
      <c r="B134" s="333"/>
      <c r="C134" s="288" t="s">
        <v>721</v>
      </c>
      <c r="D134" s="288"/>
      <c r="E134" s="288"/>
      <c r="F134" s="311" t="s">
        <v>708</v>
      </c>
      <c r="G134" s="288"/>
      <c r="H134" s="288" t="s">
        <v>742</v>
      </c>
      <c r="I134" s="288" t="s">
        <v>704</v>
      </c>
      <c r="J134" s="288">
        <v>50</v>
      </c>
      <c r="K134" s="336"/>
    </row>
    <row r="135" s="1" customFormat="1" ht="15" customHeight="1">
      <c r="B135" s="333"/>
      <c r="C135" s="288" t="s">
        <v>727</v>
      </c>
      <c r="D135" s="288"/>
      <c r="E135" s="288"/>
      <c r="F135" s="311" t="s">
        <v>708</v>
      </c>
      <c r="G135" s="288"/>
      <c r="H135" s="288" t="s">
        <v>742</v>
      </c>
      <c r="I135" s="288" t="s">
        <v>704</v>
      </c>
      <c r="J135" s="288">
        <v>50</v>
      </c>
      <c r="K135" s="336"/>
    </row>
    <row r="136" s="1" customFormat="1" ht="15" customHeight="1">
      <c r="B136" s="333"/>
      <c r="C136" s="288" t="s">
        <v>729</v>
      </c>
      <c r="D136" s="288"/>
      <c r="E136" s="288"/>
      <c r="F136" s="311" t="s">
        <v>708</v>
      </c>
      <c r="G136" s="288"/>
      <c r="H136" s="288" t="s">
        <v>742</v>
      </c>
      <c r="I136" s="288" t="s">
        <v>704</v>
      </c>
      <c r="J136" s="288">
        <v>50</v>
      </c>
      <c r="K136" s="336"/>
    </row>
    <row r="137" s="1" customFormat="1" ht="15" customHeight="1">
      <c r="B137" s="333"/>
      <c r="C137" s="288" t="s">
        <v>730</v>
      </c>
      <c r="D137" s="288"/>
      <c r="E137" s="288"/>
      <c r="F137" s="311" t="s">
        <v>708</v>
      </c>
      <c r="G137" s="288"/>
      <c r="H137" s="288" t="s">
        <v>755</v>
      </c>
      <c r="I137" s="288" t="s">
        <v>704</v>
      </c>
      <c r="J137" s="288">
        <v>255</v>
      </c>
      <c r="K137" s="336"/>
    </row>
    <row r="138" s="1" customFormat="1" ht="15" customHeight="1">
      <c r="B138" s="333"/>
      <c r="C138" s="288" t="s">
        <v>732</v>
      </c>
      <c r="D138" s="288"/>
      <c r="E138" s="288"/>
      <c r="F138" s="311" t="s">
        <v>702</v>
      </c>
      <c r="G138" s="288"/>
      <c r="H138" s="288" t="s">
        <v>756</v>
      </c>
      <c r="I138" s="288" t="s">
        <v>734</v>
      </c>
      <c r="J138" s="288"/>
      <c r="K138" s="336"/>
    </row>
    <row r="139" s="1" customFormat="1" ht="15" customHeight="1">
      <c r="B139" s="333"/>
      <c r="C139" s="288" t="s">
        <v>735</v>
      </c>
      <c r="D139" s="288"/>
      <c r="E139" s="288"/>
      <c r="F139" s="311" t="s">
        <v>702</v>
      </c>
      <c r="G139" s="288"/>
      <c r="H139" s="288" t="s">
        <v>757</v>
      </c>
      <c r="I139" s="288" t="s">
        <v>737</v>
      </c>
      <c r="J139" s="288"/>
      <c r="K139" s="336"/>
    </row>
    <row r="140" s="1" customFormat="1" ht="15" customHeight="1">
      <c r="B140" s="333"/>
      <c r="C140" s="288" t="s">
        <v>738</v>
      </c>
      <c r="D140" s="288"/>
      <c r="E140" s="288"/>
      <c r="F140" s="311" t="s">
        <v>702</v>
      </c>
      <c r="G140" s="288"/>
      <c r="H140" s="288" t="s">
        <v>738</v>
      </c>
      <c r="I140" s="288" t="s">
        <v>737</v>
      </c>
      <c r="J140" s="288"/>
      <c r="K140" s="336"/>
    </row>
    <row r="141" s="1" customFormat="1" ht="15" customHeight="1">
      <c r="B141" s="333"/>
      <c r="C141" s="288" t="s">
        <v>38</v>
      </c>
      <c r="D141" s="288"/>
      <c r="E141" s="288"/>
      <c r="F141" s="311" t="s">
        <v>702</v>
      </c>
      <c r="G141" s="288"/>
      <c r="H141" s="288" t="s">
        <v>758</v>
      </c>
      <c r="I141" s="288" t="s">
        <v>737</v>
      </c>
      <c r="J141" s="288"/>
      <c r="K141" s="336"/>
    </row>
    <row r="142" s="1" customFormat="1" ht="15" customHeight="1">
      <c r="B142" s="333"/>
      <c r="C142" s="288" t="s">
        <v>759</v>
      </c>
      <c r="D142" s="288"/>
      <c r="E142" s="288"/>
      <c r="F142" s="311" t="s">
        <v>702</v>
      </c>
      <c r="G142" s="288"/>
      <c r="H142" s="288" t="s">
        <v>760</v>
      </c>
      <c r="I142" s="288" t="s">
        <v>737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761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696</v>
      </c>
      <c r="D148" s="303"/>
      <c r="E148" s="303"/>
      <c r="F148" s="303" t="s">
        <v>697</v>
      </c>
      <c r="G148" s="304"/>
      <c r="H148" s="303" t="s">
        <v>54</v>
      </c>
      <c r="I148" s="303" t="s">
        <v>57</v>
      </c>
      <c r="J148" s="303" t="s">
        <v>698</v>
      </c>
      <c r="K148" s="302"/>
    </row>
    <row r="149" s="1" customFormat="1" ht="17.25" customHeight="1">
      <c r="B149" s="300"/>
      <c r="C149" s="305" t="s">
        <v>699</v>
      </c>
      <c r="D149" s="305"/>
      <c r="E149" s="305"/>
      <c r="F149" s="306" t="s">
        <v>700</v>
      </c>
      <c r="G149" s="307"/>
      <c r="H149" s="305"/>
      <c r="I149" s="305"/>
      <c r="J149" s="305" t="s">
        <v>701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705</v>
      </c>
      <c r="D151" s="288"/>
      <c r="E151" s="288"/>
      <c r="F151" s="341" t="s">
        <v>702</v>
      </c>
      <c r="G151" s="288"/>
      <c r="H151" s="340" t="s">
        <v>742</v>
      </c>
      <c r="I151" s="340" t="s">
        <v>704</v>
      </c>
      <c r="J151" s="340">
        <v>120</v>
      </c>
      <c r="K151" s="336"/>
    </row>
    <row r="152" s="1" customFormat="1" ht="15" customHeight="1">
      <c r="B152" s="313"/>
      <c r="C152" s="340" t="s">
        <v>751</v>
      </c>
      <c r="D152" s="288"/>
      <c r="E152" s="288"/>
      <c r="F152" s="341" t="s">
        <v>702</v>
      </c>
      <c r="G152" s="288"/>
      <c r="H152" s="340" t="s">
        <v>762</v>
      </c>
      <c r="I152" s="340" t="s">
        <v>704</v>
      </c>
      <c r="J152" s="340" t="s">
        <v>753</v>
      </c>
      <c r="K152" s="336"/>
    </row>
    <row r="153" s="1" customFormat="1" ht="15" customHeight="1">
      <c r="B153" s="313"/>
      <c r="C153" s="340" t="s">
        <v>650</v>
      </c>
      <c r="D153" s="288"/>
      <c r="E153" s="288"/>
      <c r="F153" s="341" t="s">
        <v>702</v>
      </c>
      <c r="G153" s="288"/>
      <c r="H153" s="340" t="s">
        <v>763</v>
      </c>
      <c r="I153" s="340" t="s">
        <v>704</v>
      </c>
      <c r="J153" s="340" t="s">
        <v>753</v>
      </c>
      <c r="K153" s="336"/>
    </row>
    <row r="154" s="1" customFormat="1" ht="15" customHeight="1">
      <c r="B154" s="313"/>
      <c r="C154" s="340" t="s">
        <v>707</v>
      </c>
      <c r="D154" s="288"/>
      <c r="E154" s="288"/>
      <c r="F154" s="341" t="s">
        <v>708</v>
      </c>
      <c r="G154" s="288"/>
      <c r="H154" s="340" t="s">
        <v>742</v>
      </c>
      <c r="I154" s="340" t="s">
        <v>704</v>
      </c>
      <c r="J154" s="340">
        <v>50</v>
      </c>
      <c r="K154" s="336"/>
    </row>
    <row r="155" s="1" customFormat="1" ht="15" customHeight="1">
      <c r="B155" s="313"/>
      <c r="C155" s="340" t="s">
        <v>710</v>
      </c>
      <c r="D155" s="288"/>
      <c r="E155" s="288"/>
      <c r="F155" s="341" t="s">
        <v>702</v>
      </c>
      <c r="G155" s="288"/>
      <c r="H155" s="340" t="s">
        <v>742</v>
      </c>
      <c r="I155" s="340" t="s">
        <v>712</v>
      </c>
      <c r="J155" s="340"/>
      <c r="K155" s="336"/>
    </row>
    <row r="156" s="1" customFormat="1" ht="15" customHeight="1">
      <c r="B156" s="313"/>
      <c r="C156" s="340" t="s">
        <v>721</v>
      </c>
      <c r="D156" s="288"/>
      <c r="E156" s="288"/>
      <c r="F156" s="341" t="s">
        <v>708</v>
      </c>
      <c r="G156" s="288"/>
      <c r="H156" s="340" t="s">
        <v>742</v>
      </c>
      <c r="I156" s="340" t="s">
        <v>704</v>
      </c>
      <c r="J156" s="340">
        <v>50</v>
      </c>
      <c r="K156" s="336"/>
    </row>
    <row r="157" s="1" customFormat="1" ht="15" customHeight="1">
      <c r="B157" s="313"/>
      <c r="C157" s="340" t="s">
        <v>729</v>
      </c>
      <c r="D157" s="288"/>
      <c r="E157" s="288"/>
      <c r="F157" s="341" t="s">
        <v>708</v>
      </c>
      <c r="G157" s="288"/>
      <c r="H157" s="340" t="s">
        <v>742</v>
      </c>
      <c r="I157" s="340" t="s">
        <v>704</v>
      </c>
      <c r="J157" s="340">
        <v>50</v>
      </c>
      <c r="K157" s="336"/>
    </row>
    <row r="158" s="1" customFormat="1" ht="15" customHeight="1">
      <c r="B158" s="313"/>
      <c r="C158" s="340" t="s">
        <v>727</v>
      </c>
      <c r="D158" s="288"/>
      <c r="E158" s="288"/>
      <c r="F158" s="341" t="s">
        <v>708</v>
      </c>
      <c r="G158" s="288"/>
      <c r="H158" s="340" t="s">
        <v>742</v>
      </c>
      <c r="I158" s="340" t="s">
        <v>704</v>
      </c>
      <c r="J158" s="340">
        <v>50</v>
      </c>
      <c r="K158" s="336"/>
    </row>
    <row r="159" s="1" customFormat="1" ht="15" customHeight="1">
      <c r="B159" s="313"/>
      <c r="C159" s="340" t="s">
        <v>99</v>
      </c>
      <c r="D159" s="288"/>
      <c r="E159" s="288"/>
      <c r="F159" s="341" t="s">
        <v>702</v>
      </c>
      <c r="G159" s="288"/>
      <c r="H159" s="340" t="s">
        <v>764</v>
      </c>
      <c r="I159" s="340" t="s">
        <v>704</v>
      </c>
      <c r="J159" s="340" t="s">
        <v>765</v>
      </c>
      <c r="K159" s="336"/>
    </row>
    <row r="160" s="1" customFormat="1" ht="15" customHeight="1">
      <c r="B160" s="313"/>
      <c r="C160" s="340" t="s">
        <v>766</v>
      </c>
      <c r="D160" s="288"/>
      <c r="E160" s="288"/>
      <c r="F160" s="341" t="s">
        <v>702</v>
      </c>
      <c r="G160" s="288"/>
      <c r="H160" s="340" t="s">
        <v>767</v>
      </c>
      <c r="I160" s="340" t="s">
        <v>737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768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696</v>
      </c>
      <c r="D166" s="303"/>
      <c r="E166" s="303"/>
      <c r="F166" s="303" t="s">
        <v>697</v>
      </c>
      <c r="G166" s="345"/>
      <c r="H166" s="346" t="s">
        <v>54</v>
      </c>
      <c r="I166" s="346" t="s">
        <v>57</v>
      </c>
      <c r="J166" s="303" t="s">
        <v>698</v>
      </c>
      <c r="K166" s="280"/>
    </row>
    <row r="167" s="1" customFormat="1" ht="17.25" customHeight="1">
      <c r="B167" s="281"/>
      <c r="C167" s="305" t="s">
        <v>699</v>
      </c>
      <c r="D167" s="305"/>
      <c r="E167" s="305"/>
      <c r="F167" s="306" t="s">
        <v>700</v>
      </c>
      <c r="G167" s="347"/>
      <c r="H167" s="348"/>
      <c r="I167" s="348"/>
      <c r="J167" s="305" t="s">
        <v>701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705</v>
      </c>
      <c r="D169" s="288"/>
      <c r="E169" s="288"/>
      <c r="F169" s="311" t="s">
        <v>702</v>
      </c>
      <c r="G169" s="288"/>
      <c r="H169" s="288" t="s">
        <v>742</v>
      </c>
      <c r="I169" s="288" t="s">
        <v>704</v>
      </c>
      <c r="J169" s="288">
        <v>120</v>
      </c>
      <c r="K169" s="336"/>
    </row>
    <row r="170" s="1" customFormat="1" ht="15" customHeight="1">
      <c r="B170" s="313"/>
      <c r="C170" s="288" t="s">
        <v>751</v>
      </c>
      <c r="D170" s="288"/>
      <c r="E170" s="288"/>
      <c r="F170" s="311" t="s">
        <v>702</v>
      </c>
      <c r="G170" s="288"/>
      <c r="H170" s="288" t="s">
        <v>752</v>
      </c>
      <c r="I170" s="288" t="s">
        <v>704</v>
      </c>
      <c r="J170" s="288" t="s">
        <v>753</v>
      </c>
      <c r="K170" s="336"/>
    </row>
    <row r="171" s="1" customFormat="1" ht="15" customHeight="1">
      <c r="B171" s="313"/>
      <c r="C171" s="288" t="s">
        <v>650</v>
      </c>
      <c r="D171" s="288"/>
      <c r="E171" s="288"/>
      <c r="F171" s="311" t="s">
        <v>702</v>
      </c>
      <c r="G171" s="288"/>
      <c r="H171" s="288" t="s">
        <v>769</v>
      </c>
      <c r="I171" s="288" t="s">
        <v>704</v>
      </c>
      <c r="J171" s="288" t="s">
        <v>753</v>
      </c>
      <c r="K171" s="336"/>
    </row>
    <row r="172" s="1" customFormat="1" ht="15" customHeight="1">
      <c r="B172" s="313"/>
      <c r="C172" s="288" t="s">
        <v>707</v>
      </c>
      <c r="D172" s="288"/>
      <c r="E172" s="288"/>
      <c r="F172" s="311" t="s">
        <v>708</v>
      </c>
      <c r="G172" s="288"/>
      <c r="H172" s="288" t="s">
        <v>769</v>
      </c>
      <c r="I172" s="288" t="s">
        <v>704</v>
      </c>
      <c r="J172" s="288">
        <v>50</v>
      </c>
      <c r="K172" s="336"/>
    </row>
    <row r="173" s="1" customFormat="1" ht="15" customHeight="1">
      <c r="B173" s="313"/>
      <c r="C173" s="288" t="s">
        <v>710</v>
      </c>
      <c r="D173" s="288"/>
      <c r="E173" s="288"/>
      <c r="F173" s="311" t="s">
        <v>702</v>
      </c>
      <c r="G173" s="288"/>
      <c r="H173" s="288" t="s">
        <v>769</v>
      </c>
      <c r="I173" s="288" t="s">
        <v>712</v>
      </c>
      <c r="J173" s="288"/>
      <c r="K173" s="336"/>
    </row>
    <row r="174" s="1" customFormat="1" ht="15" customHeight="1">
      <c r="B174" s="313"/>
      <c r="C174" s="288" t="s">
        <v>721</v>
      </c>
      <c r="D174" s="288"/>
      <c r="E174" s="288"/>
      <c r="F174" s="311" t="s">
        <v>708</v>
      </c>
      <c r="G174" s="288"/>
      <c r="H174" s="288" t="s">
        <v>769</v>
      </c>
      <c r="I174" s="288" t="s">
        <v>704</v>
      </c>
      <c r="J174" s="288">
        <v>50</v>
      </c>
      <c r="K174" s="336"/>
    </row>
    <row r="175" s="1" customFormat="1" ht="15" customHeight="1">
      <c r="B175" s="313"/>
      <c r="C175" s="288" t="s">
        <v>729</v>
      </c>
      <c r="D175" s="288"/>
      <c r="E175" s="288"/>
      <c r="F175" s="311" t="s">
        <v>708</v>
      </c>
      <c r="G175" s="288"/>
      <c r="H175" s="288" t="s">
        <v>769</v>
      </c>
      <c r="I175" s="288" t="s">
        <v>704</v>
      </c>
      <c r="J175" s="288">
        <v>50</v>
      </c>
      <c r="K175" s="336"/>
    </row>
    <row r="176" s="1" customFormat="1" ht="15" customHeight="1">
      <c r="B176" s="313"/>
      <c r="C176" s="288" t="s">
        <v>727</v>
      </c>
      <c r="D176" s="288"/>
      <c r="E176" s="288"/>
      <c r="F176" s="311" t="s">
        <v>708</v>
      </c>
      <c r="G176" s="288"/>
      <c r="H176" s="288" t="s">
        <v>769</v>
      </c>
      <c r="I176" s="288" t="s">
        <v>704</v>
      </c>
      <c r="J176" s="288">
        <v>50</v>
      </c>
      <c r="K176" s="336"/>
    </row>
    <row r="177" s="1" customFormat="1" ht="15" customHeight="1">
      <c r="B177" s="313"/>
      <c r="C177" s="288" t="s">
        <v>110</v>
      </c>
      <c r="D177" s="288"/>
      <c r="E177" s="288"/>
      <c r="F177" s="311" t="s">
        <v>702</v>
      </c>
      <c r="G177" s="288"/>
      <c r="H177" s="288" t="s">
        <v>770</v>
      </c>
      <c r="I177" s="288" t="s">
        <v>771</v>
      </c>
      <c r="J177" s="288"/>
      <c r="K177" s="336"/>
    </row>
    <row r="178" s="1" customFormat="1" ht="15" customHeight="1">
      <c r="B178" s="313"/>
      <c r="C178" s="288" t="s">
        <v>57</v>
      </c>
      <c r="D178" s="288"/>
      <c r="E178" s="288"/>
      <c r="F178" s="311" t="s">
        <v>702</v>
      </c>
      <c r="G178" s="288"/>
      <c r="H178" s="288" t="s">
        <v>772</v>
      </c>
      <c r="I178" s="288" t="s">
        <v>773</v>
      </c>
      <c r="J178" s="288">
        <v>1</v>
      </c>
      <c r="K178" s="336"/>
    </row>
    <row r="179" s="1" customFormat="1" ht="15" customHeight="1">
      <c r="B179" s="313"/>
      <c r="C179" s="288" t="s">
        <v>53</v>
      </c>
      <c r="D179" s="288"/>
      <c r="E179" s="288"/>
      <c r="F179" s="311" t="s">
        <v>702</v>
      </c>
      <c r="G179" s="288"/>
      <c r="H179" s="288" t="s">
        <v>774</v>
      </c>
      <c r="I179" s="288" t="s">
        <v>704</v>
      </c>
      <c r="J179" s="288">
        <v>20</v>
      </c>
      <c r="K179" s="336"/>
    </row>
    <row r="180" s="1" customFormat="1" ht="15" customHeight="1">
      <c r="B180" s="313"/>
      <c r="C180" s="288" t="s">
        <v>54</v>
      </c>
      <c r="D180" s="288"/>
      <c r="E180" s="288"/>
      <c r="F180" s="311" t="s">
        <v>702</v>
      </c>
      <c r="G180" s="288"/>
      <c r="H180" s="288" t="s">
        <v>775</v>
      </c>
      <c r="I180" s="288" t="s">
        <v>704</v>
      </c>
      <c r="J180" s="288">
        <v>255</v>
      </c>
      <c r="K180" s="336"/>
    </row>
    <row r="181" s="1" customFormat="1" ht="15" customHeight="1">
      <c r="B181" s="313"/>
      <c r="C181" s="288" t="s">
        <v>111</v>
      </c>
      <c r="D181" s="288"/>
      <c r="E181" s="288"/>
      <c r="F181" s="311" t="s">
        <v>702</v>
      </c>
      <c r="G181" s="288"/>
      <c r="H181" s="288" t="s">
        <v>666</v>
      </c>
      <c r="I181" s="288" t="s">
        <v>704</v>
      </c>
      <c r="J181" s="288">
        <v>10</v>
      </c>
      <c r="K181" s="336"/>
    </row>
    <row r="182" s="1" customFormat="1" ht="15" customHeight="1">
      <c r="B182" s="313"/>
      <c r="C182" s="288" t="s">
        <v>112</v>
      </c>
      <c r="D182" s="288"/>
      <c r="E182" s="288"/>
      <c r="F182" s="311" t="s">
        <v>702</v>
      </c>
      <c r="G182" s="288"/>
      <c r="H182" s="288" t="s">
        <v>776</v>
      </c>
      <c r="I182" s="288" t="s">
        <v>737</v>
      </c>
      <c r="J182" s="288"/>
      <c r="K182" s="336"/>
    </row>
    <row r="183" s="1" customFormat="1" ht="15" customHeight="1">
      <c r="B183" s="313"/>
      <c r="C183" s="288" t="s">
        <v>777</v>
      </c>
      <c r="D183" s="288"/>
      <c r="E183" s="288"/>
      <c r="F183" s="311" t="s">
        <v>702</v>
      </c>
      <c r="G183" s="288"/>
      <c r="H183" s="288" t="s">
        <v>778</v>
      </c>
      <c r="I183" s="288" t="s">
        <v>737</v>
      </c>
      <c r="J183" s="288"/>
      <c r="K183" s="336"/>
    </row>
    <row r="184" s="1" customFormat="1" ht="15" customHeight="1">
      <c r="B184" s="313"/>
      <c r="C184" s="288" t="s">
        <v>766</v>
      </c>
      <c r="D184" s="288"/>
      <c r="E184" s="288"/>
      <c r="F184" s="311" t="s">
        <v>702</v>
      </c>
      <c r="G184" s="288"/>
      <c r="H184" s="288" t="s">
        <v>779</v>
      </c>
      <c r="I184" s="288" t="s">
        <v>737</v>
      </c>
      <c r="J184" s="288"/>
      <c r="K184" s="336"/>
    </row>
    <row r="185" s="1" customFormat="1" ht="15" customHeight="1">
      <c r="B185" s="313"/>
      <c r="C185" s="288" t="s">
        <v>114</v>
      </c>
      <c r="D185" s="288"/>
      <c r="E185" s="288"/>
      <c r="F185" s="311" t="s">
        <v>708</v>
      </c>
      <c r="G185" s="288"/>
      <c r="H185" s="288" t="s">
        <v>780</v>
      </c>
      <c r="I185" s="288" t="s">
        <v>704</v>
      </c>
      <c r="J185" s="288">
        <v>50</v>
      </c>
      <c r="K185" s="336"/>
    </row>
    <row r="186" s="1" customFormat="1" ht="15" customHeight="1">
      <c r="B186" s="313"/>
      <c r="C186" s="288" t="s">
        <v>781</v>
      </c>
      <c r="D186" s="288"/>
      <c r="E186" s="288"/>
      <c r="F186" s="311" t="s">
        <v>708</v>
      </c>
      <c r="G186" s="288"/>
      <c r="H186" s="288" t="s">
        <v>782</v>
      </c>
      <c r="I186" s="288" t="s">
        <v>783</v>
      </c>
      <c r="J186" s="288"/>
      <c r="K186" s="336"/>
    </row>
    <row r="187" s="1" customFormat="1" ht="15" customHeight="1">
      <c r="B187" s="313"/>
      <c r="C187" s="288" t="s">
        <v>784</v>
      </c>
      <c r="D187" s="288"/>
      <c r="E187" s="288"/>
      <c r="F187" s="311" t="s">
        <v>708</v>
      </c>
      <c r="G187" s="288"/>
      <c r="H187" s="288" t="s">
        <v>785</v>
      </c>
      <c r="I187" s="288" t="s">
        <v>783</v>
      </c>
      <c r="J187" s="288"/>
      <c r="K187" s="336"/>
    </row>
    <row r="188" s="1" customFormat="1" ht="15" customHeight="1">
      <c r="B188" s="313"/>
      <c r="C188" s="288" t="s">
        <v>786</v>
      </c>
      <c r="D188" s="288"/>
      <c r="E188" s="288"/>
      <c r="F188" s="311" t="s">
        <v>708</v>
      </c>
      <c r="G188" s="288"/>
      <c r="H188" s="288" t="s">
        <v>787</v>
      </c>
      <c r="I188" s="288" t="s">
        <v>783</v>
      </c>
      <c r="J188" s="288"/>
      <c r="K188" s="336"/>
    </row>
    <row r="189" s="1" customFormat="1" ht="15" customHeight="1">
      <c r="B189" s="313"/>
      <c r="C189" s="349" t="s">
        <v>788</v>
      </c>
      <c r="D189" s="288"/>
      <c r="E189" s="288"/>
      <c r="F189" s="311" t="s">
        <v>708</v>
      </c>
      <c r="G189" s="288"/>
      <c r="H189" s="288" t="s">
        <v>789</v>
      </c>
      <c r="I189" s="288" t="s">
        <v>790</v>
      </c>
      <c r="J189" s="350" t="s">
        <v>791</v>
      </c>
      <c r="K189" s="336"/>
    </row>
    <row r="190" s="17" customFormat="1" ht="15" customHeight="1">
      <c r="B190" s="351"/>
      <c r="C190" s="352" t="s">
        <v>792</v>
      </c>
      <c r="D190" s="353"/>
      <c r="E190" s="353"/>
      <c r="F190" s="354" t="s">
        <v>708</v>
      </c>
      <c r="G190" s="353"/>
      <c r="H190" s="353" t="s">
        <v>793</v>
      </c>
      <c r="I190" s="353" t="s">
        <v>790</v>
      </c>
      <c r="J190" s="355" t="s">
        <v>791</v>
      </c>
      <c r="K190" s="356"/>
    </row>
    <row r="191" s="1" customFormat="1" ht="15" customHeight="1">
      <c r="B191" s="313"/>
      <c r="C191" s="349" t="s">
        <v>42</v>
      </c>
      <c r="D191" s="288"/>
      <c r="E191" s="288"/>
      <c r="F191" s="311" t="s">
        <v>702</v>
      </c>
      <c r="G191" s="288"/>
      <c r="H191" s="285" t="s">
        <v>794</v>
      </c>
      <c r="I191" s="288" t="s">
        <v>795</v>
      </c>
      <c r="J191" s="288"/>
      <c r="K191" s="336"/>
    </row>
    <row r="192" s="1" customFormat="1" ht="15" customHeight="1">
      <c r="B192" s="313"/>
      <c r="C192" s="349" t="s">
        <v>796</v>
      </c>
      <c r="D192" s="288"/>
      <c r="E192" s="288"/>
      <c r="F192" s="311" t="s">
        <v>702</v>
      </c>
      <c r="G192" s="288"/>
      <c r="H192" s="288" t="s">
        <v>797</v>
      </c>
      <c r="I192" s="288" t="s">
        <v>737</v>
      </c>
      <c r="J192" s="288"/>
      <c r="K192" s="336"/>
    </row>
    <row r="193" s="1" customFormat="1" ht="15" customHeight="1">
      <c r="B193" s="313"/>
      <c r="C193" s="349" t="s">
        <v>798</v>
      </c>
      <c r="D193" s="288"/>
      <c r="E193" s="288"/>
      <c r="F193" s="311" t="s">
        <v>702</v>
      </c>
      <c r="G193" s="288"/>
      <c r="H193" s="288" t="s">
        <v>799</v>
      </c>
      <c r="I193" s="288" t="s">
        <v>737</v>
      </c>
      <c r="J193" s="288"/>
      <c r="K193" s="336"/>
    </row>
    <row r="194" s="1" customFormat="1" ht="15" customHeight="1">
      <c r="B194" s="313"/>
      <c r="C194" s="349" t="s">
        <v>800</v>
      </c>
      <c r="D194" s="288"/>
      <c r="E194" s="288"/>
      <c r="F194" s="311" t="s">
        <v>708</v>
      </c>
      <c r="G194" s="288"/>
      <c r="H194" s="288" t="s">
        <v>801</v>
      </c>
      <c r="I194" s="288" t="s">
        <v>737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802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803</v>
      </c>
      <c r="D201" s="358"/>
      <c r="E201" s="358"/>
      <c r="F201" s="358" t="s">
        <v>804</v>
      </c>
      <c r="G201" s="359"/>
      <c r="H201" s="358" t="s">
        <v>805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795</v>
      </c>
      <c r="D203" s="288"/>
      <c r="E203" s="288"/>
      <c r="F203" s="311" t="s">
        <v>43</v>
      </c>
      <c r="G203" s="288"/>
      <c r="H203" s="288" t="s">
        <v>806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44</v>
      </c>
      <c r="G204" s="288"/>
      <c r="H204" s="288" t="s">
        <v>807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47</v>
      </c>
      <c r="G205" s="288"/>
      <c r="H205" s="288" t="s">
        <v>808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45</v>
      </c>
      <c r="G206" s="288"/>
      <c r="H206" s="288" t="s">
        <v>809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46</v>
      </c>
      <c r="G207" s="288"/>
      <c r="H207" s="288" t="s">
        <v>810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749</v>
      </c>
      <c r="D209" s="288"/>
      <c r="E209" s="288"/>
      <c r="F209" s="311" t="s">
        <v>79</v>
      </c>
      <c r="G209" s="288"/>
      <c r="H209" s="288" t="s">
        <v>811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645</v>
      </c>
      <c r="G210" s="288"/>
      <c r="H210" s="288" t="s">
        <v>646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643</v>
      </c>
      <c r="G211" s="288"/>
      <c r="H211" s="288" t="s">
        <v>812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93</v>
      </c>
      <c r="G212" s="349"/>
      <c r="H212" s="340" t="s">
        <v>647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648</v>
      </c>
      <c r="G213" s="349"/>
      <c r="H213" s="340" t="s">
        <v>813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773</v>
      </c>
      <c r="D215" s="288"/>
      <c r="E215" s="288"/>
      <c r="F215" s="311">
        <v>1</v>
      </c>
      <c r="G215" s="349"/>
      <c r="H215" s="340" t="s">
        <v>814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815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816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817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HONZAL\x</dc:creator>
  <cp:lastModifiedBy>HONZAL\x</cp:lastModifiedBy>
  <dcterms:created xsi:type="dcterms:W3CDTF">2025-08-28T05:36:34Z</dcterms:created>
  <dcterms:modified xsi:type="dcterms:W3CDTF">2025-08-28T05:36:45Z</dcterms:modified>
</cp:coreProperties>
</file>