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II-201 Nečtiny - Bře..." sheetId="2" r:id="rId2"/>
    <sheet name="02 - VRN - II-201 Nečtiny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II-201 Nečtiny - Bře...'!$C$120:$K$175</definedName>
    <definedName name="_xlnm.Print_Area" localSheetId="1">'01 - II-201 Nečtiny - Bře...'!$C$4:$J$76,'01 - II-201 Nečtiny - Bře...'!$C$82:$J$102,'01 - II-201 Nečtiny - Bře...'!$C$108:$J$175</definedName>
    <definedName name="_xlnm.Print_Titles" localSheetId="1">'01 - II-201 Nečtiny - Bře...'!$120:$120</definedName>
    <definedName name="_xlnm._FilterDatabase" localSheetId="2" hidden="1">'02 - VRN - II-201 Nečtiny...'!$C$120:$K$134</definedName>
    <definedName name="_xlnm.Print_Area" localSheetId="2">'02 - VRN - II-201 Nečtiny...'!$C$4:$J$76,'02 - VRN - II-201 Nečtiny...'!$C$82:$J$102,'02 - VRN - II-201 Nečtiny...'!$C$108:$J$134</definedName>
    <definedName name="_xlnm.Print_Titles" localSheetId="2">'02 - VRN - II-201 Nečtiny...'!$120:$120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3"/>
  <c r="BH133"/>
  <c r="BG133"/>
  <c r="BF133"/>
  <c r="T133"/>
  <c r="T132"/>
  <c r="R133"/>
  <c r="R132"/>
  <c r="P133"/>
  <c r="P132"/>
  <c r="BI130"/>
  <c r="BH130"/>
  <c r="BG130"/>
  <c r="BF130"/>
  <c r="T130"/>
  <c r="T129"/>
  <c r="R130"/>
  <c r="R129"/>
  <c r="P130"/>
  <c r="P129"/>
  <c r="BI127"/>
  <c r="BH127"/>
  <c r="BG127"/>
  <c r="BF127"/>
  <c r="T127"/>
  <c r="T126"/>
  <c r="R127"/>
  <c r="R126"/>
  <c r="P127"/>
  <c r="P126"/>
  <c r="BI124"/>
  <c r="BH124"/>
  <c r="BG124"/>
  <c r="BF124"/>
  <c r="T124"/>
  <c r="T123"/>
  <c r="T122"/>
  <c r="T121"/>
  <c r="R124"/>
  <c r="R123"/>
  <c r="R122"/>
  <c r="R121"/>
  <c r="P124"/>
  <c r="P123"/>
  <c r="P122"/>
  <c r="P121"/>
  <c i="1" r="AU96"/>
  <c i="3" r="F117"/>
  <c r="F115"/>
  <c r="E113"/>
  <c r="F91"/>
  <c r="F89"/>
  <c r="E87"/>
  <c r="J24"/>
  <c r="E24"/>
  <c r="J118"/>
  <c r="J23"/>
  <c r="J21"/>
  <c r="E21"/>
  <c r="J117"/>
  <c r="J20"/>
  <c r="J18"/>
  <c r="E18"/>
  <c r="F92"/>
  <c r="J17"/>
  <c r="J12"/>
  <c r="J89"/>
  <c r="E7"/>
  <c r="E111"/>
  <c i="2" r="J37"/>
  <c r="J36"/>
  <c i="1" r="AY95"/>
  <c i="2" r="J35"/>
  <c i="1" r="AX95"/>
  <c i="2" r="BI174"/>
  <c r="BH174"/>
  <c r="BG174"/>
  <c r="BF174"/>
  <c r="T174"/>
  <c r="T173"/>
  <c r="R174"/>
  <c r="R173"/>
  <c r="P174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31"/>
  <c r="BH131"/>
  <c r="BG131"/>
  <c r="BF131"/>
  <c r="T131"/>
  <c r="R131"/>
  <c r="P131"/>
  <c r="BI124"/>
  <c r="BH124"/>
  <c r="BG124"/>
  <c r="BF124"/>
  <c r="T124"/>
  <c r="T123"/>
  <c r="R124"/>
  <c r="R123"/>
  <c r="P124"/>
  <c r="P123"/>
  <c r="F117"/>
  <c r="F115"/>
  <c r="E113"/>
  <c r="F91"/>
  <c r="F89"/>
  <c r="E87"/>
  <c r="J24"/>
  <c r="E24"/>
  <c r="J92"/>
  <c r="J23"/>
  <c r="J21"/>
  <c r="E21"/>
  <c r="J117"/>
  <c r="J20"/>
  <c r="J18"/>
  <c r="E18"/>
  <c r="F92"/>
  <c r="J17"/>
  <c r="J12"/>
  <c r="J89"/>
  <c r="E7"/>
  <c r="E85"/>
  <c i="1" r="L90"/>
  <c r="AM90"/>
  <c r="AM89"/>
  <c r="L89"/>
  <c r="AM87"/>
  <c r="L87"/>
  <c r="L85"/>
  <c r="L84"/>
  <c i="2" r="J140"/>
  <c r="BK161"/>
  <c r="BK124"/>
  <c r="BK157"/>
  <c r="BK140"/>
  <c i="1" r="AS94"/>
  <c i="3" r="J127"/>
  <c i="2" r="BK148"/>
  <c r="BK165"/>
  <c r="J148"/>
  <c r="BK169"/>
  <c r="BK131"/>
  <c r="J153"/>
  <c r="J131"/>
  <c i="3" r="J130"/>
  <c r="BK127"/>
  <c r="J133"/>
  <c i="2" r="J161"/>
  <c r="BK135"/>
  <c r="J144"/>
  <c r="J165"/>
  <c r="J174"/>
  <c r="J135"/>
  <c i="3" r="BK133"/>
  <c r="BK130"/>
  <c r="J124"/>
  <c i="2" r="BK144"/>
  <c r="J157"/>
  <c r="BK174"/>
  <c r="BK153"/>
  <c r="J169"/>
  <c r="J124"/>
  <c i="3" r="BK124"/>
  <c i="2" l="1" r="R130"/>
  <c r="R122"/>
  <c r="R121"/>
  <c r="BK152"/>
  <c r="J152"/>
  <c r="J100"/>
  <c r="BK130"/>
  <c r="J130"/>
  <c r="J99"/>
  <c r="T152"/>
  <c r="T130"/>
  <c r="T122"/>
  <c r="T121"/>
  <c r="R152"/>
  <c r="P130"/>
  <c r="P122"/>
  <c r="P121"/>
  <c i="1" r="AU95"/>
  <c i="2" r="P152"/>
  <c r="BK173"/>
  <c r="J173"/>
  <c r="J101"/>
  <c i="3" r="BK129"/>
  <c r="J129"/>
  <c r="J100"/>
  <c i="2" r="BK123"/>
  <c r="J123"/>
  <c r="J98"/>
  <c i="3" r="BK123"/>
  <c r="J123"/>
  <c r="J98"/>
  <c r="BK132"/>
  <c r="J132"/>
  <c r="J101"/>
  <c r="BK126"/>
  <c r="J126"/>
  <c r="J99"/>
  <c r="E85"/>
  <c r="J92"/>
  <c r="BE127"/>
  <c r="BE130"/>
  <c r="J91"/>
  <c r="J115"/>
  <c r="F118"/>
  <c r="BE124"/>
  <c r="BE133"/>
  <c i="2" r="J91"/>
  <c r="E111"/>
  <c r="F118"/>
  <c r="BE144"/>
  <c r="BE148"/>
  <c r="BE153"/>
  <c r="J115"/>
  <c r="J118"/>
  <c r="BE135"/>
  <c r="BE157"/>
  <c r="BE161"/>
  <c r="BE131"/>
  <c r="BE140"/>
  <c r="BE169"/>
  <c r="BE174"/>
  <c r="BE124"/>
  <c r="BE165"/>
  <c r="F34"/>
  <c i="1" r="BA95"/>
  <c i="3" r="F34"/>
  <c i="1" r="BA96"/>
  <c i="3" r="F36"/>
  <c i="1" r="BC96"/>
  <c i="2" r="J34"/>
  <c i="1" r="AW95"/>
  <c i="3" r="F35"/>
  <c i="1" r="BB96"/>
  <c i="2" r="F35"/>
  <c i="1" r="BB95"/>
  <c i="3" r="J34"/>
  <c i="1" r="AW96"/>
  <c i="3" r="F37"/>
  <c i="1" r="BD96"/>
  <c i="2" r="F37"/>
  <c i="1" r="BD95"/>
  <c i="2" r="F36"/>
  <c i="1" r="BC95"/>
  <c r="AU94"/>
  <c i="2" l="1" r="BK122"/>
  <c r="J122"/>
  <c r="J97"/>
  <c i="3" r="BK122"/>
  <c r="J122"/>
  <c r="J97"/>
  <c i="2" r="J33"/>
  <c i="1" r="AV95"/>
  <c r="AT95"/>
  <c r="BC94"/>
  <c r="AY94"/>
  <c i="2" r="F33"/>
  <c i="1" r="AZ95"/>
  <c r="BB94"/>
  <c r="AX94"/>
  <c r="BA94"/>
  <c r="AW94"/>
  <c r="AK30"/>
  <c r="BD94"/>
  <c r="W33"/>
  <c i="3" r="J33"/>
  <c i="1" r="AV96"/>
  <c r="AT96"/>
  <c i="3" r="F33"/>
  <c i="1" r="AZ96"/>
  <c i="3" l="1" r="BK121"/>
  <c r="J121"/>
  <c r="J96"/>
  <c i="2" r="BK121"/>
  <c r="J121"/>
  <c r="J96"/>
  <c i="1" r="AZ94"/>
  <c r="W29"/>
  <c r="W31"/>
  <c r="W32"/>
  <c r="W30"/>
  <c i="2" l="1" r="J30"/>
  <c i="1" r="AG95"/>
  <c i="3" r="J30"/>
  <c i="1" r="AG96"/>
  <c r="AV94"/>
  <c r="AK29"/>
  <c i="3" l="1" r="J39"/>
  <c i="2" r="J39"/>
  <c i="1" r="AN95"/>
  <c r="AN96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<sst xmlns="http://schemas.openxmlformats.org/spreadsheetml/2006/main">
  <si>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</si>
  <si>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</si>
  <si>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</si>
  <si>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</si>
  <si>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</si>
  <si>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{f34d1d61-6853-4849-8561-fdef7132ecd2}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</si>
  <si>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</si>
  <si>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</si>
  <si>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</si>
  <si>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</si>
  <si>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</si>
  <si>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</si>
  <si>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</si>
  <si>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</si>
  <si>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</si>
  <si>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</si>
  <si>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</si>
  <si>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II/201 Nečtiny - Březín, povrchová oprava</t>
  </si>
  <si>
    <t>KSO:</t>
  </si>
  <si>
    <t>CC-CZ:</t>
  </si>
  <si>
    <t>Místo:</t>
  </si>
  <si>
    <t xml:space="preserve"> </t>
  </si>
  <si>
    <t>Datum:</t>
  </si>
  <si>
    <t>25. 7. 2025</t>
  </si>
  <si>
    <t>Zadavatel:</t>
  </si>
  <si>
    <t>IČ:</t>
  </si>
  <si>
    <t>SÚSPK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</si>
  <si>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</si>
  <si>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</si>
  <si>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</si>
  <si>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</si>
  <si>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</si>
  <si>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</si>
  <si>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</si>
  <si>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</si>
  <si>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</si>
  <si>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</si>
  <si>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</si>
  <si>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</si>
  <si>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</si>
  <si>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</si>
  <si>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</si>
  <si>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</si>
  <si>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</si>
  <si>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</si>
  <si>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</si>
  <si>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</si>
  <si>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</si>
  <si>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</si>
  <si>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</si>
  <si>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</si>
  <si>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</si>
  <si>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</si>
  <si>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</si>
  <si>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</si>
  <si>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</si>
  <si>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</si>
  <si>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</si>
  <si>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</si>
  <si>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</si>
  <si>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</si>
  <si>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</si>
  <si>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</si>
  <si>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</si>
  <si>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</si>
  <si>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</si>
  <si>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</si>
  <si>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</si>
  <si>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</si>
  <si>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</si>
  <si>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</si>
  <si>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</si>
  <si>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</si>
  <si>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</si>
  <si>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</si>
  <si>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</si>
  <si>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</si>
  <si>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</si>
  <si>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</si>
  <si>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</si>
  <si>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</si>
  <si>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</si>
  <si>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{a3d32f84-2d62-42a9-b91f-09543adf4335}</t>
  </si>
  <si>
    <t>2</t>
  </si>
  <si>
    <t>02 - VRN</t>
  </si>
  <si>
    <t>{9f469d85-0e1b-4aed-8d05-2efe59f0f349}</t>
  </si>
  <si>
    <t>KRYCÍ LIST SOUPISU PRACÍ</t>
  </si>
  <si>
    <t>Objekt:</t>
  </si>
  <si>
    <t>01 - II/201 Nečtiny - Březín, povrchová oprava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</si>
  <si>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</si>
  <si>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</si>
  <si>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</si>
  <si>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</si>
  <si>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</si>
  <si>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</si>
  <si>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</si>
  <si>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</si>
  <si>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</si>
  <si>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</si>
  <si>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</si>
  <si>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</si>
  <si>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</si>
  <si>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</si>
  <si>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</si>
  <si>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</si>
  <si>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</si>
  <si>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</si>
  <si>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</si>
  <si>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</si>
  <si>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</si>
  <si>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</si>
  <si>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</si>
  <si>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</si>
  <si>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</si>
  <si>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</si>
  <si>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</si>
  <si>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</si>
  <si>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113154513</t>
  </si>
  <si>
    <t>Frézování živičného krytu tl 50 mm pruh š do 0,5 m pl do 500 m2</t>
  </si>
  <si>
    <t>m2</t>
  </si>
  <si>
    <t>4</t>
  </si>
  <si>
    <t>-1667054224</t>
  </si>
  <si>
    <t>PP</t>
  </si>
  <si>
    <t>Frézování živičného podkladu nebo krytu s naložením hmot na dopravní prostředek plochy do 500 m2 pruhu šířky do 0,5 m, tloušťky vrstvy 50 mm</t>
  </si>
  <si>
    <t>VV</t>
  </si>
  <si>
    <t>136"křižovtka Nečtiny</t>
  </si>
  <si>
    <t>50*6"intravilán Nečtiny</t>
  </si>
  <si>
    <t>Vyfrézovaný materiál bude použit do stavby na dosypání krajnic</t>
  </si>
  <si>
    <t>Součet</t>
  </si>
  <si>
    <t>5</t>
  </si>
  <si>
    <t>Komunikace pozemní</t>
  </si>
  <si>
    <t>569931132</t>
  </si>
  <si>
    <t>Zpevnění krajnic asfaltovým recyklátem tl 100 mm</t>
  </si>
  <si>
    <t>-459478371</t>
  </si>
  <si>
    <t>Zpevnění krajnic nebo komunikací pro pěší s rozprostřením a zhutněním, po zhutnění asfaltovým recyklátem tl. 100 mm</t>
  </si>
  <si>
    <t>2200*2*0,5</t>
  </si>
  <si>
    <t>3</t>
  </si>
  <si>
    <t>572141111</t>
  </si>
  <si>
    <t>Vyrovnání povrchu dosavadních krytů asfaltovým betonem ACO (AB) tl přes 20 do 40 mm</t>
  </si>
  <si>
    <t>-154780945</t>
  </si>
  <si>
    <t>Vyrovnání povrchu dosavadních krytů s rozprostřením hmot a zhutněním asfaltovým betonem ACO (AB) tl. od 20 do 40 mm</t>
  </si>
  <si>
    <t>136"Křižovatka Nečtiny</t>
  </si>
  <si>
    <t>50*6"Intravilán Nečtiny</t>
  </si>
  <si>
    <t>572141112</t>
  </si>
  <si>
    <t>Vyrovnání povrchu dosavadních krytů asfaltovým betonem ACO (AB) tl přes 40 do 60 mm</t>
  </si>
  <si>
    <t>-224716030</t>
  </si>
  <si>
    <t>Vyrovnání povrchu dosavadních krytů s rozprostřením hmot a zhutněním asfaltovým betonem ACO (AB) tl. přes 40 do 60 mm</t>
  </si>
  <si>
    <t>2150*6,0</t>
  </si>
  <si>
    <t>573231106</t>
  </si>
  <si>
    <t>Postřik živičný spojovací ze silniční emulze v množství 0,30 kg/m2</t>
  </si>
  <si>
    <t>847440990</t>
  </si>
  <si>
    <t>Postřik spojovací PS bez posypu kamenivem ze silniční emulze, v množství 0,30 kg/m2</t>
  </si>
  <si>
    <t>(13008+300+136)*2</t>
  </si>
  <si>
    <t>6</t>
  </si>
  <si>
    <t>577144141</t>
  </si>
  <si>
    <t>Asfaltový beton vrstva obrusná ACO 11 (ABS) tl 50 mm š přes 3 m z modifikovaného asfaltu</t>
  </si>
  <si>
    <t>-699435573</t>
  </si>
  <si>
    <t>Asfaltový beton vrstva obrusná ACO 11 (ABS) s rozprostřením a se zhutněním z modifikovaného asfaltu v pruhu šířky přes 3 m, po zhutnění tl. 50 mm</t>
  </si>
  <si>
    <t>13008+300+136</t>
  </si>
  <si>
    <t>9</t>
  </si>
  <si>
    <t>Ostatní konstrukce a práce, bourání</t>
  </si>
  <si>
    <t>7</t>
  </si>
  <si>
    <t>915211112</t>
  </si>
  <si>
    <t>Vodorovné dopravní značení dělící čáry souvislé š 125 mm retroreflexní bílý plast</t>
  </si>
  <si>
    <t>m</t>
  </si>
  <si>
    <t>1727964794</t>
  </si>
  <si>
    <t>Vodorovné dopravní značení stříkaným plastem dělící čára šířky 125 mm souvislá bílá retroreflexní</t>
  </si>
  <si>
    <t>2200*2</t>
  </si>
  <si>
    <t>8</t>
  </si>
  <si>
    <t>915611111</t>
  </si>
  <si>
    <t>Předznačení vodorovného liniového značení</t>
  </si>
  <si>
    <t>1323433201</t>
  </si>
  <si>
    <t>Předznačení pro vodorovné značení stříkané barvou nebo prováděné z nátěrových hmot liniové dělicí čáry, vodicí proužky</t>
  </si>
  <si>
    <t>919732211</t>
  </si>
  <si>
    <t>Styčná spára napojení nového živičného povrchu na stávající za tepla š 15 mm hl 25 mm s prořezáním</t>
  </si>
  <si>
    <t>-853697213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</si>
  <si>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</si>
  <si>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6+19"KÚ+ZÚ křižovatka Nečtiny</t>
  </si>
  <si>
    <t>10</t>
  </si>
  <si>
    <t>938909311-R</t>
  </si>
  <si>
    <t>Čištění vozovek metením strojně podkladu nebo krytu betonového nebo živičnéhovčetně odvozu dle možností zhotovitele a případného poplatku za skládku</t>
  </si>
  <si>
    <t>967510575</t>
  </si>
  <si>
    <t>Čištění vozovek metením bláta, prachu nebo hlinitého nánosu s odklizením na hromady na vzdálenost do 20 m nebo naložením na dopravní prostředek strojně povrchu podkladu nebo krytu betonového nebo živičného, včetně odvozu dle možností zhotovitele a případného poplatku za skládku</t>
  </si>
  <si>
    <t>11</t>
  </si>
  <si>
    <t>938909611</t>
  </si>
  <si>
    <t>Odstranění nánosu na krajnicích tl do 100 mm, včetně odvozu dle možností zhotovitele a případného poplatku za skládku</t>
  </si>
  <si>
    <t>429419284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</si>
  <si>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mm, včetně odvozu dle možností zhotovitele a případného poplatku za skládku</t>
  </si>
  <si>
    <t>998</t>
  </si>
  <si>
    <t>Přesun hmot</t>
  </si>
  <si>
    <t>998225111</t>
  </si>
  <si>
    <t>Přesun hmot pro pozemní komunikace s krytem z kamene, monolitickým betonovým nebo živičným</t>
  </si>
  <si>
    <t>t</t>
  </si>
  <si>
    <t>199640850</t>
  </si>
  <si>
    <t>Přesun hmot pro komunikace s krytem z kameniva, monolitickým betonovým nebo živičným dopravní vzdálenost do 200 m jakékoliv délky objektu</t>
  </si>
  <si>
    <t>02 - VRN - II/201 Nečtiny - Březín, povrchová oprava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</si>
  <si>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</si>
  <si>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</si>
  <si>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</si>
  <si>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</si>
  <si>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</si>
  <si>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</si>
  <si>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</si>
  <si>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</si>
  <si>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</si>
  <si>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012444000</t>
  </si>
  <si>
    <t>Geodetické měření skutečného provedení stavby</t>
  </si>
  <si>
    <t>KPL</t>
  </si>
  <si>
    <t>1024</t>
  </si>
  <si>
    <t>33893964</t>
  </si>
  <si>
    <t>VRN3</t>
  </si>
  <si>
    <t>Zařízení staveniště</t>
  </si>
  <si>
    <t>030001000</t>
  </si>
  <si>
    <t>-68784160</t>
  </si>
  <si>
    <t>VRN4</t>
  </si>
  <si>
    <t>Inženýrská činnost</t>
  </si>
  <si>
    <t>043002000</t>
  </si>
  <si>
    <t>Zkoušky a ostatní měření</t>
  </si>
  <si>
    <t>-1044721132</t>
  </si>
  <si>
    <t>VRN7</t>
  </si>
  <si>
    <t>Provozní vlivy</t>
  </si>
  <si>
    <t>072203000</t>
  </si>
  <si>
    <t>Silniční provoz - zajištění DIO (dopravní značení)</t>
  </si>
  <si>
    <t>1306288170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</si>
</sst>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38</v>
      </c>
      <c r="E29" s="47"/>
      <c r="F29" s="32" t="s">
        <v>39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40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48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49</v>
      </c>
      <c r="AI60" s="42"/>
      <c r="AJ60" s="42"/>
      <c r="AK60" s="42"/>
      <c r="AL60" s="42"/>
      <c r="AM60" s="64" t="s">
        <v>50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52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49</v>
      </c>
      <c r="AI75" s="42"/>
      <c r="AJ75" s="42"/>
      <c r="AK75" s="42"/>
      <c r="AL75" s="42"/>
      <c r="AM75" s="64" t="s">
        <v>50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27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II/201 Nečtiny - Březín, povrchová oprava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25. 7. 2025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SÚSPK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54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55</v>
      </c>
      <c r="D92" s="94"/>
      <c r="E92" s="94"/>
      <c r="F92" s="94"/>
      <c r="G92" s="94"/>
      <c r="H92" s="95"/>
      <c r="I92" s="96" t="s">
        <v>56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57</v>
      </c>
      <c r="AH92" s="94"/>
      <c r="AI92" s="94"/>
      <c r="AJ92" s="94"/>
      <c r="AK92" s="94"/>
      <c r="AL92" s="94"/>
      <c r="AM92" s="94"/>
      <c r="AN92" s="96" t="s">
        <v>58</v>
      </c>
      <c r="AO92" s="94"/>
      <c r="AP92" s="98"/>
      <c r="AQ92" s="99" t="s">
        <v>59</v>
      </c>
      <c r="AR92" s="44"/>
      <c r="AS92" s="100" t="s">
        <v>60</v>
      </c>
      <c r="AT92" s="101" t="s">
        <v>61</v>
      </c>
      <c r="AU92" s="101" t="s">
        <v>62</v>
      </c>
      <c r="AV92" s="101" t="s">
        <v>63</v>
      </c>
      <c r="AW92" s="101" t="s">
        <v>64</v>
      </c>
      <c r="AX92" s="101" t="s">
        <v>65</v>
      </c>
      <c r="AY92" s="101" t="s">
        <v>66</v>
      </c>
      <c r="AZ92" s="101" t="s">
        <v>67</v>
      </c>
      <c r="BA92" s="101" t="s">
        <v>68</v>
      </c>
      <c r="BB92" s="101" t="s">
        <v>69</v>
      </c>
      <c r="BC92" s="101" t="s">
        <v>70</v>
      </c>
      <c r="BD92" s="102" t="s">
        <v>71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72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73</v>
      </c>
      <c r="BT94" s="117" t="s">
        <v>74</v>
      </c>
      <c r="BU94" s="118" t="s">
        <v>75</v>
      </c>
      <c r="BV94" s="117" t="s">
        <v>76</v>
      </c>
      <c r="BW94" s="117" t="s">
        <v>5</v>
      </c>
      <c r="BX94" s="117" t="s">
        <v>77</v>
      </c>
      <c r="CL94" s="117" t="s">
        <v>1</v>
      </c>
    </row>
    <row r="95" s="7" customFormat="1" ht="24.75" customHeight="1">
      <c r="A95" s="119" t="s">
        <v>78</v>
      </c>
      <c r="B95" s="120"/>
      <c r="C95" s="121"/>
      <c r="D95" s="122" t="s">
        <v>79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II-201 Nečtiny - Bře...'!J30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'01 - II-201 Nečtiny - Bře...'!P121</f>
        <v>0</v>
      </c>
      <c r="AV95" s="128">
        <f>'01 - II-201 Nečtiny - Bře...'!J33</f>
        <v>0</v>
      </c>
      <c r="AW95" s="128">
        <f>'01 - II-201 Nečtiny - Bře...'!J34</f>
        <v>0</v>
      </c>
      <c r="AX95" s="128">
        <f>'01 - II-201 Nečtiny - Bře...'!J35</f>
        <v>0</v>
      </c>
      <c r="AY95" s="128">
        <f>'01 - II-201 Nečtiny - Bře...'!J36</f>
        <v>0</v>
      </c>
      <c r="AZ95" s="128">
        <f>'01 - II-201 Nečtiny - Bře...'!F33</f>
        <v>0</v>
      </c>
      <c r="BA95" s="128">
        <f>'01 - II-201 Nečtiny - Bře...'!F34</f>
        <v>0</v>
      </c>
      <c r="BB95" s="128">
        <f>'01 - II-201 Nečtiny - Bře...'!F35</f>
        <v>0</v>
      </c>
      <c r="BC95" s="128">
        <f>'01 - II-201 Nečtiny - Bře...'!F36</f>
        <v>0</v>
      </c>
      <c r="BD95" s="130">
        <f>'01 - II-201 Nečtiny - Bře...'!F37</f>
        <v>0</v>
      </c>
      <c r="BE95" s="7"/>
      <c r="BT95" s="131" t="s">
        <v>81</v>
      </c>
      <c r="BV95" s="131" t="s">
        <v>76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24.75" customHeight="1">
      <c r="A96" s="119" t="s">
        <v>78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17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VRN - II-201 Nečtiny...'!J30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32">
        <v>0</v>
      </c>
      <c r="AT96" s="133">
        <f>ROUND(SUM(AV96:AW96),2)</f>
        <v>0</v>
      </c>
      <c r="AU96" s="134">
        <f>'02 - VRN - II-201 Nečtiny...'!P121</f>
        <v>0</v>
      </c>
      <c r="AV96" s="133">
        <f>'02 - VRN - II-201 Nečtiny...'!J33</f>
        <v>0</v>
      </c>
      <c r="AW96" s="133">
        <f>'02 - VRN - II-201 Nečtiny...'!J34</f>
        <v>0</v>
      </c>
      <c r="AX96" s="133">
        <f>'02 - VRN - II-201 Nečtiny...'!J35</f>
        <v>0</v>
      </c>
      <c r="AY96" s="133">
        <f>'02 - VRN - II-201 Nečtiny...'!J36</f>
        <v>0</v>
      </c>
      <c r="AZ96" s="133">
        <f>'02 - VRN - II-201 Nečtiny...'!F33</f>
        <v>0</v>
      </c>
      <c r="BA96" s="133">
        <f>'02 - VRN - II-201 Nečtiny...'!F34</f>
        <v>0</v>
      </c>
      <c r="BB96" s="133">
        <f>'02 - VRN - II-201 Nečtiny...'!F35</f>
        <v>0</v>
      </c>
      <c r="BC96" s="133">
        <f>'02 - VRN - II-201 Nečtiny...'!F36</f>
        <v>0</v>
      </c>
      <c r="BD96" s="135">
        <f>'02 - VRN - II-201 Nečtiny...'!F37</f>
        <v>0</v>
      </c>
      <c r="BE96" s="7"/>
      <c r="BT96" s="131" t="s">
        <v>81</v>
      </c>
      <c r="BV96" s="131" t="s">
        <v>76</v>
      </c>
      <c r="BW96" s="131" t="s">
        <v>85</v>
      </c>
      <c r="BX96" s="131" t="s">
        <v>5</v>
      </c>
      <c r="CL96" s="131" t="s">
        <v>1</v>
      </c>
      <c r="CM96" s="131" t="s">
        <v>83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7n16iI3Hx+FmpjF6sXBerya4uld0KjcHSL7tGUY9UUDQ27W4L/BeQ/M2N9986gao2nmzGWtDCyFRk9gsT86FWQ==" hashValue="61Po4VUOcC1raOniQoBO4b/75d8DuVbrrczcz0jVk9Mq8OjzJa6wvFX+Qu0N79DEeT49MEshXJ2ejCaVrnQUVw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II-201 Nečtiny - Bře...'!C2" display="/"/>
    <hyperlink ref="A96" location="'02 - VRN - II-201 Nečtiny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86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II/201 Nečtiny - Březín, povrchová oprava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87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25. 7. 2025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ROUND((SUM(BE121:BE175)),  2)</f>
        <v>0</v>
      </c>
      <c r="G33" s="38"/>
      <c r="H33" s="38"/>
      <c r="I33" s="155">
        <v>0.20999999999999999</v>
      </c>
      <c r="J33" s="154">
        <f>ROUND(((SUM(BE121:BE175))*I33),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ROUND((SUM(BF121:BF175)),  2)</f>
        <v>0</v>
      </c>
      <c r="G34" s="38"/>
      <c r="H34" s="38"/>
      <c r="I34" s="155">
        <v>0.12</v>
      </c>
      <c r="J34" s="154">
        <f>ROUND(((SUM(BF121:BF175))*I34),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ROUND((SUM(BG121:BG175)),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ROUND((SUM(BH121:BH175)),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ROUND((SUM(BI121:BI175)),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II/201 Nečtiny - Březín, povrchová oprava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II/201 Nečtiny - Březín, povrchová oprava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25. 7. 2025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SÚSPK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90</v>
      </c>
      <c r="D94" s="176"/>
      <c r="E94" s="176"/>
      <c r="F94" s="176"/>
      <c r="G94" s="176"/>
      <c r="H94" s="176"/>
      <c r="I94" s="176"/>
      <c r="J94" s="177" t="s">
        <v>91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92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93</v>
      </c>
    </row>
    <row r="97" s="9" customFormat="1" ht="24.96" customHeight="1">
      <c r="A97" s="9"/>
      <c r="B97" s="179"/>
      <c r="C97" s="180"/>
      <c r="D97" s="181" t="s">
        <v>94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95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96</v>
      </c>
      <c r="E99" s="188"/>
      <c r="F99" s="188"/>
      <c r="G99" s="188"/>
      <c r="H99" s="188"/>
      <c r="I99" s="188"/>
      <c r="J99" s="189">
        <f>J130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97</v>
      </c>
      <c r="E100" s="188"/>
      <c r="F100" s="188"/>
      <c r="G100" s="188"/>
      <c r="H100" s="188"/>
      <c r="I100" s="188"/>
      <c r="J100" s="189">
        <f>J152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98</v>
      </c>
      <c r="E101" s="188"/>
      <c r="F101" s="188"/>
      <c r="G101" s="188"/>
      <c r="H101" s="188"/>
      <c r="I101" s="188"/>
      <c r="J101" s="189">
        <f>J173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99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II/201 Nečtiny - Březín, povrchová oprava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87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01 - II/201 Nečtiny - Březín, povrchová oprava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25. 7. 2025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SÚSPK</v>
      </c>
      <c r="G117" s="40"/>
      <c r="H117" s="40"/>
      <c r="I117" s="32" t="s">
        <v>30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32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100</v>
      </c>
      <c r="D120" s="194" t="s">
        <v>59</v>
      </c>
      <c r="E120" s="194" t="s">
        <v>55</v>
      </c>
      <c r="F120" s="194" t="s">
        <v>56</v>
      </c>
      <c r="G120" s="194" t="s">
        <v>101</v>
      </c>
      <c r="H120" s="194" t="s">
        <v>102</v>
      </c>
      <c r="I120" s="194" t="s">
        <v>103</v>
      </c>
      <c r="J120" s="195" t="s">
        <v>91</v>
      </c>
      <c r="K120" s="196" t="s">
        <v>104</v>
      </c>
      <c r="L120" s="197"/>
      <c r="M120" s="100" t="s">
        <v>1</v>
      </c>
      <c r="N120" s="101" t="s">
        <v>38</v>
      </c>
      <c r="O120" s="101" t="s">
        <v>105</v>
      </c>
      <c r="P120" s="101" t="s">
        <v>106</v>
      </c>
      <c r="Q120" s="101" t="s">
        <v>107</v>
      </c>
      <c r="R120" s="101" t="s">
        <v>108</v>
      </c>
      <c r="S120" s="101" t="s">
        <v>109</v>
      </c>
      <c r="T120" s="102" t="s">
        <v>110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111</v>
      </c>
      <c r="D121" s="40"/>
      <c r="E121" s="40"/>
      <c r="F121" s="40"/>
      <c r="G121" s="40"/>
      <c r="H121" s="40"/>
      <c r="I121" s="40"/>
      <c r="J121" s="198">
        <f>BK121</f>
        <v>0</v>
      </c>
      <c r="K121" s="40"/>
      <c r="L121" s="44"/>
      <c r="M121" s="103"/>
      <c r="N121" s="199"/>
      <c r="O121" s="104"/>
      <c r="P121" s="200">
        <f>P122</f>
        <v>0</v>
      </c>
      <c r="Q121" s="104"/>
      <c r="R121" s="200">
        <f>R122</f>
        <v>2537.1438499999999</v>
      </c>
      <c r="S121" s="104"/>
      <c r="T121" s="201">
        <f>T122</f>
        <v>596.21999999999991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73</v>
      </c>
      <c r="AU121" s="17" t="s">
        <v>93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73</v>
      </c>
      <c r="E122" s="206" t="s">
        <v>112</v>
      </c>
      <c r="F122" s="206" t="s">
        <v>113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P123+P130+P152+P173</f>
        <v>0</v>
      </c>
      <c r="Q122" s="211"/>
      <c r="R122" s="212">
        <f>R123+R130+R152+R173</f>
        <v>2537.1438499999999</v>
      </c>
      <c r="S122" s="211"/>
      <c r="T122" s="213">
        <f>T123+T130+T152+T173</f>
        <v>596.21999999999991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81</v>
      </c>
      <c r="AT122" s="215" t="s">
        <v>73</v>
      </c>
      <c r="AU122" s="215" t="s">
        <v>74</v>
      </c>
      <c r="AY122" s="214" t="s">
        <v>114</v>
      </c>
      <c r="BK122" s="216">
        <f>BK123+BK130+BK152+BK173</f>
        <v>0</v>
      </c>
    </row>
    <row r="123" s="12" customFormat="1" ht="22.8" customHeight="1">
      <c r="A123" s="12"/>
      <c r="B123" s="203"/>
      <c r="C123" s="204"/>
      <c r="D123" s="205" t="s">
        <v>73</v>
      </c>
      <c r="E123" s="217" t="s">
        <v>81</v>
      </c>
      <c r="F123" s="217" t="s">
        <v>115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SUM(P124:P129)</f>
        <v>0</v>
      </c>
      <c r="Q123" s="211"/>
      <c r="R123" s="212">
        <f>SUM(R124:R129)</f>
        <v>0.0043600000000000002</v>
      </c>
      <c r="S123" s="211"/>
      <c r="T123" s="213">
        <f>SUM(T124:T129)</f>
        <v>50.140000000000001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81</v>
      </c>
      <c r="AT123" s="215" t="s">
        <v>73</v>
      </c>
      <c r="AU123" s="215" t="s">
        <v>81</v>
      </c>
      <c r="AY123" s="214" t="s">
        <v>114</v>
      </c>
      <c r="BK123" s="216">
        <f>SUM(BK124:BK129)</f>
        <v>0</v>
      </c>
    </row>
    <row r="124" s="2" customFormat="1" ht="24.15" customHeight="1">
      <c r="A124" s="38"/>
      <c r="B124" s="39"/>
      <c r="C124" s="219" t="s">
        <v>81</v>
      </c>
      <c r="D124" s="219" t="s">
        <v>116</v>
      </c>
      <c r="E124" s="220" t="s">
        <v>117</v>
      </c>
      <c r="F124" s="221" t="s">
        <v>118</v>
      </c>
      <c r="G124" s="222" t="s">
        <v>119</v>
      </c>
      <c r="H124" s="223">
        <v>436</v>
      </c>
      <c r="I124" s="224"/>
      <c r="J124" s="225">
        <f>ROUND(I124*H124,2)</f>
        <v>0</v>
      </c>
      <c r="K124" s="226"/>
      <c r="L124" s="44"/>
      <c r="M124" s="227" t="s">
        <v>1</v>
      </c>
      <c r="N124" s="228" t="s">
        <v>39</v>
      </c>
      <c r="O124" s="91"/>
      <c r="P124" s="229">
        <f>O124*H124</f>
        <v>0</v>
      </c>
      <c r="Q124" s="229">
        <v>1.0000000000000001E-05</v>
      </c>
      <c r="R124" s="229">
        <f>Q124*H124</f>
        <v>0.0043600000000000002</v>
      </c>
      <c r="S124" s="229">
        <v>0.11500000000000001</v>
      </c>
      <c r="T124" s="230">
        <f>S124*H124</f>
        <v>50.140000000000001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120</v>
      </c>
      <c r="AT124" s="231" t="s">
        <v>116</v>
      </c>
      <c r="AU124" s="231" t="s">
        <v>83</v>
      </c>
      <c r="AY124" s="17" t="s">
        <v>114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81</v>
      </c>
      <c r="BK124" s="232">
        <f>ROUND(I124*H124,2)</f>
        <v>0</v>
      </c>
      <c r="BL124" s="17" t="s">
        <v>120</v>
      </c>
      <c r="BM124" s="231" t="s">
        <v>121</v>
      </c>
    </row>
    <row r="125" s="2" customFormat="1">
      <c r="A125" s="38"/>
      <c r="B125" s="39"/>
      <c r="C125" s="40"/>
      <c r="D125" s="233" t="s">
        <v>122</v>
      </c>
      <c r="E125" s="40"/>
      <c r="F125" s="234" t="s">
        <v>123</v>
      </c>
      <c r="G125" s="40"/>
      <c r="H125" s="40"/>
      <c r="I125" s="235"/>
      <c r="J125" s="40"/>
      <c r="K125" s="40"/>
      <c r="L125" s="44"/>
      <c r="M125" s="236"/>
      <c r="N125" s="23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122</v>
      </c>
      <c r="AU125" s="17" t="s">
        <v>83</v>
      </c>
    </row>
    <row r="126" s="13" customFormat="1">
      <c r="A126" s="13"/>
      <c r="B126" s="238"/>
      <c r="C126" s="239"/>
      <c r="D126" s="233" t="s">
        <v>124</v>
      </c>
      <c r="E126" s="240" t="s">
        <v>1</v>
      </c>
      <c r="F126" s="241" t="s">
        <v>125</v>
      </c>
      <c r="G126" s="239"/>
      <c r="H126" s="242">
        <v>136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124</v>
      </c>
      <c r="AU126" s="248" t="s">
        <v>83</v>
      </c>
      <c r="AV126" s="13" t="s">
        <v>83</v>
      </c>
      <c r="AW126" s="13" t="s">
        <v>31</v>
      </c>
      <c r="AX126" s="13" t="s">
        <v>74</v>
      </c>
      <c r="AY126" s="248" t="s">
        <v>114</v>
      </c>
    </row>
    <row r="127" s="13" customFormat="1">
      <c r="A127" s="13"/>
      <c r="B127" s="238"/>
      <c r="C127" s="239"/>
      <c r="D127" s="233" t="s">
        <v>124</v>
      </c>
      <c r="E127" s="240" t="s">
        <v>1</v>
      </c>
      <c r="F127" s="241" t="s">
        <v>126</v>
      </c>
      <c r="G127" s="239"/>
      <c r="H127" s="242">
        <v>300</v>
      </c>
      <c r="I127" s="243"/>
      <c r="J127" s="239"/>
      <c r="K127" s="239"/>
      <c r="L127" s="244"/>
      <c r="M127" s="245"/>
      <c r="N127" s="246"/>
      <c r="O127" s="246"/>
      <c r="P127" s="246"/>
      <c r="Q127" s="246"/>
      <c r="R127" s="246"/>
      <c r="S127" s="246"/>
      <c r="T127" s="24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8" t="s">
        <v>124</v>
      </c>
      <c r="AU127" s="248" t="s">
        <v>83</v>
      </c>
      <c r="AV127" s="13" t="s">
        <v>83</v>
      </c>
      <c r="AW127" s="13" t="s">
        <v>31</v>
      </c>
      <c r="AX127" s="13" t="s">
        <v>74</v>
      </c>
      <c r="AY127" s="248" t="s">
        <v>114</v>
      </c>
    </row>
    <row r="128" s="14" customFormat="1">
      <c r="A128" s="14"/>
      <c r="B128" s="249"/>
      <c r="C128" s="250"/>
      <c r="D128" s="233" t="s">
        <v>124</v>
      </c>
      <c r="E128" s="251" t="s">
        <v>1</v>
      </c>
      <c r="F128" s="252" t="s">
        <v>127</v>
      </c>
      <c r="G128" s="250"/>
      <c r="H128" s="251" t="s">
        <v>1</v>
      </c>
      <c r="I128" s="253"/>
      <c r="J128" s="250"/>
      <c r="K128" s="250"/>
      <c r="L128" s="254"/>
      <c r="M128" s="255"/>
      <c r="N128" s="256"/>
      <c r="O128" s="256"/>
      <c r="P128" s="256"/>
      <c r="Q128" s="256"/>
      <c r="R128" s="256"/>
      <c r="S128" s="256"/>
      <c r="T128" s="25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8" t="s">
        <v>124</v>
      </c>
      <c r="AU128" s="258" t="s">
        <v>83</v>
      </c>
      <c r="AV128" s="14" t="s">
        <v>81</v>
      </c>
      <c r="AW128" s="14" t="s">
        <v>31</v>
      </c>
      <c r="AX128" s="14" t="s">
        <v>74</v>
      </c>
      <c r="AY128" s="258" t="s">
        <v>114</v>
      </c>
    </row>
    <row r="129" s="15" customFormat="1">
      <c r="A129" s="15"/>
      <c r="B129" s="259"/>
      <c r="C129" s="260"/>
      <c r="D129" s="233" t="s">
        <v>124</v>
      </c>
      <c r="E129" s="261" t="s">
        <v>1</v>
      </c>
      <c r="F129" s="262" t="s">
        <v>128</v>
      </c>
      <c r="G129" s="260"/>
      <c r="H129" s="263">
        <v>436</v>
      </c>
      <c r="I129" s="264"/>
      <c r="J129" s="260"/>
      <c r="K129" s="260"/>
      <c r="L129" s="265"/>
      <c r="M129" s="266"/>
      <c r="N129" s="267"/>
      <c r="O129" s="267"/>
      <c r="P129" s="267"/>
      <c r="Q129" s="267"/>
      <c r="R129" s="267"/>
      <c r="S129" s="267"/>
      <c r="T129" s="268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9" t="s">
        <v>124</v>
      </c>
      <c r="AU129" s="269" t="s">
        <v>83</v>
      </c>
      <c r="AV129" s="15" t="s">
        <v>120</v>
      </c>
      <c r="AW129" s="15" t="s">
        <v>31</v>
      </c>
      <c r="AX129" s="15" t="s">
        <v>81</v>
      </c>
      <c r="AY129" s="269" t="s">
        <v>114</v>
      </c>
    </row>
    <row r="130" s="12" customFormat="1" ht="22.8" customHeight="1">
      <c r="A130" s="12"/>
      <c r="B130" s="203"/>
      <c r="C130" s="204"/>
      <c r="D130" s="205" t="s">
        <v>73</v>
      </c>
      <c r="E130" s="217" t="s">
        <v>129</v>
      </c>
      <c r="F130" s="217" t="s">
        <v>130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SUM(P131:P151)</f>
        <v>0</v>
      </c>
      <c r="Q130" s="211"/>
      <c r="R130" s="212">
        <f>SUM(R131:R151)</f>
        <v>2535.6722399999999</v>
      </c>
      <c r="S130" s="211"/>
      <c r="T130" s="213">
        <f>SUM(T131:T151)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81</v>
      </c>
      <c r="AT130" s="215" t="s">
        <v>73</v>
      </c>
      <c r="AU130" s="215" t="s">
        <v>81</v>
      </c>
      <c r="AY130" s="214" t="s">
        <v>114</v>
      </c>
      <c r="BK130" s="216">
        <f>SUM(BK131:BK151)</f>
        <v>0</v>
      </c>
    </row>
    <row r="131" s="2" customFormat="1" ht="21.75" customHeight="1">
      <c r="A131" s="38"/>
      <c r="B131" s="39"/>
      <c r="C131" s="219" t="s">
        <v>83</v>
      </c>
      <c r="D131" s="219" t="s">
        <v>116</v>
      </c>
      <c r="E131" s="220" t="s">
        <v>131</v>
      </c>
      <c r="F131" s="221" t="s">
        <v>132</v>
      </c>
      <c r="G131" s="222" t="s">
        <v>119</v>
      </c>
      <c r="H131" s="223">
        <v>2200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39</v>
      </c>
      <c r="O131" s="91"/>
      <c r="P131" s="229">
        <f>O131*H131</f>
        <v>0</v>
      </c>
      <c r="Q131" s="229">
        <v>0.216</v>
      </c>
      <c r="R131" s="229">
        <f>Q131*H131</f>
        <v>475.19999999999999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120</v>
      </c>
      <c r="AT131" s="231" t="s">
        <v>116</v>
      </c>
      <c r="AU131" s="231" t="s">
        <v>83</v>
      </c>
      <c r="AY131" s="17" t="s">
        <v>114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81</v>
      </c>
      <c r="BK131" s="232">
        <f>ROUND(I131*H131,2)</f>
        <v>0</v>
      </c>
      <c r="BL131" s="17" t="s">
        <v>120</v>
      </c>
      <c r="BM131" s="231" t="s">
        <v>133</v>
      </c>
    </row>
    <row r="132" s="2" customFormat="1">
      <c r="A132" s="38"/>
      <c r="B132" s="39"/>
      <c r="C132" s="40"/>
      <c r="D132" s="233" t="s">
        <v>122</v>
      </c>
      <c r="E132" s="40"/>
      <c r="F132" s="234" t="s">
        <v>134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122</v>
      </c>
      <c r="AU132" s="17" t="s">
        <v>83</v>
      </c>
    </row>
    <row r="133" s="13" customFormat="1">
      <c r="A133" s="13"/>
      <c r="B133" s="238"/>
      <c r="C133" s="239"/>
      <c r="D133" s="233" t="s">
        <v>124</v>
      </c>
      <c r="E133" s="240" t="s">
        <v>1</v>
      </c>
      <c r="F133" s="241" t="s">
        <v>135</v>
      </c>
      <c r="G133" s="239"/>
      <c r="H133" s="242">
        <v>2200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124</v>
      </c>
      <c r="AU133" s="248" t="s">
        <v>83</v>
      </c>
      <c r="AV133" s="13" t="s">
        <v>83</v>
      </c>
      <c r="AW133" s="13" t="s">
        <v>31</v>
      </c>
      <c r="AX133" s="13" t="s">
        <v>74</v>
      </c>
      <c r="AY133" s="248" t="s">
        <v>114</v>
      </c>
    </row>
    <row r="134" s="15" customFormat="1">
      <c r="A134" s="15"/>
      <c r="B134" s="259"/>
      <c r="C134" s="260"/>
      <c r="D134" s="233" t="s">
        <v>124</v>
      </c>
      <c r="E134" s="261" t="s">
        <v>1</v>
      </c>
      <c r="F134" s="262" t="s">
        <v>128</v>
      </c>
      <c r="G134" s="260"/>
      <c r="H134" s="263">
        <v>2200</v>
      </c>
      <c r="I134" s="264"/>
      <c r="J134" s="260"/>
      <c r="K134" s="260"/>
      <c r="L134" s="265"/>
      <c r="M134" s="266"/>
      <c r="N134" s="267"/>
      <c r="O134" s="267"/>
      <c r="P134" s="267"/>
      <c r="Q134" s="267"/>
      <c r="R134" s="267"/>
      <c r="S134" s="267"/>
      <c r="T134" s="26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9" t="s">
        <v>124</v>
      </c>
      <c r="AU134" s="269" t="s">
        <v>83</v>
      </c>
      <c r="AV134" s="15" t="s">
        <v>120</v>
      </c>
      <c r="AW134" s="15" t="s">
        <v>31</v>
      </c>
      <c r="AX134" s="15" t="s">
        <v>81</v>
      </c>
      <c r="AY134" s="269" t="s">
        <v>114</v>
      </c>
    </row>
    <row r="135" s="2" customFormat="1" ht="24.15" customHeight="1">
      <c r="A135" s="38"/>
      <c r="B135" s="39"/>
      <c r="C135" s="219" t="s">
        <v>136</v>
      </c>
      <c r="D135" s="219" t="s">
        <v>116</v>
      </c>
      <c r="E135" s="220" t="s">
        <v>137</v>
      </c>
      <c r="F135" s="221" t="s">
        <v>138</v>
      </c>
      <c r="G135" s="222" t="s">
        <v>119</v>
      </c>
      <c r="H135" s="223">
        <v>436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39</v>
      </c>
      <c r="O135" s="91"/>
      <c r="P135" s="229">
        <f>O135*H135</f>
        <v>0</v>
      </c>
      <c r="Q135" s="229">
        <v>0.10434</v>
      </c>
      <c r="R135" s="229">
        <f>Q135*H135</f>
        <v>45.492240000000002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120</v>
      </c>
      <c r="AT135" s="231" t="s">
        <v>116</v>
      </c>
      <c r="AU135" s="231" t="s">
        <v>83</v>
      </c>
      <c r="AY135" s="17" t="s">
        <v>114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81</v>
      </c>
      <c r="BK135" s="232">
        <f>ROUND(I135*H135,2)</f>
        <v>0</v>
      </c>
      <c r="BL135" s="17" t="s">
        <v>120</v>
      </c>
      <c r="BM135" s="231" t="s">
        <v>139</v>
      </c>
    </row>
    <row r="136" s="2" customFormat="1">
      <c r="A136" s="38"/>
      <c r="B136" s="39"/>
      <c r="C136" s="40"/>
      <c r="D136" s="233" t="s">
        <v>122</v>
      </c>
      <c r="E136" s="40"/>
      <c r="F136" s="234" t="s">
        <v>140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122</v>
      </c>
      <c r="AU136" s="17" t="s">
        <v>83</v>
      </c>
    </row>
    <row r="137" s="13" customFormat="1">
      <c r="A137" s="13"/>
      <c r="B137" s="238"/>
      <c r="C137" s="239"/>
      <c r="D137" s="233" t="s">
        <v>124</v>
      </c>
      <c r="E137" s="240" t="s">
        <v>1</v>
      </c>
      <c r="F137" s="241" t="s">
        <v>141</v>
      </c>
      <c r="G137" s="239"/>
      <c r="H137" s="242">
        <v>136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8" t="s">
        <v>124</v>
      </c>
      <c r="AU137" s="248" t="s">
        <v>83</v>
      </c>
      <c r="AV137" s="13" t="s">
        <v>83</v>
      </c>
      <c r="AW137" s="13" t="s">
        <v>31</v>
      </c>
      <c r="AX137" s="13" t="s">
        <v>74</v>
      </c>
      <c r="AY137" s="248" t="s">
        <v>114</v>
      </c>
    </row>
    <row r="138" s="13" customFormat="1">
      <c r="A138" s="13"/>
      <c r="B138" s="238"/>
      <c r="C138" s="239"/>
      <c r="D138" s="233" t="s">
        <v>124</v>
      </c>
      <c r="E138" s="240" t="s">
        <v>1</v>
      </c>
      <c r="F138" s="241" t="s">
        <v>142</v>
      </c>
      <c r="G138" s="239"/>
      <c r="H138" s="242">
        <v>300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124</v>
      </c>
      <c r="AU138" s="248" t="s">
        <v>83</v>
      </c>
      <c r="AV138" s="13" t="s">
        <v>83</v>
      </c>
      <c r="AW138" s="13" t="s">
        <v>31</v>
      </c>
      <c r="AX138" s="13" t="s">
        <v>74</v>
      </c>
      <c r="AY138" s="248" t="s">
        <v>114</v>
      </c>
    </row>
    <row r="139" s="15" customFormat="1">
      <c r="A139" s="15"/>
      <c r="B139" s="259"/>
      <c r="C139" s="260"/>
      <c r="D139" s="233" t="s">
        <v>124</v>
      </c>
      <c r="E139" s="261" t="s">
        <v>1</v>
      </c>
      <c r="F139" s="262" t="s">
        <v>128</v>
      </c>
      <c r="G139" s="260"/>
      <c r="H139" s="263">
        <v>436</v>
      </c>
      <c r="I139" s="264"/>
      <c r="J139" s="260"/>
      <c r="K139" s="260"/>
      <c r="L139" s="265"/>
      <c r="M139" s="266"/>
      <c r="N139" s="267"/>
      <c r="O139" s="267"/>
      <c r="P139" s="267"/>
      <c r="Q139" s="267"/>
      <c r="R139" s="267"/>
      <c r="S139" s="267"/>
      <c r="T139" s="268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9" t="s">
        <v>124</v>
      </c>
      <c r="AU139" s="269" t="s">
        <v>83</v>
      </c>
      <c r="AV139" s="15" t="s">
        <v>120</v>
      </c>
      <c r="AW139" s="15" t="s">
        <v>31</v>
      </c>
      <c r="AX139" s="15" t="s">
        <v>81</v>
      </c>
      <c r="AY139" s="269" t="s">
        <v>114</v>
      </c>
    </row>
    <row r="140" s="2" customFormat="1" ht="24.15" customHeight="1">
      <c r="A140" s="38"/>
      <c r="B140" s="39"/>
      <c r="C140" s="219" t="s">
        <v>120</v>
      </c>
      <c r="D140" s="219" t="s">
        <v>116</v>
      </c>
      <c r="E140" s="220" t="s">
        <v>143</v>
      </c>
      <c r="F140" s="221" t="s">
        <v>144</v>
      </c>
      <c r="G140" s="222" t="s">
        <v>119</v>
      </c>
      <c r="H140" s="223">
        <v>12900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39</v>
      </c>
      <c r="O140" s="91"/>
      <c r="P140" s="229">
        <f>O140*H140</f>
        <v>0</v>
      </c>
      <c r="Q140" s="229">
        <v>0.15620000000000001</v>
      </c>
      <c r="R140" s="229">
        <f>Q140*H140</f>
        <v>2014.98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120</v>
      </c>
      <c r="AT140" s="231" t="s">
        <v>116</v>
      </c>
      <c r="AU140" s="231" t="s">
        <v>83</v>
      </c>
      <c r="AY140" s="17" t="s">
        <v>114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81</v>
      </c>
      <c r="BK140" s="232">
        <f>ROUND(I140*H140,2)</f>
        <v>0</v>
      </c>
      <c r="BL140" s="17" t="s">
        <v>120</v>
      </c>
      <c r="BM140" s="231" t="s">
        <v>145</v>
      </c>
    </row>
    <row r="141" s="2" customFormat="1">
      <c r="A141" s="38"/>
      <c r="B141" s="39"/>
      <c r="C141" s="40"/>
      <c r="D141" s="233" t="s">
        <v>122</v>
      </c>
      <c r="E141" s="40"/>
      <c r="F141" s="234" t="s">
        <v>146</v>
      </c>
      <c r="G141" s="40"/>
      <c r="H141" s="40"/>
      <c r="I141" s="235"/>
      <c r="J141" s="40"/>
      <c r="K141" s="40"/>
      <c r="L141" s="44"/>
      <c r="M141" s="236"/>
      <c r="N141" s="23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122</v>
      </c>
      <c r="AU141" s="17" t="s">
        <v>83</v>
      </c>
    </row>
    <row r="142" s="13" customFormat="1">
      <c r="A142" s="13"/>
      <c r="B142" s="238"/>
      <c r="C142" s="239"/>
      <c r="D142" s="233" t="s">
        <v>124</v>
      </c>
      <c r="E142" s="240" t="s">
        <v>1</v>
      </c>
      <c r="F142" s="241" t="s">
        <v>147</v>
      </c>
      <c r="G142" s="239"/>
      <c r="H142" s="242">
        <v>12900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124</v>
      </c>
      <c r="AU142" s="248" t="s">
        <v>83</v>
      </c>
      <c r="AV142" s="13" t="s">
        <v>83</v>
      </c>
      <c r="AW142" s="13" t="s">
        <v>31</v>
      </c>
      <c r="AX142" s="13" t="s">
        <v>74</v>
      </c>
      <c r="AY142" s="248" t="s">
        <v>114</v>
      </c>
    </row>
    <row r="143" s="15" customFormat="1">
      <c r="A143" s="15"/>
      <c r="B143" s="259"/>
      <c r="C143" s="260"/>
      <c r="D143" s="233" t="s">
        <v>124</v>
      </c>
      <c r="E143" s="261" t="s">
        <v>1</v>
      </c>
      <c r="F143" s="262" t="s">
        <v>128</v>
      </c>
      <c r="G143" s="260"/>
      <c r="H143" s="263">
        <v>12900</v>
      </c>
      <c r="I143" s="264"/>
      <c r="J143" s="260"/>
      <c r="K143" s="260"/>
      <c r="L143" s="265"/>
      <c r="M143" s="266"/>
      <c r="N143" s="267"/>
      <c r="O143" s="267"/>
      <c r="P143" s="267"/>
      <c r="Q143" s="267"/>
      <c r="R143" s="267"/>
      <c r="S143" s="267"/>
      <c r="T143" s="26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9" t="s">
        <v>124</v>
      </c>
      <c r="AU143" s="269" t="s">
        <v>83</v>
      </c>
      <c r="AV143" s="15" t="s">
        <v>120</v>
      </c>
      <c r="AW143" s="15" t="s">
        <v>31</v>
      </c>
      <c r="AX143" s="15" t="s">
        <v>81</v>
      </c>
      <c r="AY143" s="269" t="s">
        <v>114</v>
      </c>
    </row>
    <row r="144" s="2" customFormat="1" ht="24.15" customHeight="1">
      <c r="A144" s="38"/>
      <c r="B144" s="39"/>
      <c r="C144" s="219" t="s">
        <v>129</v>
      </c>
      <c r="D144" s="219" t="s">
        <v>116</v>
      </c>
      <c r="E144" s="220" t="s">
        <v>148</v>
      </c>
      <c r="F144" s="221" t="s">
        <v>149</v>
      </c>
      <c r="G144" s="222" t="s">
        <v>119</v>
      </c>
      <c r="H144" s="223">
        <v>26888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39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120</v>
      </c>
      <c r="AT144" s="231" t="s">
        <v>116</v>
      </c>
      <c r="AU144" s="231" t="s">
        <v>83</v>
      </c>
      <c r="AY144" s="17" t="s">
        <v>114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81</v>
      </c>
      <c r="BK144" s="232">
        <f>ROUND(I144*H144,2)</f>
        <v>0</v>
      </c>
      <c r="BL144" s="17" t="s">
        <v>120</v>
      </c>
      <c r="BM144" s="231" t="s">
        <v>150</v>
      </c>
    </row>
    <row r="145" s="2" customFormat="1">
      <c r="A145" s="38"/>
      <c r="B145" s="39"/>
      <c r="C145" s="40"/>
      <c r="D145" s="233" t="s">
        <v>122</v>
      </c>
      <c r="E145" s="40"/>
      <c r="F145" s="234" t="s">
        <v>151</v>
      </c>
      <c r="G145" s="40"/>
      <c r="H145" s="40"/>
      <c r="I145" s="235"/>
      <c r="J145" s="40"/>
      <c r="K145" s="40"/>
      <c r="L145" s="44"/>
      <c r="M145" s="236"/>
      <c r="N145" s="23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122</v>
      </c>
      <c r="AU145" s="17" t="s">
        <v>83</v>
      </c>
    </row>
    <row r="146" s="13" customFormat="1">
      <c r="A146" s="13"/>
      <c r="B146" s="238"/>
      <c r="C146" s="239"/>
      <c r="D146" s="233" t="s">
        <v>124</v>
      </c>
      <c r="E146" s="240" t="s">
        <v>1</v>
      </c>
      <c r="F146" s="241" t="s">
        <v>152</v>
      </c>
      <c r="G146" s="239"/>
      <c r="H146" s="242">
        <v>26888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124</v>
      </c>
      <c r="AU146" s="248" t="s">
        <v>83</v>
      </c>
      <c r="AV146" s="13" t="s">
        <v>83</v>
      </c>
      <c r="AW146" s="13" t="s">
        <v>31</v>
      </c>
      <c r="AX146" s="13" t="s">
        <v>74</v>
      </c>
      <c r="AY146" s="248" t="s">
        <v>114</v>
      </c>
    </row>
    <row r="147" s="15" customFormat="1">
      <c r="A147" s="15"/>
      <c r="B147" s="259"/>
      <c r="C147" s="260"/>
      <c r="D147" s="233" t="s">
        <v>124</v>
      </c>
      <c r="E147" s="261" t="s">
        <v>1</v>
      </c>
      <c r="F147" s="262" t="s">
        <v>128</v>
      </c>
      <c r="G147" s="260"/>
      <c r="H147" s="263">
        <v>26888</v>
      </c>
      <c r="I147" s="264"/>
      <c r="J147" s="260"/>
      <c r="K147" s="260"/>
      <c r="L147" s="265"/>
      <c r="M147" s="266"/>
      <c r="N147" s="267"/>
      <c r="O147" s="267"/>
      <c r="P147" s="267"/>
      <c r="Q147" s="267"/>
      <c r="R147" s="267"/>
      <c r="S147" s="267"/>
      <c r="T147" s="268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9" t="s">
        <v>124</v>
      </c>
      <c r="AU147" s="269" t="s">
        <v>83</v>
      </c>
      <c r="AV147" s="15" t="s">
        <v>120</v>
      </c>
      <c r="AW147" s="15" t="s">
        <v>31</v>
      </c>
      <c r="AX147" s="15" t="s">
        <v>81</v>
      </c>
      <c r="AY147" s="269" t="s">
        <v>114</v>
      </c>
    </row>
    <row r="148" s="2" customFormat="1" ht="24.15" customHeight="1">
      <c r="A148" s="38"/>
      <c r="B148" s="39"/>
      <c r="C148" s="219" t="s">
        <v>153</v>
      </c>
      <c r="D148" s="219" t="s">
        <v>116</v>
      </c>
      <c r="E148" s="220" t="s">
        <v>154</v>
      </c>
      <c r="F148" s="221" t="s">
        <v>155</v>
      </c>
      <c r="G148" s="222" t="s">
        <v>119</v>
      </c>
      <c r="H148" s="223">
        <v>13444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39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120</v>
      </c>
      <c r="AT148" s="231" t="s">
        <v>116</v>
      </c>
      <c r="AU148" s="231" t="s">
        <v>83</v>
      </c>
      <c r="AY148" s="17" t="s">
        <v>114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81</v>
      </c>
      <c r="BK148" s="232">
        <f>ROUND(I148*H148,2)</f>
        <v>0</v>
      </c>
      <c r="BL148" s="17" t="s">
        <v>120</v>
      </c>
      <c r="BM148" s="231" t="s">
        <v>156</v>
      </c>
    </row>
    <row r="149" s="2" customFormat="1">
      <c r="A149" s="38"/>
      <c r="B149" s="39"/>
      <c r="C149" s="40"/>
      <c r="D149" s="233" t="s">
        <v>122</v>
      </c>
      <c r="E149" s="40"/>
      <c r="F149" s="234" t="s">
        <v>157</v>
      </c>
      <c r="G149" s="40"/>
      <c r="H149" s="40"/>
      <c r="I149" s="235"/>
      <c r="J149" s="40"/>
      <c r="K149" s="40"/>
      <c r="L149" s="44"/>
      <c r="M149" s="236"/>
      <c r="N149" s="23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122</v>
      </c>
      <c r="AU149" s="17" t="s">
        <v>83</v>
      </c>
    </row>
    <row r="150" s="13" customFormat="1">
      <c r="A150" s="13"/>
      <c r="B150" s="238"/>
      <c r="C150" s="239"/>
      <c r="D150" s="233" t="s">
        <v>124</v>
      </c>
      <c r="E150" s="240" t="s">
        <v>1</v>
      </c>
      <c r="F150" s="241" t="s">
        <v>158</v>
      </c>
      <c r="G150" s="239"/>
      <c r="H150" s="242">
        <v>13444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8" t="s">
        <v>124</v>
      </c>
      <c r="AU150" s="248" t="s">
        <v>83</v>
      </c>
      <c r="AV150" s="13" t="s">
        <v>83</v>
      </c>
      <c r="AW150" s="13" t="s">
        <v>31</v>
      </c>
      <c r="AX150" s="13" t="s">
        <v>74</v>
      </c>
      <c r="AY150" s="248" t="s">
        <v>114</v>
      </c>
    </row>
    <row r="151" s="15" customFormat="1">
      <c r="A151" s="15"/>
      <c r="B151" s="259"/>
      <c r="C151" s="260"/>
      <c r="D151" s="233" t="s">
        <v>124</v>
      </c>
      <c r="E151" s="261" t="s">
        <v>1</v>
      </c>
      <c r="F151" s="262" t="s">
        <v>128</v>
      </c>
      <c r="G151" s="260"/>
      <c r="H151" s="263">
        <v>13444</v>
      </c>
      <c r="I151" s="264"/>
      <c r="J151" s="260"/>
      <c r="K151" s="260"/>
      <c r="L151" s="265"/>
      <c r="M151" s="266"/>
      <c r="N151" s="267"/>
      <c r="O151" s="267"/>
      <c r="P151" s="267"/>
      <c r="Q151" s="267"/>
      <c r="R151" s="267"/>
      <c r="S151" s="267"/>
      <c r="T151" s="26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9" t="s">
        <v>124</v>
      </c>
      <c r="AU151" s="269" t="s">
        <v>83</v>
      </c>
      <c r="AV151" s="15" t="s">
        <v>120</v>
      </c>
      <c r="AW151" s="15" t="s">
        <v>31</v>
      </c>
      <c r="AX151" s="15" t="s">
        <v>81</v>
      </c>
      <c r="AY151" s="269" t="s">
        <v>114</v>
      </c>
    </row>
    <row r="152" s="12" customFormat="1" ht="22.8" customHeight="1">
      <c r="A152" s="12"/>
      <c r="B152" s="203"/>
      <c r="C152" s="204"/>
      <c r="D152" s="205" t="s">
        <v>73</v>
      </c>
      <c r="E152" s="217" t="s">
        <v>159</v>
      </c>
      <c r="F152" s="217" t="s">
        <v>160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SUM(P153:P172)</f>
        <v>0</v>
      </c>
      <c r="Q152" s="211"/>
      <c r="R152" s="212">
        <f>SUM(R153:R172)</f>
        <v>1.4672499999999999</v>
      </c>
      <c r="S152" s="211"/>
      <c r="T152" s="213">
        <f>SUM(T153:T172)</f>
        <v>546.07999999999993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81</v>
      </c>
      <c r="AT152" s="215" t="s">
        <v>73</v>
      </c>
      <c r="AU152" s="215" t="s">
        <v>81</v>
      </c>
      <c r="AY152" s="214" t="s">
        <v>114</v>
      </c>
      <c r="BK152" s="216">
        <f>SUM(BK153:BK172)</f>
        <v>0</v>
      </c>
    </row>
    <row r="153" s="2" customFormat="1" ht="24.15" customHeight="1">
      <c r="A153" s="38"/>
      <c r="B153" s="39"/>
      <c r="C153" s="219" t="s">
        <v>161</v>
      </c>
      <c r="D153" s="219" t="s">
        <v>116</v>
      </c>
      <c r="E153" s="220" t="s">
        <v>162</v>
      </c>
      <c r="F153" s="221" t="s">
        <v>163</v>
      </c>
      <c r="G153" s="222" t="s">
        <v>164</v>
      </c>
      <c r="H153" s="223">
        <v>4400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39</v>
      </c>
      <c r="O153" s="91"/>
      <c r="P153" s="229">
        <f>O153*H153</f>
        <v>0</v>
      </c>
      <c r="Q153" s="229">
        <v>0.00033</v>
      </c>
      <c r="R153" s="229">
        <f>Q153*H153</f>
        <v>1.452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120</v>
      </c>
      <c r="AT153" s="231" t="s">
        <v>116</v>
      </c>
      <c r="AU153" s="231" t="s">
        <v>83</v>
      </c>
      <c r="AY153" s="17" t="s">
        <v>114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81</v>
      </c>
      <c r="BK153" s="232">
        <f>ROUND(I153*H153,2)</f>
        <v>0</v>
      </c>
      <c r="BL153" s="17" t="s">
        <v>120</v>
      </c>
      <c r="BM153" s="231" t="s">
        <v>165</v>
      </c>
    </row>
    <row r="154" s="2" customFormat="1">
      <c r="A154" s="38"/>
      <c r="B154" s="39"/>
      <c r="C154" s="40"/>
      <c r="D154" s="233" t="s">
        <v>122</v>
      </c>
      <c r="E154" s="40"/>
      <c r="F154" s="234" t="s">
        <v>166</v>
      </c>
      <c r="G154" s="40"/>
      <c r="H154" s="40"/>
      <c r="I154" s="235"/>
      <c r="J154" s="40"/>
      <c r="K154" s="40"/>
      <c r="L154" s="44"/>
      <c r="M154" s="236"/>
      <c r="N154" s="23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122</v>
      </c>
      <c r="AU154" s="17" t="s">
        <v>83</v>
      </c>
    </row>
    <row r="155" s="13" customFormat="1">
      <c r="A155" s="13"/>
      <c r="B155" s="238"/>
      <c r="C155" s="239"/>
      <c r="D155" s="233" t="s">
        <v>124</v>
      </c>
      <c r="E155" s="240" t="s">
        <v>1</v>
      </c>
      <c r="F155" s="241" t="s">
        <v>167</v>
      </c>
      <c r="G155" s="239"/>
      <c r="H155" s="242">
        <v>4400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124</v>
      </c>
      <c r="AU155" s="248" t="s">
        <v>83</v>
      </c>
      <c r="AV155" s="13" t="s">
        <v>83</v>
      </c>
      <c r="AW155" s="13" t="s">
        <v>31</v>
      </c>
      <c r="AX155" s="13" t="s">
        <v>74</v>
      </c>
      <c r="AY155" s="248" t="s">
        <v>114</v>
      </c>
    </row>
    <row r="156" s="15" customFormat="1">
      <c r="A156" s="15"/>
      <c r="B156" s="259"/>
      <c r="C156" s="260"/>
      <c r="D156" s="233" t="s">
        <v>124</v>
      </c>
      <c r="E156" s="261" t="s">
        <v>1</v>
      </c>
      <c r="F156" s="262" t="s">
        <v>128</v>
      </c>
      <c r="G156" s="260"/>
      <c r="H156" s="263">
        <v>4400</v>
      </c>
      <c r="I156" s="264"/>
      <c r="J156" s="260"/>
      <c r="K156" s="260"/>
      <c r="L156" s="265"/>
      <c r="M156" s="266"/>
      <c r="N156" s="267"/>
      <c r="O156" s="267"/>
      <c r="P156" s="267"/>
      <c r="Q156" s="267"/>
      <c r="R156" s="267"/>
      <c r="S156" s="267"/>
      <c r="T156" s="268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9" t="s">
        <v>124</v>
      </c>
      <c r="AU156" s="269" t="s">
        <v>83</v>
      </c>
      <c r="AV156" s="15" t="s">
        <v>120</v>
      </c>
      <c r="AW156" s="15" t="s">
        <v>31</v>
      </c>
      <c r="AX156" s="15" t="s">
        <v>81</v>
      </c>
      <c r="AY156" s="269" t="s">
        <v>114</v>
      </c>
    </row>
    <row r="157" s="2" customFormat="1" ht="16.5" customHeight="1">
      <c r="A157" s="38"/>
      <c r="B157" s="39"/>
      <c r="C157" s="219" t="s">
        <v>168</v>
      </c>
      <c r="D157" s="219" t="s">
        <v>116</v>
      </c>
      <c r="E157" s="220" t="s">
        <v>169</v>
      </c>
      <c r="F157" s="221" t="s">
        <v>170</v>
      </c>
      <c r="G157" s="222" t="s">
        <v>164</v>
      </c>
      <c r="H157" s="223">
        <v>4400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39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120</v>
      </c>
      <c r="AT157" s="231" t="s">
        <v>116</v>
      </c>
      <c r="AU157" s="231" t="s">
        <v>83</v>
      </c>
      <c r="AY157" s="17" t="s">
        <v>114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81</v>
      </c>
      <c r="BK157" s="232">
        <f>ROUND(I157*H157,2)</f>
        <v>0</v>
      </c>
      <c r="BL157" s="17" t="s">
        <v>120</v>
      </c>
      <c r="BM157" s="231" t="s">
        <v>171</v>
      </c>
    </row>
    <row r="158" s="2" customFormat="1">
      <c r="A158" s="38"/>
      <c r="B158" s="39"/>
      <c r="C158" s="40"/>
      <c r="D158" s="233" t="s">
        <v>122</v>
      </c>
      <c r="E158" s="40"/>
      <c r="F158" s="234" t="s">
        <v>172</v>
      </c>
      <c r="G158" s="40"/>
      <c r="H158" s="40"/>
      <c r="I158" s="235"/>
      <c r="J158" s="40"/>
      <c r="K158" s="40"/>
      <c r="L158" s="44"/>
      <c r="M158" s="236"/>
      <c r="N158" s="23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122</v>
      </c>
      <c r="AU158" s="17" t="s">
        <v>83</v>
      </c>
    </row>
    <row r="159" s="13" customFormat="1">
      <c r="A159" s="13"/>
      <c r="B159" s="238"/>
      <c r="C159" s="239"/>
      <c r="D159" s="233" t="s">
        <v>124</v>
      </c>
      <c r="E159" s="240" t="s">
        <v>1</v>
      </c>
      <c r="F159" s="241" t="s">
        <v>167</v>
      </c>
      <c r="G159" s="239"/>
      <c r="H159" s="242">
        <v>4400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124</v>
      </c>
      <c r="AU159" s="248" t="s">
        <v>83</v>
      </c>
      <c r="AV159" s="13" t="s">
        <v>83</v>
      </c>
      <c r="AW159" s="13" t="s">
        <v>31</v>
      </c>
      <c r="AX159" s="13" t="s">
        <v>74</v>
      </c>
      <c r="AY159" s="248" t="s">
        <v>114</v>
      </c>
    </row>
    <row r="160" s="15" customFormat="1">
      <c r="A160" s="15"/>
      <c r="B160" s="259"/>
      <c r="C160" s="260"/>
      <c r="D160" s="233" t="s">
        <v>124</v>
      </c>
      <c r="E160" s="261" t="s">
        <v>1</v>
      </c>
      <c r="F160" s="262" t="s">
        <v>128</v>
      </c>
      <c r="G160" s="260"/>
      <c r="H160" s="263">
        <v>4400</v>
      </c>
      <c r="I160" s="264"/>
      <c r="J160" s="260"/>
      <c r="K160" s="260"/>
      <c r="L160" s="265"/>
      <c r="M160" s="266"/>
      <c r="N160" s="267"/>
      <c r="O160" s="267"/>
      <c r="P160" s="267"/>
      <c r="Q160" s="267"/>
      <c r="R160" s="267"/>
      <c r="S160" s="267"/>
      <c r="T160" s="26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9" t="s">
        <v>124</v>
      </c>
      <c r="AU160" s="269" t="s">
        <v>83</v>
      </c>
      <c r="AV160" s="15" t="s">
        <v>120</v>
      </c>
      <c r="AW160" s="15" t="s">
        <v>31</v>
      </c>
      <c r="AX160" s="15" t="s">
        <v>81</v>
      </c>
      <c r="AY160" s="269" t="s">
        <v>114</v>
      </c>
    </row>
    <row r="161" s="2" customFormat="1" ht="33" customHeight="1">
      <c r="A161" s="38"/>
      <c r="B161" s="39"/>
      <c r="C161" s="219" t="s">
        <v>159</v>
      </c>
      <c r="D161" s="219" t="s">
        <v>116</v>
      </c>
      <c r="E161" s="220" t="s">
        <v>173</v>
      </c>
      <c r="F161" s="221" t="s">
        <v>174</v>
      </c>
      <c r="G161" s="222" t="s">
        <v>164</v>
      </c>
      <c r="H161" s="223">
        <v>25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39</v>
      </c>
      <c r="O161" s="91"/>
      <c r="P161" s="229">
        <f>O161*H161</f>
        <v>0</v>
      </c>
      <c r="Q161" s="229">
        <v>0.00060999999999999997</v>
      </c>
      <c r="R161" s="229">
        <f>Q161*H161</f>
        <v>0.01525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120</v>
      </c>
      <c r="AT161" s="231" t="s">
        <v>116</v>
      </c>
      <c r="AU161" s="231" t="s">
        <v>83</v>
      </c>
      <c r="AY161" s="17" t="s">
        <v>114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81</v>
      </c>
      <c r="BK161" s="232">
        <f>ROUND(I161*H161,2)</f>
        <v>0</v>
      </c>
      <c r="BL161" s="17" t="s">
        <v>120</v>
      </c>
      <c r="BM161" s="231" t="s">
        <v>175</v>
      </c>
    </row>
    <row r="162" s="2" customFormat="1">
      <c r="A162" s="38"/>
      <c r="B162" s="39"/>
      <c r="C162" s="40"/>
      <c r="D162" s="233" t="s">
        <v>122</v>
      </c>
      <c r="E162" s="40"/>
      <c r="F162" s="234" t="s">
        <v>176</v>
      </c>
      <c r="G162" s="40"/>
      <c r="H162" s="40"/>
      <c r="I162" s="235"/>
      <c r="J162" s="40"/>
      <c r="K162" s="40"/>
      <c r="L162" s="44"/>
      <c r="M162" s="236"/>
      <c r="N162" s="23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122</v>
      </c>
      <c r="AU162" s="17" t="s">
        <v>83</v>
      </c>
    </row>
    <row r="163" s="13" customFormat="1">
      <c r="A163" s="13"/>
      <c r="B163" s="238"/>
      <c r="C163" s="239"/>
      <c r="D163" s="233" t="s">
        <v>124</v>
      </c>
      <c r="E163" s="240" t="s">
        <v>1</v>
      </c>
      <c r="F163" s="241" t="s">
        <v>177</v>
      </c>
      <c r="G163" s="239"/>
      <c r="H163" s="242">
        <v>25</v>
      </c>
      <c r="I163" s="243"/>
      <c r="J163" s="239"/>
      <c r="K163" s="239"/>
      <c r="L163" s="244"/>
      <c r="M163" s="245"/>
      <c r="N163" s="246"/>
      <c r="O163" s="246"/>
      <c r="P163" s="246"/>
      <c r="Q163" s="246"/>
      <c r="R163" s="246"/>
      <c r="S163" s="246"/>
      <c r="T163" s="24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8" t="s">
        <v>124</v>
      </c>
      <c r="AU163" s="248" t="s">
        <v>83</v>
      </c>
      <c r="AV163" s="13" t="s">
        <v>83</v>
      </c>
      <c r="AW163" s="13" t="s">
        <v>31</v>
      </c>
      <c r="AX163" s="13" t="s">
        <v>74</v>
      </c>
      <c r="AY163" s="248" t="s">
        <v>114</v>
      </c>
    </row>
    <row r="164" s="15" customFormat="1">
      <c r="A164" s="15"/>
      <c r="B164" s="259"/>
      <c r="C164" s="260"/>
      <c r="D164" s="233" t="s">
        <v>124</v>
      </c>
      <c r="E164" s="261" t="s">
        <v>1</v>
      </c>
      <c r="F164" s="262" t="s">
        <v>128</v>
      </c>
      <c r="G164" s="260"/>
      <c r="H164" s="263">
        <v>25</v>
      </c>
      <c r="I164" s="264"/>
      <c r="J164" s="260"/>
      <c r="K164" s="260"/>
      <c r="L164" s="265"/>
      <c r="M164" s="266"/>
      <c r="N164" s="267"/>
      <c r="O164" s="267"/>
      <c r="P164" s="267"/>
      <c r="Q164" s="267"/>
      <c r="R164" s="267"/>
      <c r="S164" s="267"/>
      <c r="T164" s="26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9" t="s">
        <v>124</v>
      </c>
      <c r="AU164" s="269" t="s">
        <v>83</v>
      </c>
      <c r="AV164" s="15" t="s">
        <v>120</v>
      </c>
      <c r="AW164" s="15" t="s">
        <v>31</v>
      </c>
      <c r="AX164" s="15" t="s">
        <v>81</v>
      </c>
      <c r="AY164" s="269" t="s">
        <v>114</v>
      </c>
    </row>
    <row r="165" s="2" customFormat="1" ht="44.25" customHeight="1">
      <c r="A165" s="38"/>
      <c r="B165" s="39"/>
      <c r="C165" s="219" t="s">
        <v>178</v>
      </c>
      <c r="D165" s="219" t="s">
        <v>116</v>
      </c>
      <c r="E165" s="220" t="s">
        <v>179</v>
      </c>
      <c r="F165" s="221" t="s">
        <v>180</v>
      </c>
      <c r="G165" s="222" t="s">
        <v>119</v>
      </c>
      <c r="H165" s="223">
        <v>13444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39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0.02</v>
      </c>
      <c r="T165" s="230">
        <f>S165*H165</f>
        <v>268.88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120</v>
      </c>
      <c r="AT165" s="231" t="s">
        <v>116</v>
      </c>
      <c r="AU165" s="231" t="s">
        <v>83</v>
      </c>
      <c r="AY165" s="17" t="s">
        <v>114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81</v>
      </c>
      <c r="BK165" s="232">
        <f>ROUND(I165*H165,2)</f>
        <v>0</v>
      </c>
      <c r="BL165" s="17" t="s">
        <v>120</v>
      </c>
      <c r="BM165" s="231" t="s">
        <v>181</v>
      </c>
    </row>
    <row r="166" s="2" customFormat="1">
      <c r="A166" s="38"/>
      <c r="B166" s="39"/>
      <c r="C166" s="40"/>
      <c r="D166" s="233" t="s">
        <v>122</v>
      </c>
      <c r="E166" s="40"/>
      <c r="F166" s="234" t="s">
        <v>182</v>
      </c>
      <c r="G166" s="40"/>
      <c r="H166" s="40"/>
      <c r="I166" s="235"/>
      <c r="J166" s="40"/>
      <c r="K166" s="40"/>
      <c r="L166" s="44"/>
      <c r="M166" s="236"/>
      <c r="N166" s="23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122</v>
      </c>
      <c r="AU166" s="17" t="s">
        <v>83</v>
      </c>
    </row>
    <row r="167" s="13" customFormat="1">
      <c r="A167" s="13"/>
      <c r="B167" s="238"/>
      <c r="C167" s="239"/>
      <c r="D167" s="233" t="s">
        <v>124</v>
      </c>
      <c r="E167" s="240" t="s">
        <v>1</v>
      </c>
      <c r="F167" s="241" t="s">
        <v>158</v>
      </c>
      <c r="G167" s="239"/>
      <c r="H167" s="242">
        <v>13444</v>
      </c>
      <c r="I167" s="243"/>
      <c r="J167" s="239"/>
      <c r="K167" s="239"/>
      <c r="L167" s="244"/>
      <c r="M167" s="245"/>
      <c r="N167" s="246"/>
      <c r="O167" s="246"/>
      <c r="P167" s="246"/>
      <c r="Q167" s="246"/>
      <c r="R167" s="246"/>
      <c r="S167" s="246"/>
      <c r="T167" s="24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8" t="s">
        <v>124</v>
      </c>
      <c r="AU167" s="248" t="s">
        <v>83</v>
      </c>
      <c r="AV167" s="13" t="s">
        <v>83</v>
      </c>
      <c r="AW167" s="13" t="s">
        <v>31</v>
      </c>
      <c r="AX167" s="13" t="s">
        <v>74</v>
      </c>
      <c r="AY167" s="248" t="s">
        <v>114</v>
      </c>
    </row>
    <row r="168" s="15" customFormat="1">
      <c r="A168" s="15"/>
      <c r="B168" s="259"/>
      <c r="C168" s="260"/>
      <c r="D168" s="233" t="s">
        <v>124</v>
      </c>
      <c r="E168" s="261" t="s">
        <v>1</v>
      </c>
      <c r="F168" s="262" t="s">
        <v>128</v>
      </c>
      <c r="G168" s="260"/>
      <c r="H168" s="263">
        <v>13444</v>
      </c>
      <c r="I168" s="264"/>
      <c r="J168" s="260"/>
      <c r="K168" s="260"/>
      <c r="L168" s="265"/>
      <c r="M168" s="266"/>
      <c r="N168" s="267"/>
      <c r="O168" s="267"/>
      <c r="P168" s="267"/>
      <c r="Q168" s="267"/>
      <c r="R168" s="267"/>
      <c r="S168" s="267"/>
      <c r="T168" s="268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9" t="s">
        <v>124</v>
      </c>
      <c r="AU168" s="269" t="s">
        <v>83</v>
      </c>
      <c r="AV168" s="15" t="s">
        <v>120</v>
      </c>
      <c r="AW168" s="15" t="s">
        <v>31</v>
      </c>
      <c r="AX168" s="15" t="s">
        <v>81</v>
      </c>
      <c r="AY168" s="269" t="s">
        <v>114</v>
      </c>
    </row>
    <row r="169" s="2" customFormat="1" ht="37.8" customHeight="1">
      <c r="A169" s="38"/>
      <c r="B169" s="39"/>
      <c r="C169" s="219" t="s">
        <v>183</v>
      </c>
      <c r="D169" s="219" t="s">
        <v>116</v>
      </c>
      <c r="E169" s="220" t="s">
        <v>184</v>
      </c>
      <c r="F169" s="221" t="s">
        <v>185</v>
      </c>
      <c r="G169" s="222" t="s">
        <v>119</v>
      </c>
      <c r="H169" s="223">
        <v>2200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39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0.126</v>
      </c>
      <c r="T169" s="230">
        <f>S169*H169</f>
        <v>277.19999999999999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120</v>
      </c>
      <c r="AT169" s="231" t="s">
        <v>116</v>
      </c>
      <c r="AU169" s="231" t="s">
        <v>83</v>
      </c>
      <c r="AY169" s="17" t="s">
        <v>114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81</v>
      </c>
      <c r="BK169" s="232">
        <f>ROUND(I169*H169,2)</f>
        <v>0</v>
      </c>
      <c r="BL169" s="17" t="s">
        <v>120</v>
      </c>
      <c r="BM169" s="231" t="s">
        <v>186</v>
      </c>
    </row>
    <row r="170" s="2" customFormat="1">
      <c r="A170" s="38"/>
      <c r="B170" s="39"/>
      <c r="C170" s="40"/>
      <c r="D170" s="233" t="s">
        <v>122</v>
      </c>
      <c r="E170" s="40"/>
      <c r="F170" s="234" t="s">
        <v>187</v>
      </c>
      <c r="G170" s="40"/>
      <c r="H170" s="40"/>
      <c r="I170" s="235"/>
      <c r="J170" s="40"/>
      <c r="K170" s="40"/>
      <c r="L170" s="44"/>
      <c r="M170" s="236"/>
      <c r="N170" s="23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122</v>
      </c>
      <c r="AU170" s="17" t="s">
        <v>83</v>
      </c>
    </row>
    <row r="171" s="13" customFormat="1">
      <c r="A171" s="13"/>
      <c r="B171" s="238"/>
      <c r="C171" s="239"/>
      <c r="D171" s="233" t="s">
        <v>124</v>
      </c>
      <c r="E171" s="240" t="s">
        <v>1</v>
      </c>
      <c r="F171" s="241" t="s">
        <v>135</v>
      </c>
      <c r="G171" s="239"/>
      <c r="H171" s="242">
        <v>2200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8" t="s">
        <v>124</v>
      </c>
      <c r="AU171" s="248" t="s">
        <v>83</v>
      </c>
      <c r="AV171" s="13" t="s">
        <v>83</v>
      </c>
      <c r="AW171" s="13" t="s">
        <v>31</v>
      </c>
      <c r="AX171" s="13" t="s">
        <v>74</v>
      </c>
      <c r="AY171" s="248" t="s">
        <v>114</v>
      </c>
    </row>
    <row r="172" s="15" customFormat="1">
      <c r="A172" s="15"/>
      <c r="B172" s="259"/>
      <c r="C172" s="260"/>
      <c r="D172" s="233" t="s">
        <v>124</v>
      </c>
      <c r="E172" s="261" t="s">
        <v>1</v>
      </c>
      <c r="F172" s="262" t="s">
        <v>128</v>
      </c>
      <c r="G172" s="260"/>
      <c r="H172" s="263">
        <v>2200</v>
      </c>
      <c r="I172" s="264"/>
      <c r="J172" s="260"/>
      <c r="K172" s="260"/>
      <c r="L172" s="265"/>
      <c r="M172" s="266"/>
      <c r="N172" s="267"/>
      <c r="O172" s="267"/>
      <c r="P172" s="267"/>
      <c r="Q172" s="267"/>
      <c r="R172" s="267"/>
      <c r="S172" s="267"/>
      <c r="T172" s="268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9" t="s">
        <v>124</v>
      </c>
      <c r="AU172" s="269" t="s">
        <v>83</v>
      </c>
      <c r="AV172" s="15" t="s">
        <v>120</v>
      </c>
      <c r="AW172" s="15" t="s">
        <v>31</v>
      </c>
      <c r="AX172" s="15" t="s">
        <v>81</v>
      </c>
      <c r="AY172" s="269" t="s">
        <v>114</v>
      </c>
    </row>
    <row r="173" s="12" customFormat="1" ht="22.8" customHeight="1">
      <c r="A173" s="12"/>
      <c r="B173" s="203"/>
      <c r="C173" s="204"/>
      <c r="D173" s="205" t="s">
        <v>73</v>
      </c>
      <c r="E173" s="217" t="s">
        <v>188</v>
      </c>
      <c r="F173" s="217" t="s">
        <v>189</v>
      </c>
      <c r="G173" s="204"/>
      <c r="H173" s="204"/>
      <c r="I173" s="207"/>
      <c r="J173" s="218">
        <f>BK173</f>
        <v>0</v>
      </c>
      <c r="K173" s="204"/>
      <c r="L173" s="209"/>
      <c r="M173" s="210"/>
      <c r="N173" s="211"/>
      <c r="O173" s="211"/>
      <c r="P173" s="212">
        <f>SUM(P174:P175)</f>
        <v>0</v>
      </c>
      <c r="Q173" s="211"/>
      <c r="R173" s="212">
        <f>SUM(R174:R175)</f>
        <v>0</v>
      </c>
      <c r="S173" s="211"/>
      <c r="T173" s="213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81</v>
      </c>
      <c r="AT173" s="215" t="s">
        <v>73</v>
      </c>
      <c r="AU173" s="215" t="s">
        <v>81</v>
      </c>
      <c r="AY173" s="214" t="s">
        <v>114</v>
      </c>
      <c r="BK173" s="216">
        <f>SUM(BK174:BK175)</f>
        <v>0</v>
      </c>
    </row>
    <row r="174" s="2" customFormat="1" ht="33" customHeight="1">
      <c r="A174" s="38"/>
      <c r="B174" s="39"/>
      <c r="C174" s="219" t="s">
        <v>8</v>
      </c>
      <c r="D174" s="219" t="s">
        <v>116</v>
      </c>
      <c r="E174" s="220" t="s">
        <v>190</v>
      </c>
      <c r="F174" s="221" t="s">
        <v>191</v>
      </c>
      <c r="G174" s="222" t="s">
        <v>192</v>
      </c>
      <c r="H174" s="223">
        <v>475.19999999999999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39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120</v>
      </c>
      <c r="AT174" s="231" t="s">
        <v>116</v>
      </c>
      <c r="AU174" s="231" t="s">
        <v>83</v>
      </c>
      <c r="AY174" s="17" t="s">
        <v>114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81</v>
      </c>
      <c r="BK174" s="232">
        <f>ROUND(I174*H174,2)</f>
        <v>0</v>
      </c>
      <c r="BL174" s="17" t="s">
        <v>120</v>
      </c>
      <c r="BM174" s="231" t="s">
        <v>193</v>
      </c>
    </row>
    <row r="175" s="2" customFormat="1">
      <c r="A175" s="38"/>
      <c r="B175" s="39"/>
      <c r="C175" s="40"/>
      <c r="D175" s="233" t="s">
        <v>122</v>
      </c>
      <c r="E175" s="40"/>
      <c r="F175" s="234" t="s">
        <v>194</v>
      </c>
      <c r="G175" s="40"/>
      <c r="H175" s="40"/>
      <c r="I175" s="235"/>
      <c r="J175" s="40"/>
      <c r="K175" s="40"/>
      <c r="L175" s="44"/>
      <c r="M175" s="270"/>
      <c r="N175" s="271"/>
      <c r="O175" s="272"/>
      <c r="P175" s="272"/>
      <c r="Q175" s="272"/>
      <c r="R175" s="272"/>
      <c r="S175" s="272"/>
      <c r="T175" s="273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122</v>
      </c>
      <c r="AU175" s="17" t="s">
        <v>83</v>
      </c>
    </row>
    <row r="176" s="2" customFormat="1" ht="6.96" customHeight="1">
      <c r="A176" s="38"/>
      <c r="B176" s="66"/>
      <c r="C176" s="67"/>
      <c r="D176" s="67"/>
      <c r="E176" s="67"/>
      <c r="F176" s="67"/>
      <c r="G176" s="67"/>
      <c r="H176" s="67"/>
      <c r="I176" s="67"/>
      <c r="J176" s="67"/>
      <c r="K176" s="67"/>
      <c r="L176" s="44"/>
      <c r="M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</row>
  </sheetData>
  <sheetProtection sheet="1" autoFilter="0" formatColumns="0" formatRows="0" objects="1" scenarios="1" spinCount="100000" saltValue="EqmjvKTdjcoCZjd1Pw/ifqKfo77fUZCY1wVdENJpcv8C6k/yqkpFuSuGmBhdQZP1GxmPTwoqEPBlnLgEKSJ0gQ==" hashValue="ONPcg3UI/HdmvV45+U8yhQ+ZqRZ0l8FJjxmE85uUKOXnKHSG8hHkJpgdXJ5G8fS6HhRYX17fVfdbEsMvrCwEcQ==" algorithmName="SHA-512" password="CC35"/>
  <autoFilter ref="C120:K175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83</v>
      </c>
    </row>
    <row r="4" s="1" customFormat="1" ht="24.96" customHeight="1">
      <c r="B4" s="20"/>
      <c r="D4" s="138" t="s">
        <v>86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II/201 Nečtiny - Březín, povrchová oprava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87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195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25. 7. 2025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ROUND((SUM(BE121:BE134)),  2)</f>
        <v>0</v>
      </c>
      <c r="G33" s="38"/>
      <c r="H33" s="38"/>
      <c r="I33" s="155">
        <v>0.20999999999999999</v>
      </c>
      <c r="J33" s="154">
        <f>ROUND(((SUM(BE121:BE134))*I33),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ROUND((SUM(BF121:BF134)),  2)</f>
        <v>0</v>
      </c>
      <c r="G34" s="38"/>
      <c r="H34" s="38"/>
      <c r="I34" s="155">
        <v>0.12</v>
      </c>
      <c r="J34" s="154">
        <f>ROUND(((SUM(BF121:BF134))*I34),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ROUND((SUM(BG121:BG134)),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ROUND((SUM(BH121:BH134)),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ROUND((SUM(BI121:BI134)),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II/201 Nečtiny - Březín, povrchová oprava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VRN - II/201 Nečtiny - Březín, povrchová oprava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25. 7. 2025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SÚSPK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90</v>
      </c>
      <c r="D94" s="176"/>
      <c r="E94" s="176"/>
      <c r="F94" s="176"/>
      <c r="G94" s="176"/>
      <c r="H94" s="176"/>
      <c r="I94" s="176"/>
      <c r="J94" s="177" t="s">
        <v>91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92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93</v>
      </c>
    </row>
    <row r="97" s="9" customFormat="1" ht="24.96" customHeight="1">
      <c r="A97" s="9"/>
      <c r="B97" s="179"/>
      <c r="C97" s="180"/>
      <c r="D97" s="181" t="s">
        <v>196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197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198</v>
      </c>
      <c r="E99" s="188"/>
      <c r="F99" s="188"/>
      <c r="G99" s="188"/>
      <c r="H99" s="188"/>
      <c r="I99" s="188"/>
      <c r="J99" s="189">
        <f>J126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199</v>
      </c>
      <c r="E100" s="188"/>
      <c r="F100" s="188"/>
      <c r="G100" s="188"/>
      <c r="H100" s="188"/>
      <c r="I100" s="188"/>
      <c r="J100" s="189">
        <f>J129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200</v>
      </c>
      <c r="E101" s="188"/>
      <c r="F101" s="188"/>
      <c r="G101" s="188"/>
      <c r="H101" s="188"/>
      <c r="I101" s="188"/>
      <c r="J101" s="189">
        <f>J132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99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II/201 Nečtiny - Březín, povrchová oprava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87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02 - VRN - II/201 Nečtiny - Březín, povrchová oprava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25. 7. 2025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SÚSPK</v>
      </c>
      <c r="G117" s="40"/>
      <c r="H117" s="40"/>
      <c r="I117" s="32" t="s">
        <v>30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32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100</v>
      </c>
      <c r="D120" s="194" t="s">
        <v>59</v>
      </c>
      <c r="E120" s="194" t="s">
        <v>55</v>
      </c>
      <c r="F120" s="194" t="s">
        <v>56</v>
      </c>
      <c r="G120" s="194" t="s">
        <v>101</v>
      </c>
      <c r="H120" s="194" t="s">
        <v>102</v>
      </c>
      <c r="I120" s="194" t="s">
        <v>103</v>
      </c>
      <c r="J120" s="195" t="s">
        <v>91</v>
      </c>
      <c r="K120" s="196" t="s">
        <v>104</v>
      </c>
      <c r="L120" s="197"/>
      <c r="M120" s="100" t="s">
        <v>1</v>
      </c>
      <c r="N120" s="101" t="s">
        <v>38</v>
      </c>
      <c r="O120" s="101" t="s">
        <v>105</v>
      </c>
      <c r="P120" s="101" t="s">
        <v>106</v>
      </c>
      <c r="Q120" s="101" t="s">
        <v>107</v>
      </c>
      <c r="R120" s="101" t="s">
        <v>108</v>
      </c>
      <c r="S120" s="101" t="s">
        <v>109</v>
      </c>
      <c r="T120" s="102" t="s">
        <v>110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111</v>
      </c>
      <c r="D121" s="40"/>
      <c r="E121" s="40"/>
      <c r="F121" s="40"/>
      <c r="G121" s="40"/>
      <c r="H121" s="40"/>
      <c r="I121" s="40"/>
      <c r="J121" s="198">
        <f>BK121</f>
        <v>0</v>
      </c>
      <c r="K121" s="40"/>
      <c r="L121" s="44"/>
      <c r="M121" s="103"/>
      <c r="N121" s="199"/>
      <c r="O121" s="104"/>
      <c r="P121" s="200">
        <f>P122</f>
        <v>0</v>
      </c>
      <c r="Q121" s="104"/>
      <c r="R121" s="200">
        <f>R122</f>
        <v>0</v>
      </c>
      <c r="S121" s="104"/>
      <c r="T121" s="201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73</v>
      </c>
      <c r="AU121" s="17" t="s">
        <v>93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73</v>
      </c>
      <c r="E122" s="206" t="s">
        <v>201</v>
      </c>
      <c r="F122" s="206" t="s">
        <v>202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P123+P126+P129+P132</f>
        <v>0</v>
      </c>
      <c r="Q122" s="211"/>
      <c r="R122" s="212">
        <f>R123+R126+R129+R132</f>
        <v>0</v>
      </c>
      <c r="S122" s="211"/>
      <c r="T122" s="213">
        <f>T123+T126+T129+T132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129</v>
      </c>
      <c r="AT122" s="215" t="s">
        <v>73</v>
      </c>
      <c r="AU122" s="215" t="s">
        <v>74</v>
      </c>
      <c r="AY122" s="214" t="s">
        <v>114</v>
      </c>
      <c r="BK122" s="216">
        <f>BK123+BK126+BK129+BK132</f>
        <v>0</v>
      </c>
    </row>
    <row r="123" s="12" customFormat="1" ht="22.8" customHeight="1">
      <c r="A123" s="12"/>
      <c r="B123" s="203"/>
      <c r="C123" s="204"/>
      <c r="D123" s="205" t="s">
        <v>73</v>
      </c>
      <c r="E123" s="217" t="s">
        <v>203</v>
      </c>
      <c r="F123" s="217" t="s">
        <v>204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SUM(P124:P125)</f>
        <v>0</v>
      </c>
      <c r="Q123" s="211"/>
      <c r="R123" s="212">
        <f>SUM(R124:R125)</f>
        <v>0</v>
      </c>
      <c r="S123" s="211"/>
      <c r="T123" s="213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129</v>
      </c>
      <c r="AT123" s="215" t="s">
        <v>73</v>
      </c>
      <c r="AU123" s="215" t="s">
        <v>81</v>
      </c>
      <c r="AY123" s="214" t="s">
        <v>114</v>
      </c>
      <c r="BK123" s="216">
        <f>SUM(BK124:BK125)</f>
        <v>0</v>
      </c>
    </row>
    <row r="124" s="2" customFormat="1" ht="16.5" customHeight="1">
      <c r="A124" s="38"/>
      <c r="B124" s="39"/>
      <c r="C124" s="219" t="s">
        <v>81</v>
      </c>
      <c r="D124" s="219" t="s">
        <v>116</v>
      </c>
      <c r="E124" s="220" t="s">
        <v>205</v>
      </c>
      <c r="F124" s="221" t="s">
        <v>206</v>
      </c>
      <c r="G124" s="222" t="s">
        <v>207</v>
      </c>
      <c r="H124" s="223">
        <v>1</v>
      </c>
      <c r="I124" s="224"/>
      <c r="J124" s="225">
        <f>ROUND(I124*H124,2)</f>
        <v>0</v>
      </c>
      <c r="K124" s="226"/>
      <c r="L124" s="44"/>
      <c r="M124" s="227" t="s">
        <v>1</v>
      </c>
      <c r="N124" s="228" t="s">
        <v>39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208</v>
      </c>
      <c r="AT124" s="231" t="s">
        <v>116</v>
      </c>
      <c r="AU124" s="231" t="s">
        <v>83</v>
      </c>
      <c r="AY124" s="17" t="s">
        <v>114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81</v>
      </c>
      <c r="BK124" s="232">
        <f>ROUND(I124*H124,2)</f>
        <v>0</v>
      </c>
      <c r="BL124" s="17" t="s">
        <v>208</v>
      </c>
      <c r="BM124" s="231" t="s">
        <v>209</v>
      </c>
    </row>
    <row r="125" s="2" customFormat="1">
      <c r="A125" s="38"/>
      <c r="B125" s="39"/>
      <c r="C125" s="40"/>
      <c r="D125" s="233" t="s">
        <v>122</v>
      </c>
      <c r="E125" s="40"/>
      <c r="F125" s="234" t="s">
        <v>206</v>
      </c>
      <c r="G125" s="40"/>
      <c r="H125" s="40"/>
      <c r="I125" s="235"/>
      <c r="J125" s="40"/>
      <c r="K125" s="40"/>
      <c r="L125" s="44"/>
      <c r="M125" s="236"/>
      <c r="N125" s="23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122</v>
      </c>
      <c r="AU125" s="17" t="s">
        <v>83</v>
      </c>
    </row>
    <row r="126" s="12" customFormat="1" ht="22.8" customHeight="1">
      <c r="A126" s="12"/>
      <c r="B126" s="203"/>
      <c r="C126" s="204"/>
      <c r="D126" s="205" t="s">
        <v>73</v>
      </c>
      <c r="E126" s="217" t="s">
        <v>210</v>
      </c>
      <c r="F126" s="217" t="s">
        <v>211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SUM(P127:P128)</f>
        <v>0</v>
      </c>
      <c r="Q126" s="211"/>
      <c r="R126" s="212">
        <f>SUM(R127:R128)</f>
        <v>0</v>
      </c>
      <c r="S126" s="211"/>
      <c r="T126" s="213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129</v>
      </c>
      <c r="AT126" s="215" t="s">
        <v>73</v>
      </c>
      <c r="AU126" s="215" t="s">
        <v>81</v>
      </c>
      <c r="AY126" s="214" t="s">
        <v>114</v>
      </c>
      <c r="BK126" s="216">
        <f>SUM(BK127:BK128)</f>
        <v>0</v>
      </c>
    </row>
    <row r="127" s="2" customFormat="1" ht="16.5" customHeight="1">
      <c r="A127" s="38"/>
      <c r="B127" s="39"/>
      <c r="C127" s="219" t="s">
        <v>83</v>
      </c>
      <c r="D127" s="219" t="s">
        <v>116</v>
      </c>
      <c r="E127" s="220" t="s">
        <v>212</v>
      </c>
      <c r="F127" s="221" t="s">
        <v>211</v>
      </c>
      <c r="G127" s="222" t="s">
        <v>207</v>
      </c>
      <c r="H127" s="223">
        <v>1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39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208</v>
      </c>
      <c r="AT127" s="231" t="s">
        <v>116</v>
      </c>
      <c r="AU127" s="231" t="s">
        <v>83</v>
      </c>
      <c r="AY127" s="17" t="s">
        <v>114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81</v>
      </c>
      <c r="BK127" s="232">
        <f>ROUND(I127*H127,2)</f>
        <v>0</v>
      </c>
      <c r="BL127" s="17" t="s">
        <v>208</v>
      </c>
      <c r="BM127" s="231" t="s">
        <v>213</v>
      </c>
    </row>
    <row r="128" s="2" customFormat="1">
      <c r="A128" s="38"/>
      <c r="B128" s="39"/>
      <c r="C128" s="40"/>
      <c r="D128" s="233" t="s">
        <v>122</v>
      </c>
      <c r="E128" s="40"/>
      <c r="F128" s="234" t="s">
        <v>211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122</v>
      </c>
      <c r="AU128" s="17" t="s">
        <v>83</v>
      </c>
    </row>
    <row r="129" s="12" customFormat="1" ht="22.8" customHeight="1">
      <c r="A129" s="12"/>
      <c r="B129" s="203"/>
      <c r="C129" s="204"/>
      <c r="D129" s="205" t="s">
        <v>73</v>
      </c>
      <c r="E129" s="217" t="s">
        <v>214</v>
      </c>
      <c r="F129" s="217" t="s">
        <v>215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SUM(P130:P131)</f>
        <v>0</v>
      </c>
      <c r="Q129" s="211"/>
      <c r="R129" s="212">
        <f>SUM(R130:R131)</f>
        <v>0</v>
      </c>
      <c r="S129" s="211"/>
      <c r="T129" s="213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129</v>
      </c>
      <c r="AT129" s="215" t="s">
        <v>73</v>
      </c>
      <c r="AU129" s="215" t="s">
        <v>81</v>
      </c>
      <c r="AY129" s="214" t="s">
        <v>114</v>
      </c>
      <c r="BK129" s="216">
        <f>SUM(BK130:BK131)</f>
        <v>0</v>
      </c>
    </row>
    <row r="130" s="2" customFormat="1" ht="16.5" customHeight="1">
      <c r="A130" s="38"/>
      <c r="B130" s="39"/>
      <c r="C130" s="219" t="s">
        <v>136</v>
      </c>
      <c r="D130" s="219" t="s">
        <v>116</v>
      </c>
      <c r="E130" s="220" t="s">
        <v>216</v>
      </c>
      <c r="F130" s="221" t="s">
        <v>217</v>
      </c>
      <c r="G130" s="222" t="s">
        <v>207</v>
      </c>
      <c r="H130" s="223">
        <v>1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39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208</v>
      </c>
      <c r="AT130" s="231" t="s">
        <v>116</v>
      </c>
      <c r="AU130" s="231" t="s">
        <v>83</v>
      </c>
      <c r="AY130" s="17" t="s">
        <v>114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81</v>
      </c>
      <c r="BK130" s="232">
        <f>ROUND(I130*H130,2)</f>
        <v>0</v>
      </c>
      <c r="BL130" s="17" t="s">
        <v>208</v>
      </c>
      <c r="BM130" s="231" t="s">
        <v>218</v>
      </c>
    </row>
    <row r="131" s="2" customFormat="1">
      <c r="A131" s="38"/>
      <c r="B131" s="39"/>
      <c r="C131" s="40"/>
      <c r="D131" s="233" t="s">
        <v>122</v>
      </c>
      <c r="E131" s="40"/>
      <c r="F131" s="234" t="s">
        <v>217</v>
      </c>
      <c r="G131" s="40"/>
      <c r="H131" s="40"/>
      <c r="I131" s="235"/>
      <c r="J131" s="40"/>
      <c r="K131" s="40"/>
      <c r="L131" s="44"/>
      <c r="M131" s="236"/>
      <c r="N131" s="23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122</v>
      </c>
      <c r="AU131" s="17" t="s">
        <v>83</v>
      </c>
    </row>
    <row r="132" s="12" customFormat="1" ht="22.8" customHeight="1">
      <c r="A132" s="12"/>
      <c r="B132" s="203"/>
      <c r="C132" s="204"/>
      <c r="D132" s="205" t="s">
        <v>73</v>
      </c>
      <c r="E132" s="217" t="s">
        <v>219</v>
      </c>
      <c r="F132" s="217" t="s">
        <v>220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SUM(P133:P134)</f>
        <v>0</v>
      </c>
      <c r="Q132" s="211"/>
      <c r="R132" s="212">
        <f>SUM(R133:R134)</f>
        <v>0</v>
      </c>
      <c r="S132" s="211"/>
      <c r="T132" s="213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129</v>
      </c>
      <c r="AT132" s="215" t="s">
        <v>73</v>
      </c>
      <c r="AU132" s="215" t="s">
        <v>81</v>
      </c>
      <c r="AY132" s="214" t="s">
        <v>114</v>
      </c>
      <c r="BK132" s="216">
        <f>SUM(BK133:BK134)</f>
        <v>0</v>
      </c>
    </row>
    <row r="133" s="2" customFormat="1" ht="16.5" customHeight="1">
      <c r="A133" s="38"/>
      <c r="B133" s="39"/>
      <c r="C133" s="219" t="s">
        <v>120</v>
      </c>
      <c r="D133" s="219" t="s">
        <v>116</v>
      </c>
      <c r="E133" s="220" t="s">
        <v>221</v>
      </c>
      <c r="F133" s="221" t="s">
        <v>222</v>
      </c>
      <c r="G133" s="222" t="s">
        <v>207</v>
      </c>
      <c r="H133" s="223">
        <v>1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39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208</v>
      </c>
      <c r="AT133" s="231" t="s">
        <v>116</v>
      </c>
      <c r="AU133" s="231" t="s">
        <v>83</v>
      </c>
      <c r="AY133" s="17" t="s">
        <v>114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81</v>
      </c>
      <c r="BK133" s="232">
        <f>ROUND(I133*H133,2)</f>
        <v>0</v>
      </c>
      <c r="BL133" s="17" t="s">
        <v>208</v>
      </c>
      <c r="BM133" s="231" t="s">
        <v>223</v>
      </c>
    </row>
    <row r="134" s="2" customFormat="1">
      <c r="A134" s="38"/>
      <c r="B134" s="39"/>
      <c r="C134" s="40"/>
      <c r="D134" s="233" t="s">
        <v>122</v>
      </c>
      <c r="E134" s="40"/>
      <c r="F134" s="234" t="s">
        <v>222</v>
      </c>
      <c r="G134" s="40"/>
      <c r="H134" s="40"/>
      <c r="I134" s="235"/>
      <c r="J134" s="40"/>
      <c r="K134" s="40"/>
      <c r="L134" s="44"/>
      <c r="M134" s="270"/>
      <c r="N134" s="271"/>
      <c r="O134" s="272"/>
      <c r="P134" s="272"/>
      <c r="Q134" s="272"/>
      <c r="R134" s="272"/>
      <c r="S134" s="272"/>
      <c r="T134" s="273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122</v>
      </c>
      <c r="AU134" s="17" t="s">
        <v>83</v>
      </c>
    </row>
    <row r="135" s="2" customFormat="1" ht="6.96" customHeight="1">
      <c r="A135" s="38"/>
      <c r="B135" s="66"/>
      <c r="C135" s="67"/>
      <c r="D135" s="67"/>
      <c r="E135" s="67"/>
      <c r="F135" s="67"/>
      <c r="G135" s="67"/>
      <c r="H135" s="67"/>
      <c r="I135" s="67"/>
      <c r="J135" s="67"/>
      <c r="K135" s="67"/>
      <c r="L135" s="44"/>
      <c r="M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</sheetData>
  <sheetProtection sheet="1" autoFilter="0" formatColumns="0" formatRows="0" objects="1" scenarios="1" spinCount="100000" saltValue="qBT93G7roxMcMUVWxmBRu9FAsK63tH75POSENJ+EJyR8mtyPx7f/ml7nw3g04DynUTQdAhdnfI+zjpS5KQd74g==" hashValue="tqunKf2gvwha8CqdszsMbVlEAZKNWkvEoR2bqMFwj0FL0VQQMmK6yDFEPIKs8H1UwoccEBYKjmk4ibkh95Zlew==" algorithmName="SHA-512" password="CC35"/>
  <autoFilter ref="C120:K13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2025-07-25T06:31:11Z</dcterms:created>
  <dcterms:modified xsi:type="dcterms:W3CDTF">2025-07-25T06:31:14Z</dcterms:modified>
</cp:coreProperties>
</file>