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Komunikace - Oprava ..." sheetId="2" r:id="rId2"/>
    <sheet name="02 - Kom. III-1179 - Opra..." sheetId="3" r:id="rId3"/>
    <sheet name="03 - VRN - Oprava III-117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'01 - Komunikace - Oprava ...'!$C$120:$K$198</definedName>
    <definedName name="_xlnm.Print_Area" localSheetId="1">'01 - Komunikace - Oprava ...'!$C$4:$J$76,'01 - Komunikace - Oprava ...'!$C$82:$J$102,'01 - Komunikace - Oprava ...'!$C$108:$J$198</definedName>
    <definedName name="_xlnm.Print_Titles" localSheetId="1">'01 - Komunikace - Oprava ...'!$120:$120</definedName>
    <definedName name="_xlnm._FilterDatabase" localSheetId="2" hidden="1">'02 - Kom. III-1179 - Opra...'!$C$120:$K$171</definedName>
    <definedName name="_xlnm.Print_Area" localSheetId="2">'02 - Kom. III-1179 - Opra...'!$C$4:$J$76,'02 - Kom. III-1179 - Opra...'!$C$82:$J$102,'02 - Kom. III-1179 - Opra...'!$C$108:$J$171</definedName>
    <definedName name="_xlnm.Print_Titles" localSheetId="2">'02 - Kom. III-1179 - Opra...'!$120:$120</definedName>
    <definedName name="_xlnm._FilterDatabase" localSheetId="3" hidden="1">'03 - VRN - Oprava III-117...'!$C$120:$K$144</definedName>
    <definedName name="_xlnm.Print_Area" localSheetId="3">'03 - VRN - Oprava III-117...'!$C$4:$J$76,'03 - VRN - Oprava III-117...'!$C$82:$J$102,'03 - VRN - Oprava III-117...'!$C$108:$J$144</definedName>
    <definedName name="_xlnm.Print_Titles" localSheetId="3">'03 - VRN - Oprava III-117...'!$120:$120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43"/>
  <c r="BH143"/>
  <c r="BG143"/>
  <c r="BF143"/>
  <c r="T143"/>
  <c r="T142"/>
  <c r="R143"/>
  <c r="R142"/>
  <c r="P143"/>
  <c r="P142"/>
  <c r="BI140"/>
  <c r="BH140"/>
  <c r="BG140"/>
  <c r="BF140"/>
  <c r="T140"/>
  <c r="T139"/>
  <c r="R140"/>
  <c r="R139"/>
  <c r="P140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4"/>
  <c r="BH124"/>
  <c r="BG124"/>
  <c r="BF124"/>
  <c r="T124"/>
  <c r="R124"/>
  <c r="P124"/>
  <c r="F117"/>
  <c r="F115"/>
  <c r="E113"/>
  <c r="F91"/>
  <c r="F89"/>
  <c r="E87"/>
  <c r="J24"/>
  <c r="E24"/>
  <c r="J118"/>
  <c r="J23"/>
  <c r="J21"/>
  <c r="E21"/>
  <c r="J91"/>
  <c r="J20"/>
  <c r="J18"/>
  <c r="E18"/>
  <c r="F118"/>
  <c r="J17"/>
  <c r="J12"/>
  <c r="J115"/>
  <c r="E7"/>
  <c r="E111"/>
  <c i="3" r="J37"/>
  <c r="J36"/>
  <c i="1" r="AY96"/>
  <c i="3" r="J35"/>
  <c i="1" r="AX96"/>
  <c i="3"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4"/>
  <c r="BH124"/>
  <c r="BG124"/>
  <c r="BF124"/>
  <c r="T124"/>
  <c r="T123"/>
  <c r="R124"/>
  <c r="R123"/>
  <c r="P124"/>
  <c r="P123"/>
  <c r="F117"/>
  <c r="F115"/>
  <c r="E113"/>
  <c r="F91"/>
  <c r="F89"/>
  <c r="E87"/>
  <c r="J24"/>
  <c r="E24"/>
  <c r="J92"/>
  <c r="J23"/>
  <c r="J21"/>
  <c r="E21"/>
  <c r="J117"/>
  <c r="J20"/>
  <c r="J18"/>
  <c r="E18"/>
  <c r="F92"/>
  <c r="J17"/>
  <c r="J12"/>
  <c r="J89"/>
  <c r="E7"/>
  <c r="E85"/>
  <c i="2" r="J37"/>
  <c r="J36"/>
  <c i="1" r="AY95"/>
  <c i="2" r="J35"/>
  <c i="1" r="AX95"/>
  <c i="2" r="BI197"/>
  <c r="BH197"/>
  <c r="BG197"/>
  <c r="BF197"/>
  <c r="T197"/>
  <c r="R197"/>
  <c r="P197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T123"/>
  <c r="R124"/>
  <c r="R123"/>
  <c r="P124"/>
  <c r="P123"/>
  <c r="F117"/>
  <c r="F115"/>
  <c r="E113"/>
  <c r="F91"/>
  <c r="F89"/>
  <c r="E87"/>
  <c r="J24"/>
  <c r="E24"/>
  <c r="J118"/>
  <c r="J23"/>
  <c r="J21"/>
  <c r="E21"/>
  <c r="J117"/>
  <c r="J20"/>
  <c r="J18"/>
  <c r="E18"/>
  <c r="F92"/>
  <c r="J17"/>
  <c r="J12"/>
  <c r="J115"/>
  <c r="E7"/>
  <c r="E85"/>
  <c i="1" r="L90"/>
  <c r="AM90"/>
  <c r="AM89"/>
  <c r="L89"/>
  <c r="AM87"/>
  <c r="L87"/>
  <c r="L85"/>
  <c r="L84"/>
  <c i="2" r="J178"/>
  <c r="BK152"/>
  <c r="BK188"/>
  <c r="BK182"/>
  <c r="BK160"/>
  <c r="J129"/>
  <c r="J188"/>
  <c r="J174"/>
  <c r="J166"/>
  <c r="BK150"/>
  <c r="J180"/>
  <c r="J146"/>
  <c r="J135"/>
  <c i="3" r="BK151"/>
  <c r="J134"/>
  <c r="BK170"/>
  <c r="BK166"/>
  <c r="J132"/>
  <c r="J161"/>
  <c r="BK132"/>
  <c i="4" r="BK143"/>
  <c r="J143"/>
  <c r="BK132"/>
  <c r="J132"/>
  <c r="BK128"/>
  <c i="2" r="BK184"/>
  <c r="BK166"/>
  <c r="BK135"/>
  <c r="BK191"/>
  <c r="J184"/>
  <c r="BK156"/>
  <c r="J139"/>
  <c r="J197"/>
  <c r="J186"/>
  <c r="BK170"/>
  <c r="J164"/>
  <c r="J142"/>
  <c r="J150"/>
  <c r="J137"/>
  <c i="1" r="AS94"/>
  <c i="3" r="BK124"/>
  <c r="J149"/>
  <c r="J145"/>
  <c r="J170"/>
  <c r="J157"/>
  <c r="J137"/>
  <c i="4" r="BK124"/>
  <c r="J128"/>
  <c r="J135"/>
  <c i="2" r="J191"/>
  <c r="J170"/>
  <c r="BK137"/>
  <c r="BK197"/>
  <c r="BK186"/>
  <c r="BK164"/>
  <c r="BK144"/>
  <c r="J124"/>
  <c r="J182"/>
  <c r="BK168"/>
  <c r="J152"/>
  <c r="BK146"/>
  <c r="J168"/>
  <c r="BK142"/>
  <c r="J131"/>
  <c i="3" r="J166"/>
  <c r="BK149"/>
  <c r="BK137"/>
  <c r="J164"/>
  <c r="J124"/>
  <c r="J141"/>
  <c r="BK130"/>
  <c r="BK153"/>
  <c r="J128"/>
  <c i="4" r="J137"/>
  <c r="BK137"/>
  <c r="BK130"/>
  <c r="BK140"/>
  <c i="2" r="BK193"/>
  <c r="BK174"/>
  <c r="J144"/>
  <c r="BK124"/>
  <c r="BK178"/>
  <c r="J148"/>
  <c r="BK131"/>
  <c r="J193"/>
  <c r="BK180"/>
  <c r="J156"/>
  <c r="BK148"/>
  <c r="J160"/>
  <c r="BK139"/>
  <c r="BK129"/>
  <c i="3" r="J153"/>
  <c r="BK145"/>
  <c r="BK128"/>
  <c r="BK161"/>
  <c r="BK157"/>
  <c r="J151"/>
  <c r="BK134"/>
  <c r="BK164"/>
  <c r="BK141"/>
  <c r="J130"/>
  <c i="4" r="J140"/>
  <c r="BK135"/>
  <c r="J124"/>
  <c r="J130"/>
  <c i="2" l="1" r="BK128"/>
  <c r="J128"/>
  <c r="J99"/>
  <c r="R141"/>
  <c r="R190"/>
  <c i="3" r="BK127"/>
  <c r="J127"/>
  <c r="J99"/>
  <c r="BK136"/>
  <c r="J136"/>
  <c r="J100"/>
  <c r="BK163"/>
  <c r="J163"/>
  <c r="J101"/>
  <c i="2" r="R128"/>
  <c r="R122"/>
  <c r="R121"/>
  <c r="T141"/>
  <c r="T190"/>
  <c i="3" r="P127"/>
  <c r="P122"/>
  <c r="P121"/>
  <c i="1" r="AU96"/>
  <c i="3" r="P136"/>
  <c r="T163"/>
  <c i="2" r="P128"/>
  <c r="P122"/>
  <c r="P121"/>
  <c i="1" r="AU95"/>
  <c i="2" r="BK141"/>
  <c r="J141"/>
  <c r="J100"/>
  <c r="BK190"/>
  <c r="J190"/>
  <c r="J101"/>
  <c i="3" r="R127"/>
  <c r="R122"/>
  <c r="R121"/>
  <c r="R136"/>
  <c r="P163"/>
  <c i="4" r="BK123"/>
  <c r="R123"/>
  <c r="BK134"/>
  <c r="J134"/>
  <c r="J99"/>
  <c i="2" r="T128"/>
  <c r="T122"/>
  <c r="T121"/>
  <c r="P141"/>
  <c r="P190"/>
  <c i="3" r="T127"/>
  <c r="T122"/>
  <c r="T121"/>
  <c r="T136"/>
  <c r="R163"/>
  <c i="4" r="P123"/>
  <c r="T123"/>
  <c r="P134"/>
  <c r="R134"/>
  <c r="T134"/>
  <c i="2" r="BK123"/>
  <c r="J123"/>
  <c r="J98"/>
  <c i="3" r="BK123"/>
  <c r="J123"/>
  <c r="J98"/>
  <c i="4" r="BK139"/>
  <c r="J139"/>
  <c r="J100"/>
  <c r="BK142"/>
  <c r="J142"/>
  <c r="J101"/>
  <c r="J117"/>
  <c r="BE143"/>
  <c r="E85"/>
  <c r="J89"/>
  <c r="F92"/>
  <c r="J92"/>
  <c r="BE128"/>
  <c r="BE135"/>
  <c r="BE137"/>
  <c r="BE140"/>
  <c r="BE124"/>
  <c r="BE130"/>
  <c r="BE132"/>
  <c i="3" r="E111"/>
  <c r="J115"/>
  <c r="J118"/>
  <c r="BE145"/>
  <c r="BE149"/>
  <c r="BE166"/>
  <c r="BE124"/>
  <c r="BE132"/>
  <c r="BE137"/>
  <c r="BE153"/>
  <c r="BE170"/>
  <c r="J91"/>
  <c r="F118"/>
  <c r="BE128"/>
  <c r="BE134"/>
  <c r="BE141"/>
  <c r="BE151"/>
  <c r="BE130"/>
  <c r="BE157"/>
  <c r="BE161"/>
  <c r="BE164"/>
  <c i="2" r="J91"/>
  <c r="E111"/>
  <c r="BE148"/>
  <c r="BE152"/>
  <c r="BE160"/>
  <c r="BE164"/>
  <c r="BE170"/>
  <c r="F118"/>
  <c r="BE124"/>
  <c r="BE129"/>
  <c r="BE137"/>
  <c r="BE174"/>
  <c r="J89"/>
  <c r="J92"/>
  <c r="BE131"/>
  <c r="BE135"/>
  <c r="BE139"/>
  <c r="BE150"/>
  <c r="BE166"/>
  <c r="BE168"/>
  <c r="BE180"/>
  <c r="BE182"/>
  <c r="BE184"/>
  <c r="BE193"/>
  <c r="BE142"/>
  <c r="BE144"/>
  <c r="BE146"/>
  <c r="BE156"/>
  <c r="BE178"/>
  <c r="BE186"/>
  <c r="BE188"/>
  <c r="BE191"/>
  <c r="BE197"/>
  <c r="J34"/>
  <c i="1" r="AW95"/>
  <c i="3" r="F34"/>
  <c i="1" r="BA96"/>
  <c i="3" r="F36"/>
  <c i="1" r="BC96"/>
  <c i="2" r="F36"/>
  <c i="1" r="BC95"/>
  <c i="3" r="J34"/>
  <c i="1" r="AW96"/>
  <c i="4" r="J34"/>
  <c i="1" r="AW97"/>
  <c i="4" r="F37"/>
  <c i="1" r="BD97"/>
  <c i="2" r="F34"/>
  <c i="1" r="BA95"/>
  <c i="2" r="F37"/>
  <c i="1" r="BD95"/>
  <c i="4" r="F34"/>
  <c i="1" r="BA97"/>
  <c i="4" r="F35"/>
  <c i="1" r="BB97"/>
  <c i="2" r="F35"/>
  <c i="1" r="BB95"/>
  <c i="3" r="F35"/>
  <c i="1" r="BB96"/>
  <c i="3" r="F37"/>
  <c i="1" r="BD96"/>
  <c i="4" r="F36"/>
  <c i="1" r="BC97"/>
  <c i="4" l="1" r="T122"/>
  <c r="T121"/>
  <c r="BK122"/>
  <c r="BK121"/>
  <c r="J121"/>
  <c r="J96"/>
  <c r="P122"/>
  <c r="P121"/>
  <c i="1" r="AU97"/>
  <c i="4" r="R122"/>
  <c r="R121"/>
  <c i="2" r="BK122"/>
  <c r="J122"/>
  <c r="J97"/>
  <c i="3" r="BK122"/>
  <c r="J122"/>
  <c r="J97"/>
  <c i="4" r="J123"/>
  <c r="J98"/>
  <c i="1" r="AU94"/>
  <c i="3" r="J33"/>
  <c i="1" r="AV96"/>
  <c r="AT96"/>
  <c i="3" r="F33"/>
  <c i="1" r="AZ96"/>
  <c r="BD94"/>
  <c r="W33"/>
  <c r="BC94"/>
  <c r="AY94"/>
  <c i="2" r="F33"/>
  <c i="1" r="AZ95"/>
  <c r="BB94"/>
  <c r="W31"/>
  <c i="4" r="F33"/>
  <c i="1" r="AZ97"/>
  <c i="2" r="J33"/>
  <c i="1" r="AV95"/>
  <c r="AT95"/>
  <c i="4" r="J33"/>
  <c i="1" r="AV97"/>
  <c r="AT97"/>
  <c r="BA94"/>
  <c r="AW94"/>
  <c r="AK30"/>
  <c i="2" l="1" r="BK121"/>
  <c r="J121"/>
  <c r="J96"/>
  <c i="3" r="BK121"/>
  <c r="J121"/>
  <c r="J96"/>
  <c i="4" r="J122"/>
  <c r="J97"/>
  <c r="J30"/>
  <c i="1" r="AG97"/>
  <c r="AZ94"/>
  <c r="W29"/>
  <c r="W32"/>
  <c r="W30"/>
  <c r="AX94"/>
  <c i="4" l="1" r="J39"/>
  <c i="1" r="AN97"/>
  <c i="3" r="J30"/>
  <c i="1" r="AG96"/>
  <c r="AV94"/>
  <c r="AK29"/>
  <c i="2" r="J30"/>
  <c i="1" r="AG95"/>
  <c l="1" r="AN96"/>
  <c i="2" r="J39"/>
  <c i="3" r="J39"/>
  <c i="1" r="AN95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<sst xmlns="http://schemas.openxmlformats.org/spreadsheetml/2006/main">
  <si>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</si>
  <si>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</si>
  <si>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</si>
  <si>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</si>
  <si>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</si>
  <si>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{f90028d9-42e2-4824-9620-e0f63300b097}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</si>
  <si>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</si>
  <si>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</si>
  <si>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</si>
  <si>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</si>
  <si>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</si>
  <si>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</si>
  <si>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</si>
  <si>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</si>
  <si>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2025/09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</si>
  <si>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</si>
  <si>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</si>
  <si>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III/1179 a III/1182 Cheznovice - Olešná</t>
  </si>
  <si>
    <t>KSO:</t>
  </si>
  <si>
    <t>CC-CZ:</t>
  </si>
  <si>
    <t>Místo:</t>
  </si>
  <si>
    <t>Cheznovice - Olešná</t>
  </si>
  <si>
    <t>Datum:</t>
  </si>
  <si>
    <t>22. 5. 2025</t>
  </si>
  <si>
    <t>Zadavatel:</t>
  </si>
  <si>
    <t>IČ:</t>
  </si>
  <si>
    <t>72053119</t>
  </si>
  <si>
    <t>SÚS PK p.o., Koterovská 468/162, 326 00 Plzeň</t>
  </si>
  <si>
    <t>DIČ:</t>
  </si>
  <si>
    <t>CZ72053119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</si>
  <si>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</si>
  <si>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</si>
  <si>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</si>
  <si>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</si>
  <si>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</si>
  <si>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</si>
  <si>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</si>
  <si>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</si>
  <si>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</si>
  <si>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</si>
  <si>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</si>
  <si>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</si>
  <si>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</si>
  <si>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</si>
  <si>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</si>
  <si>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</si>
  <si>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</si>
  <si>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</si>
  <si>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</si>
  <si>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</si>
  <si>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</si>
  <si>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</si>
  <si>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</si>
  <si>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</si>
  <si>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</si>
  <si>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</si>
  <si>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</si>
  <si>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</si>
  <si>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</si>
  <si>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</si>
  <si>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</si>
  <si>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</si>
  <si>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</si>
  <si>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</si>
  <si>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</si>
  <si>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</si>
  <si>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</si>
  <si>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</si>
  <si>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</si>
  <si>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</si>
  <si>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</si>
  <si>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</si>
  <si>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</si>
  <si>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</si>
  <si>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</si>
  <si>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</si>
  <si>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</si>
  <si>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</si>
  <si>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</si>
  <si>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</si>
  <si>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</si>
  <si>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</si>
  <si>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01 - Komunikace</t>
  </si>
  <si>
    <t>STA</t>
  </si>
  <si>
    <t>1</t>
  </si>
  <si>
    <t>{d7b2d9f1-92e5-4f0f-96b2-26d0b58e6492}</t>
  </si>
  <si>
    <t>2</t>
  </si>
  <si>
    <t>02 - Kom. III/1179</t>
  </si>
  <si>
    <t>{a6abab82-ebe8-4c2b-b043-8b7aa3ccbd70}</t>
  </si>
  <si>
    <t>03 - VRN</t>
  </si>
  <si>
    <t>{0420c33a-fb0a-4b19-98bb-36393cc6181e}</t>
  </si>
  <si>
    <t>KRYCÍ LIST SOUPISU PRACÍ</t>
  </si>
  <si>
    <t>Objekt:</t>
  </si>
  <si>
    <t>01 - Komunikace - Oprava III/1179 a III/1182 Cheznovice - Olešná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</si>
  <si>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</si>
  <si>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</si>
  <si>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</si>
  <si>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</si>
  <si>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</si>
  <si>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</si>
  <si>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</si>
  <si>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</si>
  <si>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</si>
  <si>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</si>
  <si>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</si>
  <si>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</si>
  <si>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</si>
  <si>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</si>
  <si>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</si>
  <si>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</si>
  <si>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</si>
  <si>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</si>
  <si>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</si>
  <si>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</si>
  <si>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</si>
  <si>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</si>
  <si>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</si>
  <si>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</si>
  <si>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</si>
  <si>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</si>
  <si>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</si>
  <si>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</si>
  <si>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113154518-R1</t>
  </si>
  <si>
    <t>Frézování živičného krytu tl 100 mm pruh š do 0,5 m pl do 500 m2</t>
  </si>
  <si>
    <t>KPL</t>
  </si>
  <si>
    <t>4</t>
  </si>
  <si>
    <t>-1371986616</t>
  </si>
  <si>
    <t>PP</t>
  </si>
  <si>
    <t>Frézování živičného podkladu nebo krytu s naložením hmot na dopravní prostředek plochy do 500 m2 pruhu šířky do 0,5 m, tloušťky vrstvy 100 mm</t>
  </si>
  <si>
    <t>VV</t>
  </si>
  <si>
    <t>1"Plynulé napojení nových asfaltových vrstev na stávající kryty komunikací</t>
  </si>
  <si>
    <t>Součet</t>
  </si>
  <si>
    <t>5</t>
  </si>
  <si>
    <t>Komunikace pozemní</t>
  </si>
  <si>
    <t>569831111</t>
  </si>
  <si>
    <t>Zpevnění krajnic štěrkodrtí tl 100 mm</t>
  </si>
  <si>
    <t>m2</t>
  </si>
  <si>
    <t>-1998436473</t>
  </si>
  <si>
    <t>Zpevnění krajnic nebo komunikací pro pěší s rozprostřením a zhutněním, po zhutnění štěrkodrtí tl. 100 mm</t>
  </si>
  <si>
    <t>3</t>
  </si>
  <si>
    <t>572141112</t>
  </si>
  <si>
    <t>Vyrovnání povrchu dosavadních krytů asfaltovým betonem ACO (AB) tl přes 40 do 60 mm</t>
  </si>
  <si>
    <t>-598576485</t>
  </si>
  <si>
    <t>Vyrovnání povrchu dosavadních krytů s rozprostřením hmot a zhutněním asfaltovým betonem ACO (AB) tl. přes 40 do 60 mm</t>
  </si>
  <si>
    <t>2630*1,02</t>
  </si>
  <si>
    <t>573231106</t>
  </si>
  <si>
    <t>Postřik živičný spojovací ze silniční emulze v množství 0,30 kg/m2</t>
  </si>
  <si>
    <t>504245203</t>
  </si>
  <si>
    <t>Postřik spojovací PS bez posypu kamenivem ze silniční emulze, v množství 0,30 kg/m2</t>
  </si>
  <si>
    <t>573231107</t>
  </si>
  <si>
    <t>Postřik živičný spojovací ze silniční emulze v množství 0,40 kg/m2</t>
  </si>
  <si>
    <t>99774338</t>
  </si>
  <si>
    <t>Postřik spojovací PS bez posypu kamenivem ze silniční emulze, v množství 0,40 kg/m2</t>
  </si>
  <si>
    <t>6</t>
  </si>
  <si>
    <t>577144111</t>
  </si>
  <si>
    <t>Asfaltový beton vrstva obrusná ACO 11+ (ABS) tř. I tl 50 mm š do 3 m z nemodifikovaného asfaltu</t>
  </si>
  <si>
    <t>-346965370</t>
  </si>
  <si>
    <t>Asfaltový beton vrstva obrusná ACO 11 (ABS) s rozprostřením a se zhutněním z nemodifikovaného asfaltu v pruhu šířky do 3 m tř. I (ACO 11+), po zhutnění tl. 50 mm</t>
  </si>
  <si>
    <t>9</t>
  </si>
  <si>
    <t>Ostatní konstrukce a práce, bourání</t>
  </si>
  <si>
    <t>7</t>
  </si>
  <si>
    <t>914111111-R</t>
  </si>
  <si>
    <t>Montáž svislé dopravní značky do velikosti 1 m2 objímkami na sloupek nebo konzolu, včetně sloupků a patek</t>
  </si>
  <si>
    <t>kus</t>
  </si>
  <si>
    <t>-1808403273</t>
  </si>
  <si>
    <t>Montáž svislé dopravní značky základní velikosti do 1 m2 objímkami na sloupky nebo konzoly, včetně sloupků a patek</t>
  </si>
  <si>
    <t>8</t>
  </si>
  <si>
    <t>M</t>
  </si>
  <si>
    <t>40445627</t>
  </si>
  <si>
    <t>informativní značky provozní IP14-IP29, IP31 1000x1500mm</t>
  </si>
  <si>
    <t>-574088167</t>
  </si>
  <si>
    <t>40445608</t>
  </si>
  <si>
    <t>značky upravující přednost P1, P4 700mm</t>
  </si>
  <si>
    <t>-1974656340</t>
  </si>
  <si>
    <t>10</t>
  </si>
  <si>
    <t>40445636</t>
  </si>
  <si>
    <t>informativní značky směrové IS12-IS14, IS15b 1000x500mm</t>
  </si>
  <si>
    <t>-1607681997</t>
  </si>
  <si>
    <t>11</t>
  </si>
  <si>
    <t>914111121-R</t>
  </si>
  <si>
    <t>Montáž svislé dopravní značky do velikosti 2 m2 objímkami na sloupek nebo konzolu, včetně sloupků a patek</t>
  </si>
  <si>
    <t>-1840389454</t>
  </si>
  <si>
    <t>Montáž svislé dopravní značky základní velikosti do 2 m2 objímkami na sloupky nebo konzoly, včetně sloupků a patek</t>
  </si>
  <si>
    <t>915111111</t>
  </si>
  <si>
    <t>Vodorovné dopravní značení dělící čáry souvislé š 125 mm základní bílá barva</t>
  </si>
  <si>
    <t>m</t>
  </si>
  <si>
    <t>2069329656</t>
  </si>
  <si>
    <t>Vodorovné dopravní značení stříkané barvou dělící čára šířky 125 mm souvislá bílá základní</t>
  </si>
  <si>
    <t>135+118+75+39+10+63+10+75</t>
  </si>
  <si>
    <t>13</t>
  </si>
  <si>
    <t>915121111</t>
  </si>
  <si>
    <t>Vodorovné dopravní značení vodící čáry souvislé š 250 mm základní bílá barva</t>
  </si>
  <si>
    <t>657016061</t>
  </si>
  <si>
    <t>Vodorovné dopravní značení stříkané barvou vodící čára bílá šířky 250 mm souvislá základní</t>
  </si>
  <si>
    <t>0,3+1,8+6,2+6,8+6,6+5,5+1,8+4,5+5,3+5,3+5+3,7+2,3+1,5+1+0,75+0,5+0,5</t>
  </si>
  <si>
    <t>14</t>
  </si>
  <si>
    <t>915121121</t>
  </si>
  <si>
    <t>Vodorovné dopravní značení vodící čáry přerušované š 250 mm základní bílá barva</t>
  </si>
  <si>
    <t>-525618384</t>
  </si>
  <si>
    <t>Vodorovné dopravní značení stříkané barvou vodící čára bílá šířky 250 mm přerušovaná základní</t>
  </si>
  <si>
    <t>32+30</t>
  </si>
  <si>
    <t>15</t>
  </si>
  <si>
    <t>915211112</t>
  </si>
  <si>
    <t>Vodorovné dopravní značení dělící čáry souvislé š 125 mm retroreflexní bílý plast</t>
  </si>
  <si>
    <t>-1814607644</t>
  </si>
  <si>
    <t>Vodorovné dopravní značení stříkaným plastem dělící čára šířky 125 mm souvislá bílá retroreflexní</t>
  </si>
  <si>
    <t>16</t>
  </si>
  <si>
    <t>915221122</t>
  </si>
  <si>
    <t>Vodorovné dopravní značení vodící čáry přerušované š 250 mm retroreflexní bílý plast</t>
  </si>
  <si>
    <t>-661674617</t>
  </si>
  <si>
    <t>Vodorovné dopravní značení stříkaným plastem vodící čára bílá šířky 250 mm přerušovaná retroreflexní</t>
  </si>
  <si>
    <t>17</t>
  </si>
  <si>
    <t>915221122-R</t>
  </si>
  <si>
    <t>-2020197330</t>
  </si>
  <si>
    <t>18</t>
  </si>
  <si>
    <t>915611111</t>
  </si>
  <si>
    <t>Předznačení vodorovného liniového značení</t>
  </si>
  <si>
    <t>1929280132</t>
  </si>
  <si>
    <t>Předznačení pro vodorovné značení stříkané barvou nebo prováděné z nátěrových hmot liniové dělicí čáry, vodicí proužky</t>
  </si>
  <si>
    <t>525+59,35+62</t>
  </si>
  <si>
    <t>19</t>
  </si>
  <si>
    <t>919121112</t>
  </si>
  <si>
    <t>Těsnění spár zálivkou za studena pro komůrky š 10 mm hl 25 mm s těsnicím profilem</t>
  </si>
  <si>
    <t>-978984218</t>
  </si>
  <si>
    <t>Utěsnění dilatačních spár zálivkou za studena v cementobetonovém nebo živičném krytu včetně adhezního nátěru s těsnicím profilem pod zálivkou, pro komůrky šířky 10 mm, hloubky 25 mm</t>
  </si>
  <si>
    <t>5,3+6+6+5,3+174+36+214</t>
  </si>
  <si>
    <t>20</t>
  </si>
  <si>
    <t>919735112</t>
  </si>
  <si>
    <t>Řezání stávajícího živičného krytu hl přes 50 do 100 mm</t>
  </si>
  <si>
    <t>58433680</t>
  </si>
  <si>
    <t>Řezání stávajícího živičného krytu nebo podkladu hloubky přes 50 do 100 mm</t>
  </si>
  <si>
    <t>938902112</t>
  </si>
  <si>
    <t>Čištění příkopů komunikací příkopovým rypadlem objem nánosu přes 0,15 do 0,3 m3/m</t>
  </si>
  <si>
    <t>-1140684176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</si>
  <si>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0,15 do 0,30 m3/m</t>
  </si>
  <si>
    <t>22</t>
  </si>
  <si>
    <t>938902151</t>
  </si>
  <si>
    <t>Čistění příkopů strojně příkopovou frézou š dna do 400 mm</t>
  </si>
  <si>
    <t>-1976646887</t>
  </si>
  <si>
    <t>Čištění příkopů komunikací příkopovou frézou při šířce dna do 400 mm</t>
  </si>
  <si>
    <t>23</t>
  </si>
  <si>
    <t>938909311</t>
  </si>
  <si>
    <t>Čištění vozovek metením strojně podkladu nebo krytu betonového nebo živičného</t>
  </si>
  <si>
    <t>-350356691</t>
  </si>
  <si>
    <t>Čištění vozovek metením bláta, prachu nebo hlinitého nánosu s odklizením na hromady na vzdálenost do 20 m nebo naložením na dopravní prostředek strojně povrchu podkladu nebo krytu betonového nebo živičného</t>
  </si>
  <si>
    <t>24</t>
  </si>
  <si>
    <t>938909611</t>
  </si>
  <si>
    <t>Odstranění nánosu na krajnicích tl do 100 mm</t>
  </si>
  <si>
    <t>1432281377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</si>
  <si>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</si>
  <si>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25</t>
  </si>
  <si>
    <t>966006211-R</t>
  </si>
  <si>
    <t>Odstranění svislých dopravních značek ze sloupů, sloupků nebo konzol, včetně odvozu na středisko SÚSPK Kařez</t>
  </si>
  <si>
    <t>-750864651</t>
  </si>
  <si>
    <t>Odstranění (demontáž) svislých dopravních značek s odklizením materiálu na skládku na vzdálenost do 20 m nebo s naložením na dopravní prostředek ze sloupů, sloupků nebo konzol</t>
  </si>
  <si>
    <t>997</t>
  </si>
  <si>
    <t>Doprava suti a vybouraných hmot</t>
  </si>
  <si>
    <t>26</t>
  </si>
  <si>
    <t>997221551</t>
  </si>
  <si>
    <t>Vodorovná doprava suti ze sypkých materiálů do 1 km</t>
  </si>
  <si>
    <t>t</t>
  </si>
  <si>
    <t>1011066573</t>
  </si>
  <si>
    <t>Vodorovná doprava suti bez naložení, ale se složením a s hrubým urovnáním ze sypkých materiálů, na vzdálenost do 1 km</t>
  </si>
  <si>
    <t>27</t>
  </si>
  <si>
    <t>997221559</t>
  </si>
  <si>
    <t>Příplatek ZKD 1 km u vodorovné dopravy suti ze sypkých materiálů</t>
  </si>
  <si>
    <t>854508618</t>
  </si>
  <si>
    <t>Vodorovná doprava suti bez naložení, ale se složením a s hrubým urovnáním Příplatek k ceně za každý další započatý 1 km přes 1 km</t>
  </si>
  <si>
    <t>113,77*20</t>
  </si>
  <si>
    <t>28</t>
  </si>
  <si>
    <t>997221873</t>
  </si>
  <si>
    <t>Poplatek za uložení na recyklační skládce (skládkovné) stavebního odpadu zeminy a kamení zatříděného do Katalogu odpadů pod kódem 17 05 04</t>
  </si>
  <si>
    <t>-431003171</t>
  </si>
  <si>
    <t>Poplatek za uložení stavebního odpadu na recyklační skládce (skládkovné) zeminy a kamení zatříděného do Katalogu odpadů pod kódem 17 05 04</t>
  </si>
  <si>
    <t>02 - Kom. III/1179 - Oprava III/1179 a III/1182 Cheznovice - Olešná</t>
  </si>
  <si>
    <t>1101935660</t>
  </si>
  <si>
    <t>1"Plynulé napojení nových asfaltových vrstev na stávající kryt komunikace</t>
  </si>
  <si>
    <t>572131112</t>
  </si>
  <si>
    <t>Vyrovnání povrchu dosavadních krytů živičnou směsí pro asfaltový koberec otevřený AKO tl přes 40 do 60 mm</t>
  </si>
  <si>
    <t>-363392556</t>
  </si>
  <si>
    <t>Vyrovnání povrchu dosavadních krytů s rozprostřením hmot a zhutněním živičnou směsí pro asfaltový koberec otevřený AKO tl. přes 40 do 60 mm</t>
  </si>
  <si>
    <t>-1562950109</t>
  </si>
  <si>
    <t>-987118052</t>
  </si>
  <si>
    <t>-1170785541</t>
  </si>
  <si>
    <t>1786690372</t>
  </si>
  <si>
    <t>2*754</t>
  </si>
  <si>
    <t>-1227772443</t>
  </si>
  <si>
    <t>919126407</t>
  </si>
  <si>
    <t>754*2</t>
  </si>
  <si>
    <t>-849387967</t>
  </si>
  <si>
    <t>501298046</t>
  </si>
  <si>
    <t>938902411</t>
  </si>
  <si>
    <t xml:space="preserve">Čištění propustků strojně tlakovou vodou </t>
  </si>
  <si>
    <t>-866005285</t>
  </si>
  <si>
    <t>Čištění propustků strojně tlakovou vodou</t>
  </si>
  <si>
    <t>1"uvažováno 5 kusů</t>
  </si>
  <si>
    <t>42515639</t>
  </si>
  <si>
    <t>754*5,44</t>
  </si>
  <si>
    <t>1510819586</t>
  </si>
  <si>
    <t>-1113664527</t>
  </si>
  <si>
    <t>-529600957</t>
  </si>
  <si>
    <t>177,269*20</t>
  </si>
  <si>
    <t>442272277</t>
  </si>
  <si>
    <t>03 - VRN - Oprava III/1179 a III/1182 Cheznovice - Olešná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</si>
  <si>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</si>
  <si>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</si>
  <si>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</si>
  <si>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</si>
  <si>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</si>
  <si>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</si>
  <si>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</si>
  <si>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</si>
  <si>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</si>
  <si>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011002000</t>
  </si>
  <si>
    <t>Geodetické práce po výstavbě</t>
  </si>
  <si>
    <t>1024</t>
  </si>
  <si>
    <t>1752585970</t>
  </si>
  <si>
    <t>Průzkumné práce</t>
  </si>
  <si>
    <t>1"geodetické zaměření skutečného provedení stavby"</t>
  </si>
  <si>
    <t>"v digitální formě (dgn, PDF) a papírové formě (1x) přdat objednateli"</t>
  </si>
  <si>
    <t>011103000</t>
  </si>
  <si>
    <t>Geodetické práce před výstavbou</t>
  </si>
  <si>
    <t>-1246185213</t>
  </si>
  <si>
    <t>Geotechnický průzkum</t>
  </si>
  <si>
    <t>011103000-2</t>
  </si>
  <si>
    <t>Geodetické práce při provádění stavby</t>
  </si>
  <si>
    <t>-1909795050</t>
  </si>
  <si>
    <t>013254000</t>
  </si>
  <si>
    <t>Dokumentace skutečného provedení stavby</t>
  </si>
  <si>
    <t>2017524759</t>
  </si>
  <si>
    <t>VRN3</t>
  </si>
  <si>
    <t>Zařízení staveniště</t>
  </si>
  <si>
    <t>030001000</t>
  </si>
  <si>
    <t>-321433271</t>
  </si>
  <si>
    <t>034503000</t>
  </si>
  <si>
    <t>Informační tabule na staveništi</t>
  </si>
  <si>
    <t>1383376726</t>
  </si>
  <si>
    <t>VRN4</t>
  </si>
  <si>
    <t>Inženýrská činnost</t>
  </si>
  <si>
    <t>043002000</t>
  </si>
  <si>
    <t>Zkoušky a ostatní měření</t>
  </si>
  <si>
    <t>1497305</t>
  </si>
  <si>
    <t>VRN7</t>
  </si>
  <si>
    <t>Provozní vlivy</t>
  </si>
  <si>
    <t>072203000</t>
  </si>
  <si>
    <t>Silniční provoz - zajištění DIO (dopravní značení)</t>
  </si>
  <si>
    <t>-129512384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</si>
</sst>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2025/09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III/1179 a III/1182 Cheznovice - Olešná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Cheznovice - Olešná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22. 5. 2025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 PK p.o., Koterovská 468/162, 326 00 Plzeň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35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ROUND(SUM(AG95:AG97),2)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ROUND(SUM(AS95:AS97),2)</f>
        <v>0</v>
      </c>
      <c r="AT94" s="114">
        <f>ROUND(SUM(AV94:AW94),2)</f>
        <v>0</v>
      </c>
      <c r="AU94" s="115">
        <f>ROUND(SUM(AU95:AU97),5)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ROUND(SUM(AZ95:AZ97),2)</f>
        <v>0</v>
      </c>
      <c r="BA94" s="114">
        <f>ROUND(SUM(BA95:BA97),2)</f>
        <v>0</v>
      </c>
      <c r="BB94" s="114">
        <f>ROUND(SUM(BB95:BB97),2)</f>
        <v>0</v>
      </c>
      <c r="BC94" s="114">
        <f>ROUND(SUM(BC95:BC97),2)</f>
        <v>0</v>
      </c>
      <c r="BD94" s="116">
        <f>ROUND(SUM(BD95:BD97),2)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37.5" customHeight="1">
      <c r="A95" s="119" t="s">
        <v>81</v>
      </c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17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Komunikace - Oprava 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Komunikace - Oprava ...'!P121</f>
        <v>0</v>
      </c>
      <c r="AV95" s="128">
        <f>'01 - Komunikace - Oprava ...'!J33</f>
        <v>0</v>
      </c>
      <c r="AW95" s="128">
        <f>'01 - Komunikace - Oprava ...'!J34</f>
        <v>0</v>
      </c>
      <c r="AX95" s="128">
        <f>'01 - Komunikace - Oprava ...'!J35</f>
        <v>0</v>
      </c>
      <c r="AY95" s="128">
        <f>'01 - Komunikace - Oprava ...'!J36</f>
        <v>0</v>
      </c>
      <c r="AZ95" s="128">
        <f>'01 - Komunikace - Oprava ...'!F33</f>
        <v>0</v>
      </c>
      <c r="BA95" s="128">
        <f>'01 - Komunikace - Oprava ...'!F34</f>
        <v>0</v>
      </c>
      <c r="BB95" s="128">
        <f>'01 - Komunikace - Oprava ...'!F35</f>
        <v>0</v>
      </c>
      <c r="BC95" s="128">
        <f>'01 - Komunikace - Oprava ...'!F36</f>
        <v>0</v>
      </c>
      <c r="BD95" s="130">
        <f>'01 - Komunikace - Oprava ...'!F37</f>
        <v>0</v>
      </c>
      <c r="BE95" s="7"/>
      <c r="BT95" s="131" t="s">
        <v>84</v>
      </c>
      <c r="BV95" s="131" t="s">
        <v>79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37.5" customHeight="1">
      <c r="A96" s="119" t="s">
        <v>81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17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Kom. III-1179 - Opra...'!J30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'02 - Kom. III-1179 - Opra...'!P121</f>
        <v>0</v>
      </c>
      <c r="AV96" s="128">
        <f>'02 - Kom. III-1179 - Opra...'!J33</f>
        <v>0</v>
      </c>
      <c r="AW96" s="128">
        <f>'02 - Kom. III-1179 - Opra...'!J34</f>
        <v>0</v>
      </c>
      <c r="AX96" s="128">
        <f>'02 - Kom. III-1179 - Opra...'!J35</f>
        <v>0</v>
      </c>
      <c r="AY96" s="128">
        <f>'02 - Kom. III-1179 - Opra...'!J36</f>
        <v>0</v>
      </c>
      <c r="AZ96" s="128">
        <f>'02 - Kom. III-1179 - Opra...'!F33</f>
        <v>0</v>
      </c>
      <c r="BA96" s="128">
        <f>'02 - Kom. III-1179 - Opra...'!F34</f>
        <v>0</v>
      </c>
      <c r="BB96" s="128">
        <f>'02 - Kom. III-1179 - Opra...'!F35</f>
        <v>0</v>
      </c>
      <c r="BC96" s="128">
        <f>'02 - Kom. III-1179 - Opra...'!F36</f>
        <v>0</v>
      </c>
      <c r="BD96" s="130">
        <f>'02 - Kom. III-1179 - Opra...'!F37</f>
        <v>0</v>
      </c>
      <c r="BE96" s="7"/>
      <c r="BT96" s="131" t="s">
        <v>84</v>
      </c>
      <c r="BV96" s="131" t="s">
        <v>79</v>
      </c>
      <c r="BW96" s="131" t="s">
        <v>88</v>
      </c>
      <c r="BX96" s="131" t="s">
        <v>5</v>
      </c>
      <c r="CL96" s="131" t="s">
        <v>1</v>
      </c>
      <c r="CM96" s="131" t="s">
        <v>86</v>
      </c>
    </row>
    <row r="97" s="7" customFormat="1" ht="24.75" customHeight="1">
      <c r="A97" s="119" t="s">
        <v>81</v>
      </c>
      <c r="B97" s="120"/>
      <c r="C97" s="121"/>
      <c r="D97" s="122" t="s">
        <v>89</v>
      </c>
      <c r="E97" s="122"/>
      <c r="F97" s="122"/>
      <c r="G97" s="122"/>
      <c r="H97" s="122"/>
      <c r="I97" s="123"/>
      <c r="J97" s="122" t="s">
        <v>17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VRN - Oprava III-117...'!J30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32">
        <v>0</v>
      </c>
      <c r="AT97" s="133">
        <f>ROUND(SUM(AV97:AW97),2)</f>
        <v>0</v>
      </c>
      <c r="AU97" s="134">
        <f>'03 - VRN - Oprava III-117...'!P121</f>
        <v>0</v>
      </c>
      <c r="AV97" s="133">
        <f>'03 - VRN - Oprava III-117...'!J33</f>
        <v>0</v>
      </c>
      <c r="AW97" s="133">
        <f>'03 - VRN - Oprava III-117...'!J34</f>
        <v>0</v>
      </c>
      <c r="AX97" s="133">
        <f>'03 - VRN - Oprava III-117...'!J35</f>
        <v>0</v>
      </c>
      <c r="AY97" s="133">
        <f>'03 - VRN - Oprava III-117...'!J36</f>
        <v>0</v>
      </c>
      <c r="AZ97" s="133">
        <f>'03 - VRN - Oprava III-117...'!F33</f>
        <v>0</v>
      </c>
      <c r="BA97" s="133">
        <f>'03 - VRN - Oprava III-117...'!F34</f>
        <v>0</v>
      </c>
      <c r="BB97" s="133">
        <f>'03 - VRN - Oprava III-117...'!F35</f>
        <v>0</v>
      </c>
      <c r="BC97" s="133">
        <f>'03 - VRN - Oprava III-117...'!F36</f>
        <v>0</v>
      </c>
      <c r="BD97" s="135">
        <f>'03 - VRN - Oprava III-117...'!F37</f>
        <v>0</v>
      </c>
      <c r="BE97" s="7"/>
      <c r="BT97" s="131" t="s">
        <v>84</v>
      </c>
      <c r="BV97" s="131" t="s">
        <v>79</v>
      </c>
      <c r="BW97" s="131" t="s">
        <v>90</v>
      </c>
      <c r="BX97" s="131" t="s">
        <v>5</v>
      </c>
      <c r="CL97" s="131" t="s">
        <v>1</v>
      </c>
      <c r="CM97" s="131" t="s">
        <v>86</v>
      </c>
    </row>
    <row r="98" s="2" customFormat="1" ht="30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sheetProtection sheet="1" formatColumns="0" formatRows="0" objects="1" scenarios="1" spinCount="100000" saltValue="8kfIwJRvb+vt72y9e2D5tvp9w6IZURUdCqIqF/bL5iFNo8Tl8goE/b0jdephK13AjPtlEJBintiS1u3IpL5Yaw==" hashValue="EuLfillzMRgCMkk8eN+kT04q1PetyQuqnA9jKeGU+CqAxh0Ihm7BnAZTzntmYLwpvdLy1L5m069jykYf1vhm7A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1 - Komunikace - Oprava ...'!C2" display="/"/>
    <hyperlink ref="A96" location="'02 - Kom. III-1179 - Opra...'!C2" display="/"/>
    <hyperlink ref="A97" location="'03 - VRN - Oprava III-117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Oprava III/1179 a III/1182 Cheznovice - Olešná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93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ROUND((SUM(BE121:BE198)),  2)</f>
        <v>0</v>
      </c>
      <c r="G33" s="38"/>
      <c r="H33" s="38"/>
      <c r="I33" s="155">
        <v>0.20999999999999999</v>
      </c>
      <c r="J33" s="154">
        <f>ROUND(((SUM(BE121:BE198))*I33),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ROUND((SUM(BF121:BF198)),  2)</f>
        <v>0</v>
      </c>
      <c r="G34" s="38"/>
      <c r="H34" s="38"/>
      <c r="I34" s="155">
        <v>0.12</v>
      </c>
      <c r="J34" s="154">
        <f>ROUND(((SUM(BF121:BF198))*I34),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ROUND((SUM(BG121:BG198)),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ROUND((SUM(BH121:BH198)),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ROUND((SUM(BI121:BI198)),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III/1179 a III/1182 Cheznovice - Olešná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01 - Komunikace - Oprava III/1179 a III/1182 Cheznovice - Olešná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Cheznovice - Olešná</v>
      </c>
      <c r="G89" s="40"/>
      <c r="H89" s="40"/>
      <c r="I89" s="32" t="s">
        <v>22</v>
      </c>
      <c r="J89" s="79" t="str">
        <f>IF(J12="","",J12)</f>
        <v>22. 5. 2025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 PK p.o., Koterovská 468/162, 326 00 Plzeň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95</v>
      </c>
      <c r="D94" s="176"/>
      <c r="E94" s="176"/>
      <c r="F94" s="176"/>
      <c r="G94" s="176"/>
      <c r="H94" s="176"/>
      <c r="I94" s="176"/>
      <c r="J94" s="177" t="s">
        <v>96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97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98</v>
      </c>
    </row>
    <row r="97" s="9" customFormat="1" ht="24.96" customHeight="1">
      <c r="A97" s="9"/>
      <c r="B97" s="179"/>
      <c r="C97" s="180"/>
      <c r="D97" s="181" t="s">
        <v>99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100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101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102</v>
      </c>
      <c r="E100" s="188"/>
      <c r="F100" s="188"/>
      <c r="G100" s="188"/>
      <c r="H100" s="188"/>
      <c r="I100" s="188"/>
      <c r="J100" s="189">
        <f>J141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103</v>
      </c>
      <c r="E101" s="188"/>
      <c r="F101" s="188"/>
      <c r="G101" s="188"/>
      <c r="H101" s="188"/>
      <c r="I101" s="188"/>
      <c r="J101" s="189">
        <f>J190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Oprava III/1179 a III/1182 Cheznovice - Olešná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92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30" customHeight="1">
      <c r="A113" s="38"/>
      <c r="B113" s="39"/>
      <c r="C113" s="40"/>
      <c r="D113" s="40"/>
      <c r="E113" s="76" t="str">
        <f>E9</f>
        <v>01 - Komunikace - Oprava III/1179 a III/1182 Cheznovice - Olešná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Cheznovice - Olešná</v>
      </c>
      <c r="G115" s="40"/>
      <c r="H115" s="40"/>
      <c r="I115" s="32" t="s">
        <v>22</v>
      </c>
      <c r="J115" s="79" t="str">
        <f>IF(J12="","",J12)</f>
        <v>22. 5. 2025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SÚS PK p.o., Koterovská 468/162, 326 00 Plzeň</v>
      </c>
      <c r="G117" s="40"/>
      <c r="H117" s="40"/>
      <c r="I117" s="32" t="s">
        <v>32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35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105</v>
      </c>
      <c r="D120" s="194" t="s">
        <v>62</v>
      </c>
      <c r="E120" s="194" t="s">
        <v>58</v>
      </c>
      <c r="F120" s="194" t="s">
        <v>59</v>
      </c>
      <c r="G120" s="194" t="s">
        <v>106</v>
      </c>
      <c r="H120" s="194" t="s">
        <v>107</v>
      </c>
      <c r="I120" s="194" t="s">
        <v>108</v>
      </c>
      <c r="J120" s="195" t="s">
        <v>96</v>
      </c>
      <c r="K120" s="196" t="s">
        <v>109</v>
      </c>
      <c r="L120" s="197"/>
      <c r="M120" s="100" t="s">
        <v>1</v>
      </c>
      <c r="N120" s="101" t="s">
        <v>41</v>
      </c>
      <c r="O120" s="101" t="s">
        <v>110</v>
      </c>
      <c r="P120" s="101" t="s">
        <v>111</v>
      </c>
      <c r="Q120" s="101" t="s">
        <v>112</v>
      </c>
      <c r="R120" s="101" t="s">
        <v>113</v>
      </c>
      <c r="S120" s="101" t="s">
        <v>114</v>
      </c>
      <c r="T120" s="102" t="s">
        <v>115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116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511.01316899999995</v>
      </c>
      <c r="S121" s="104"/>
      <c r="T121" s="201">
        <f>T122</f>
        <v>113.77000000000001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98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76</v>
      </c>
      <c r="E122" s="206" t="s">
        <v>117</v>
      </c>
      <c r="F122" s="206" t="s">
        <v>118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P123+P128+P141+P190</f>
        <v>0</v>
      </c>
      <c r="Q122" s="211"/>
      <c r="R122" s="212">
        <f>R123+R128+R141+R190</f>
        <v>511.01316899999995</v>
      </c>
      <c r="S122" s="211"/>
      <c r="T122" s="213">
        <f>T123+T128+T141+T190</f>
        <v>113.77000000000001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84</v>
      </c>
      <c r="AT122" s="215" t="s">
        <v>76</v>
      </c>
      <c r="AU122" s="215" t="s">
        <v>77</v>
      </c>
      <c r="AY122" s="214" t="s">
        <v>119</v>
      </c>
      <c r="BK122" s="216">
        <f>BK123+BK128+BK141+BK190</f>
        <v>0</v>
      </c>
    </row>
    <row r="123" s="12" customFormat="1" ht="22.8" customHeight="1">
      <c r="A123" s="12"/>
      <c r="B123" s="203"/>
      <c r="C123" s="204"/>
      <c r="D123" s="205" t="s">
        <v>76</v>
      </c>
      <c r="E123" s="217" t="s">
        <v>84</v>
      </c>
      <c r="F123" s="217" t="s">
        <v>120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SUM(P124:P127)</f>
        <v>0</v>
      </c>
      <c r="Q123" s="211"/>
      <c r="R123" s="212">
        <f>SUM(R124:R127)</f>
        <v>3.0000000000000001E-05</v>
      </c>
      <c r="S123" s="211"/>
      <c r="T123" s="213">
        <f>SUM(T124:T127)</f>
        <v>0.23000000000000001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84</v>
      </c>
      <c r="AT123" s="215" t="s">
        <v>76</v>
      </c>
      <c r="AU123" s="215" t="s">
        <v>84</v>
      </c>
      <c r="AY123" s="214" t="s">
        <v>119</v>
      </c>
      <c r="BK123" s="216">
        <f>SUM(BK124:BK127)</f>
        <v>0</v>
      </c>
    </row>
    <row r="124" s="2" customFormat="1" ht="24.15" customHeight="1">
      <c r="A124" s="38"/>
      <c r="B124" s="39"/>
      <c r="C124" s="219" t="s">
        <v>84</v>
      </c>
      <c r="D124" s="219" t="s">
        <v>121</v>
      </c>
      <c r="E124" s="220" t="s">
        <v>122</v>
      </c>
      <c r="F124" s="221" t="s">
        <v>123</v>
      </c>
      <c r="G124" s="222" t="s">
        <v>124</v>
      </c>
      <c r="H124" s="223">
        <v>1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42</v>
      </c>
      <c r="O124" s="91"/>
      <c r="P124" s="229">
        <f>O124*H124</f>
        <v>0</v>
      </c>
      <c r="Q124" s="229">
        <v>3.0000000000000001E-05</v>
      </c>
      <c r="R124" s="229">
        <f>Q124*H124</f>
        <v>3.0000000000000001E-05</v>
      </c>
      <c r="S124" s="229">
        <v>0.23000000000000001</v>
      </c>
      <c r="T124" s="230">
        <f>S124*H124</f>
        <v>0.23000000000000001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125</v>
      </c>
      <c r="AT124" s="231" t="s">
        <v>121</v>
      </c>
      <c r="AU124" s="231" t="s">
        <v>86</v>
      </c>
      <c r="AY124" s="17" t="s">
        <v>119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84</v>
      </c>
      <c r="BK124" s="232">
        <f>ROUND(I124*H124,2)</f>
        <v>0</v>
      </c>
      <c r="BL124" s="17" t="s">
        <v>125</v>
      </c>
      <c r="BM124" s="231" t="s">
        <v>126</v>
      </c>
    </row>
    <row r="125" s="2" customFormat="1">
      <c r="A125" s="38"/>
      <c r="B125" s="39"/>
      <c r="C125" s="40"/>
      <c r="D125" s="233" t="s">
        <v>127</v>
      </c>
      <c r="E125" s="40"/>
      <c r="F125" s="234" t="s">
        <v>128</v>
      </c>
      <c r="G125" s="40"/>
      <c r="H125" s="40"/>
      <c r="I125" s="235"/>
      <c r="J125" s="40"/>
      <c r="K125" s="40"/>
      <c r="L125" s="44"/>
      <c r="M125" s="236"/>
      <c r="N125" s="23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127</v>
      </c>
      <c r="AU125" s="17" t="s">
        <v>86</v>
      </c>
    </row>
    <row r="126" s="13" customFormat="1">
      <c r="A126" s="13"/>
      <c r="B126" s="238"/>
      <c r="C126" s="239"/>
      <c r="D126" s="233" t="s">
        <v>129</v>
      </c>
      <c r="E126" s="240" t="s">
        <v>1</v>
      </c>
      <c r="F126" s="241" t="s">
        <v>130</v>
      </c>
      <c r="G126" s="239"/>
      <c r="H126" s="242">
        <v>1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129</v>
      </c>
      <c r="AU126" s="248" t="s">
        <v>86</v>
      </c>
      <c r="AV126" s="13" t="s">
        <v>86</v>
      </c>
      <c r="AW126" s="13" t="s">
        <v>34</v>
      </c>
      <c r="AX126" s="13" t="s">
        <v>77</v>
      </c>
      <c r="AY126" s="248" t="s">
        <v>119</v>
      </c>
    </row>
    <row r="127" s="14" customFormat="1">
      <c r="A127" s="14"/>
      <c r="B127" s="249"/>
      <c r="C127" s="250"/>
      <c r="D127" s="233" t="s">
        <v>129</v>
      </c>
      <c r="E127" s="251" t="s">
        <v>1</v>
      </c>
      <c r="F127" s="252" t="s">
        <v>131</v>
      </c>
      <c r="G127" s="250"/>
      <c r="H127" s="253">
        <v>1</v>
      </c>
      <c r="I127" s="254"/>
      <c r="J127" s="250"/>
      <c r="K127" s="250"/>
      <c r="L127" s="255"/>
      <c r="M127" s="256"/>
      <c r="N127" s="257"/>
      <c r="O127" s="257"/>
      <c r="P127" s="257"/>
      <c r="Q127" s="257"/>
      <c r="R127" s="257"/>
      <c r="S127" s="257"/>
      <c r="T127" s="25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9" t="s">
        <v>129</v>
      </c>
      <c r="AU127" s="259" t="s">
        <v>86</v>
      </c>
      <c r="AV127" s="14" t="s">
        <v>125</v>
      </c>
      <c r="AW127" s="14" t="s">
        <v>34</v>
      </c>
      <c r="AX127" s="14" t="s">
        <v>84</v>
      </c>
      <c r="AY127" s="259" t="s">
        <v>119</v>
      </c>
    </row>
    <row r="128" s="12" customFormat="1" ht="22.8" customHeight="1">
      <c r="A128" s="12"/>
      <c r="B128" s="203"/>
      <c r="C128" s="204"/>
      <c r="D128" s="205" t="s">
        <v>76</v>
      </c>
      <c r="E128" s="217" t="s">
        <v>132</v>
      </c>
      <c r="F128" s="217" t="s">
        <v>133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SUM(P129:P140)</f>
        <v>0</v>
      </c>
      <c r="Q128" s="211"/>
      <c r="R128" s="212">
        <f>SUM(R129:R140)</f>
        <v>510.56211999999999</v>
      </c>
      <c r="S128" s="211"/>
      <c r="T128" s="213">
        <f>SUM(T129:T140)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84</v>
      </c>
      <c r="AT128" s="215" t="s">
        <v>76</v>
      </c>
      <c r="AU128" s="215" t="s">
        <v>84</v>
      </c>
      <c r="AY128" s="214" t="s">
        <v>119</v>
      </c>
      <c r="BK128" s="216">
        <f>SUM(BK129:BK140)</f>
        <v>0</v>
      </c>
    </row>
    <row r="129" s="2" customFormat="1" ht="16.5" customHeight="1">
      <c r="A129" s="38"/>
      <c r="B129" s="39"/>
      <c r="C129" s="219" t="s">
        <v>86</v>
      </c>
      <c r="D129" s="219" t="s">
        <v>121</v>
      </c>
      <c r="E129" s="220" t="s">
        <v>134</v>
      </c>
      <c r="F129" s="221" t="s">
        <v>135</v>
      </c>
      <c r="G129" s="222" t="s">
        <v>136</v>
      </c>
      <c r="H129" s="223">
        <v>398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42</v>
      </c>
      <c r="O129" s="91"/>
      <c r="P129" s="229">
        <f>O129*H129</f>
        <v>0</v>
      </c>
      <c r="Q129" s="229">
        <v>0.23000000000000001</v>
      </c>
      <c r="R129" s="229">
        <f>Q129*H129</f>
        <v>91.540000000000006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125</v>
      </c>
      <c r="AT129" s="231" t="s">
        <v>121</v>
      </c>
      <c r="AU129" s="231" t="s">
        <v>86</v>
      </c>
      <c r="AY129" s="17" t="s">
        <v>119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84</v>
      </c>
      <c r="BK129" s="232">
        <f>ROUND(I129*H129,2)</f>
        <v>0</v>
      </c>
      <c r="BL129" s="17" t="s">
        <v>125</v>
      </c>
      <c r="BM129" s="231" t="s">
        <v>137</v>
      </c>
    </row>
    <row r="130" s="2" customFormat="1">
      <c r="A130" s="38"/>
      <c r="B130" s="39"/>
      <c r="C130" s="40"/>
      <c r="D130" s="233" t="s">
        <v>127</v>
      </c>
      <c r="E130" s="40"/>
      <c r="F130" s="234" t="s">
        <v>138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127</v>
      </c>
      <c r="AU130" s="17" t="s">
        <v>86</v>
      </c>
    </row>
    <row r="131" s="2" customFormat="1" ht="24.15" customHeight="1">
      <c r="A131" s="38"/>
      <c r="B131" s="39"/>
      <c r="C131" s="219" t="s">
        <v>139</v>
      </c>
      <c r="D131" s="219" t="s">
        <v>121</v>
      </c>
      <c r="E131" s="220" t="s">
        <v>140</v>
      </c>
      <c r="F131" s="221" t="s">
        <v>141</v>
      </c>
      <c r="G131" s="222" t="s">
        <v>136</v>
      </c>
      <c r="H131" s="223">
        <v>2682.5999999999999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42</v>
      </c>
      <c r="O131" s="91"/>
      <c r="P131" s="229">
        <f>O131*H131</f>
        <v>0</v>
      </c>
      <c r="Q131" s="229">
        <v>0.15620000000000001</v>
      </c>
      <c r="R131" s="229">
        <f>Q131*H131</f>
        <v>419.02211999999997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125</v>
      </c>
      <c r="AT131" s="231" t="s">
        <v>121</v>
      </c>
      <c r="AU131" s="231" t="s">
        <v>86</v>
      </c>
      <c r="AY131" s="17" t="s">
        <v>119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125</v>
      </c>
      <c r="BM131" s="231" t="s">
        <v>142</v>
      </c>
    </row>
    <row r="132" s="2" customFormat="1">
      <c r="A132" s="38"/>
      <c r="B132" s="39"/>
      <c r="C132" s="40"/>
      <c r="D132" s="233" t="s">
        <v>127</v>
      </c>
      <c r="E132" s="40"/>
      <c r="F132" s="234" t="s">
        <v>143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127</v>
      </c>
      <c r="AU132" s="17" t="s">
        <v>86</v>
      </c>
    </row>
    <row r="133" s="13" customFormat="1">
      <c r="A133" s="13"/>
      <c r="B133" s="238"/>
      <c r="C133" s="239"/>
      <c r="D133" s="233" t="s">
        <v>129</v>
      </c>
      <c r="E133" s="240" t="s">
        <v>1</v>
      </c>
      <c r="F133" s="241" t="s">
        <v>144</v>
      </c>
      <c r="G133" s="239"/>
      <c r="H133" s="242">
        <v>2682.5999999999999</v>
      </c>
      <c r="I133" s="243"/>
      <c r="J133" s="239"/>
      <c r="K133" s="239"/>
      <c r="L133" s="244"/>
      <c r="M133" s="245"/>
      <c r="N133" s="246"/>
      <c r="O133" s="246"/>
      <c r="P133" s="246"/>
      <c r="Q133" s="246"/>
      <c r="R133" s="246"/>
      <c r="S133" s="246"/>
      <c r="T133" s="24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8" t="s">
        <v>129</v>
      </c>
      <c r="AU133" s="248" t="s">
        <v>86</v>
      </c>
      <c r="AV133" s="13" t="s">
        <v>86</v>
      </c>
      <c r="AW133" s="13" t="s">
        <v>34</v>
      </c>
      <c r="AX133" s="13" t="s">
        <v>77</v>
      </c>
      <c r="AY133" s="248" t="s">
        <v>119</v>
      </c>
    </row>
    <row r="134" s="14" customFormat="1">
      <c r="A134" s="14"/>
      <c r="B134" s="249"/>
      <c r="C134" s="250"/>
      <c r="D134" s="233" t="s">
        <v>129</v>
      </c>
      <c r="E134" s="251" t="s">
        <v>1</v>
      </c>
      <c r="F134" s="252" t="s">
        <v>131</v>
      </c>
      <c r="G134" s="250"/>
      <c r="H134" s="253">
        <v>2682.5999999999999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9" t="s">
        <v>129</v>
      </c>
      <c r="AU134" s="259" t="s">
        <v>86</v>
      </c>
      <c r="AV134" s="14" t="s">
        <v>125</v>
      </c>
      <c r="AW134" s="14" t="s">
        <v>34</v>
      </c>
      <c r="AX134" s="14" t="s">
        <v>84</v>
      </c>
      <c r="AY134" s="259" t="s">
        <v>119</v>
      </c>
    </row>
    <row r="135" s="2" customFormat="1" ht="24.15" customHeight="1">
      <c r="A135" s="38"/>
      <c r="B135" s="39"/>
      <c r="C135" s="219" t="s">
        <v>125</v>
      </c>
      <c r="D135" s="219" t="s">
        <v>121</v>
      </c>
      <c r="E135" s="220" t="s">
        <v>145</v>
      </c>
      <c r="F135" s="221" t="s">
        <v>146</v>
      </c>
      <c r="G135" s="222" t="s">
        <v>136</v>
      </c>
      <c r="H135" s="223">
        <v>2630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42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125</v>
      </c>
      <c r="AT135" s="231" t="s">
        <v>121</v>
      </c>
      <c r="AU135" s="231" t="s">
        <v>86</v>
      </c>
      <c r="AY135" s="17" t="s">
        <v>119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84</v>
      </c>
      <c r="BK135" s="232">
        <f>ROUND(I135*H135,2)</f>
        <v>0</v>
      </c>
      <c r="BL135" s="17" t="s">
        <v>125</v>
      </c>
      <c r="BM135" s="231" t="s">
        <v>147</v>
      </c>
    </row>
    <row r="136" s="2" customFormat="1">
      <c r="A136" s="38"/>
      <c r="B136" s="39"/>
      <c r="C136" s="40"/>
      <c r="D136" s="233" t="s">
        <v>127</v>
      </c>
      <c r="E136" s="40"/>
      <c r="F136" s="234" t="s">
        <v>148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127</v>
      </c>
      <c r="AU136" s="17" t="s">
        <v>86</v>
      </c>
    </row>
    <row r="137" s="2" customFormat="1" ht="24.15" customHeight="1">
      <c r="A137" s="38"/>
      <c r="B137" s="39"/>
      <c r="C137" s="219" t="s">
        <v>132</v>
      </c>
      <c r="D137" s="219" t="s">
        <v>121</v>
      </c>
      <c r="E137" s="220" t="s">
        <v>149</v>
      </c>
      <c r="F137" s="221" t="s">
        <v>150</v>
      </c>
      <c r="G137" s="222" t="s">
        <v>136</v>
      </c>
      <c r="H137" s="223">
        <v>2682.5999999999999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42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125</v>
      </c>
      <c r="AT137" s="231" t="s">
        <v>121</v>
      </c>
      <c r="AU137" s="231" t="s">
        <v>86</v>
      </c>
      <c r="AY137" s="17" t="s">
        <v>119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125</v>
      </c>
      <c r="BM137" s="231" t="s">
        <v>151</v>
      </c>
    </row>
    <row r="138" s="2" customFormat="1">
      <c r="A138" s="38"/>
      <c r="B138" s="39"/>
      <c r="C138" s="40"/>
      <c r="D138" s="233" t="s">
        <v>127</v>
      </c>
      <c r="E138" s="40"/>
      <c r="F138" s="234" t="s">
        <v>152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127</v>
      </c>
      <c r="AU138" s="17" t="s">
        <v>86</v>
      </c>
    </row>
    <row r="139" s="2" customFormat="1" ht="33" customHeight="1">
      <c r="A139" s="38"/>
      <c r="B139" s="39"/>
      <c r="C139" s="219" t="s">
        <v>153</v>
      </c>
      <c r="D139" s="219" t="s">
        <v>121</v>
      </c>
      <c r="E139" s="220" t="s">
        <v>154</v>
      </c>
      <c r="F139" s="221" t="s">
        <v>155</v>
      </c>
      <c r="G139" s="222" t="s">
        <v>136</v>
      </c>
      <c r="H139" s="223">
        <v>2630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42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125</v>
      </c>
      <c r="AT139" s="231" t="s">
        <v>121</v>
      </c>
      <c r="AU139" s="231" t="s">
        <v>86</v>
      </c>
      <c r="AY139" s="17" t="s">
        <v>119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125</v>
      </c>
      <c r="BM139" s="231" t="s">
        <v>156</v>
      </c>
    </row>
    <row r="140" s="2" customFormat="1">
      <c r="A140" s="38"/>
      <c r="B140" s="39"/>
      <c r="C140" s="40"/>
      <c r="D140" s="233" t="s">
        <v>127</v>
      </c>
      <c r="E140" s="40"/>
      <c r="F140" s="234" t="s">
        <v>157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127</v>
      </c>
      <c r="AU140" s="17" t="s">
        <v>86</v>
      </c>
    </row>
    <row r="141" s="12" customFormat="1" ht="22.8" customHeight="1">
      <c r="A141" s="12"/>
      <c r="B141" s="203"/>
      <c r="C141" s="204"/>
      <c r="D141" s="205" t="s">
        <v>76</v>
      </c>
      <c r="E141" s="217" t="s">
        <v>158</v>
      </c>
      <c r="F141" s="217" t="s">
        <v>159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SUM(P142:P189)</f>
        <v>0</v>
      </c>
      <c r="Q141" s="211"/>
      <c r="R141" s="212">
        <f>SUM(R142:R189)</f>
        <v>0.45101900000000006</v>
      </c>
      <c r="S141" s="211"/>
      <c r="T141" s="213">
        <f>SUM(T142:T189)</f>
        <v>113.54000000000001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84</v>
      </c>
      <c r="AT141" s="215" t="s">
        <v>76</v>
      </c>
      <c r="AU141" s="215" t="s">
        <v>84</v>
      </c>
      <c r="AY141" s="214" t="s">
        <v>119</v>
      </c>
      <c r="BK141" s="216">
        <f>SUM(BK142:BK189)</f>
        <v>0</v>
      </c>
    </row>
    <row r="142" s="2" customFormat="1" ht="37.8" customHeight="1">
      <c r="A142" s="38"/>
      <c r="B142" s="39"/>
      <c r="C142" s="219" t="s">
        <v>160</v>
      </c>
      <c r="D142" s="219" t="s">
        <v>121</v>
      </c>
      <c r="E142" s="220" t="s">
        <v>161</v>
      </c>
      <c r="F142" s="221" t="s">
        <v>162</v>
      </c>
      <c r="G142" s="222" t="s">
        <v>163</v>
      </c>
      <c r="H142" s="223">
        <v>7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42</v>
      </c>
      <c r="O142" s="91"/>
      <c r="P142" s="229">
        <f>O142*H142</f>
        <v>0</v>
      </c>
      <c r="Q142" s="229">
        <v>0.00069999999999999999</v>
      </c>
      <c r="R142" s="229">
        <f>Q142*H142</f>
        <v>0.0048999999999999998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125</v>
      </c>
      <c r="AT142" s="231" t="s">
        <v>121</v>
      </c>
      <c r="AU142" s="231" t="s">
        <v>86</v>
      </c>
      <c r="AY142" s="17" t="s">
        <v>119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125</v>
      </c>
      <c r="BM142" s="231" t="s">
        <v>164</v>
      </c>
    </row>
    <row r="143" s="2" customFormat="1">
      <c r="A143" s="38"/>
      <c r="B143" s="39"/>
      <c r="C143" s="40"/>
      <c r="D143" s="233" t="s">
        <v>127</v>
      </c>
      <c r="E143" s="40"/>
      <c r="F143" s="234" t="s">
        <v>165</v>
      </c>
      <c r="G143" s="40"/>
      <c r="H143" s="40"/>
      <c r="I143" s="235"/>
      <c r="J143" s="40"/>
      <c r="K143" s="40"/>
      <c r="L143" s="44"/>
      <c r="M143" s="236"/>
      <c r="N143" s="23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127</v>
      </c>
      <c r="AU143" s="17" t="s">
        <v>86</v>
      </c>
    </row>
    <row r="144" s="2" customFormat="1" ht="24.15" customHeight="1">
      <c r="A144" s="38"/>
      <c r="B144" s="39"/>
      <c r="C144" s="260" t="s">
        <v>166</v>
      </c>
      <c r="D144" s="260" t="s">
        <v>167</v>
      </c>
      <c r="E144" s="261" t="s">
        <v>168</v>
      </c>
      <c r="F144" s="262" t="s">
        <v>169</v>
      </c>
      <c r="G144" s="263" t="s">
        <v>163</v>
      </c>
      <c r="H144" s="264">
        <v>2</v>
      </c>
      <c r="I144" s="265"/>
      <c r="J144" s="266">
        <f>ROUND(I144*H144,2)</f>
        <v>0</v>
      </c>
      <c r="K144" s="267"/>
      <c r="L144" s="268"/>
      <c r="M144" s="269" t="s">
        <v>1</v>
      </c>
      <c r="N144" s="270" t="s">
        <v>42</v>
      </c>
      <c r="O144" s="91"/>
      <c r="P144" s="229">
        <f>O144*H144</f>
        <v>0</v>
      </c>
      <c r="Q144" s="229">
        <v>0.0155</v>
      </c>
      <c r="R144" s="229">
        <f>Q144*H144</f>
        <v>0.031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166</v>
      </c>
      <c r="AT144" s="231" t="s">
        <v>167</v>
      </c>
      <c r="AU144" s="231" t="s">
        <v>86</v>
      </c>
      <c r="AY144" s="17" t="s">
        <v>119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84</v>
      </c>
      <c r="BK144" s="232">
        <f>ROUND(I144*H144,2)</f>
        <v>0</v>
      </c>
      <c r="BL144" s="17" t="s">
        <v>125</v>
      </c>
      <c r="BM144" s="231" t="s">
        <v>170</v>
      </c>
    </row>
    <row r="145" s="2" customFormat="1">
      <c r="A145" s="38"/>
      <c r="B145" s="39"/>
      <c r="C145" s="40"/>
      <c r="D145" s="233" t="s">
        <v>127</v>
      </c>
      <c r="E145" s="40"/>
      <c r="F145" s="234" t="s">
        <v>169</v>
      </c>
      <c r="G145" s="40"/>
      <c r="H145" s="40"/>
      <c r="I145" s="235"/>
      <c r="J145" s="40"/>
      <c r="K145" s="40"/>
      <c r="L145" s="44"/>
      <c r="M145" s="236"/>
      <c r="N145" s="237"/>
      <c r="O145" s="91"/>
      <c r="P145" s="91"/>
      <c r="Q145" s="91"/>
      <c r="R145" s="91"/>
      <c r="S145" s="91"/>
      <c r="T145" s="92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127</v>
      </c>
      <c r="AU145" s="17" t="s">
        <v>86</v>
      </c>
    </row>
    <row r="146" s="2" customFormat="1" ht="16.5" customHeight="1">
      <c r="A146" s="38"/>
      <c r="B146" s="39"/>
      <c r="C146" s="260" t="s">
        <v>158</v>
      </c>
      <c r="D146" s="260" t="s">
        <v>167</v>
      </c>
      <c r="E146" s="261" t="s">
        <v>171</v>
      </c>
      <c r="F146" s="262" t="s">
        <v>172</v>
      </c>
      <c r="G146" s="263" t="s">
        <v>163</v>
      </c>
      <c r="H146" s="264">
        <v>6</v>
      </c>
      <c r="I146" s="265"/>
      <c r="J146" s="266">
        <f>ROUND(I146*H146,2)</f>
        <v>0</v>
      </c>
      <c r="K146" s="267"/>
      <c r="L146" s="268"/>
      <c r="M146" s="269" t="s">
        <v>1</v>
      </c>
      <c r="N146" s="270" t="s">
        <v>42</v>
      </c>
      <c r="O146" s="91"/>
      <c r="P146" s="229">
        <f>O146*H146</f>
        <v>0</v>
      </c>
      <c r="Q146" s="229">
        <v>0.0040000000000000001</v>
      </c>
      <c r="R146" s="229">
        <f>Q146*H146</f>
        <v>0.024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166</v>
      </c>
      <c r="AT146" s="231" t="s">
        <v>167</v>
      </c>
      <c r="AU146" s="231" t="s">
        <v>86</v>
      </c>
      <c r="AY146" s="17" t="s">
        <v>119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125</v>
      </c>
      <c r="BM146" s="231" t="s">
        <v>173</v>
      </c>
    </row>
    <row r="147" s="2" customFormat="1">
      <c r="A147" s="38"/>
      <c r="B147" s="39"/>
      <c r="C147" s="40"/>
      <c r="D147" s="233" t="s">
        <v>127</v>
      </c>
      <c r="E147" s="40"/>
      <c r="F147" s="234" t="s">
        <v>172</v>
      </c>
      <c r="G147" s="40"/>
      <c r="H147" s="40"/>
      <c r="I147" s="235"/>
      <c r="J147" s="40"/>
      <c r="K147" s="40"/>
      <c r="L147" s="44"/>
      <c r="M147" s="236"/>
      <c r="N147" s="23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127</v>
      </c>
      <c r="AU147" s="17" t="s">
        <v>86</v>
      </c>
    </row>
    <row r="148" s="2" customFormat="1" ht="24.15" customHeight="1">
      <c r="A148" s="38"/>
      <c r="B148" s="39"/>
      <c r="C148" s="260" t="s">
        <v>174</v>
      </c>
      <c r="D148" s="260" t="s">
        <v>167</v>
      </c>
      <c r="E148" s="261" t="s">
        <v>175</v>
      </c>
      <c r="F148" s="262" t="s">
        <v>176</v>
      </c>
      <c r="G148" s="263" t="s">
        <v>163</v>
      </c>
      <c r="H148" s="264">
        <v>1</v>
      </c>
      <c r="I148" s="265"/>
      <c r="J148" s="266">
        <f>ROUND(I148*H148,2)</f>
        <v>0</v>
      </c>
      <c r="K148" s="267"/>
      <c r="L148" s="268"/>
      <c r="M148" s="269" t="s">
        <v>1</v>
      </c>
      <c r="N148" s="270" t="s">
        <v>42</v>
      </c>
      <c r="O148" s="91"/>
      <c r="P148" s="229">
        <f>O148*H148</f>
        <v>0</v>
      </c>
      <c r="Q148" s="229">
        <v>0.0053</v>
      </c>
      <c r="R148" s="229">
        <f>Q148*H148</f>
        <v>0.0053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166</v>
      </c>
      <c r="AT148" s="231" t="s">
        <v>167</v>
      </c>
      <c r="AU148" s="231" t="s">
        <v>86</v>
      </c>
      <c r="AY148" s="17" t="s">
        <v>119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84</v>
      </c>
      <c r="BK148" s="232">
        <f>ROUND(I148*H148,2)</f>
        <v>0</v>
      </c>
      <c r="BL148" s="17" t="s">
        <v>125</v>
      </c>
      <c r="BM148" s="231" t="s">
        <v>177</v>
      </c>
    </row>
    <row r="149" s="2" customFormat="1">
      <c r="A149" s="38"/>
      <c r="B149" s="39"/>
      <c r="C149" s="40"/>
      <c r="D149" s="233" t="s">
        <v>127</v>
      </c>
      <c r="E149" s="40"/>
      <c r="F149" s="234" t="s">
        <v>176</v>
      </c>
      <c r="G149" s="40"/>
      <c r="H149" s="40"/>
      <c r="I149" s="235"/>
      <c r="J149" s="40"/>
      <c r="K149" s="40"/>
      <c r="L149" s="44"/>
      <c r="M149" s="236"/>
      <c r="N149" s="23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127</v>
      </c>
      <c r="AU149" s="17" t="s">
        <v>86</v>
      </c>
    </row>
    <row r="150" s="2" customFormat="1" ht="37.8" customHeight="1">
      <c r="A150" s="38"/>
      <c r="B150" s="39"/>
      <c r="C150" s="219" t="s">
        <v>178</v>
      </c>
      <c r="D150" s="219" t="s">
        <v>121</v>
      </c>
      <c r="E150" s="220" t="s">
        <v>179</v>
      </c>
      <c r="F150" s="221" t="s">
        <v>180</v>
      </c>
      <c r="G150" s="222" t="s">
        <v>163</v>
      </c>
      <c r="H150" s="223">
        <v>2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42</v>
      </c>
      <c r="O150" s="91"/>
      <c r="P150" s="229">
        <f>O150*H150</f>
        <v>0</v>
      </c>
      <c r="Q150" s="229">
        <v>0.0010499999999999999</v>
      </c>
      <c r="R150" s="229">
        <f>Q150*H150</f>
        <v>0.0020999999999999999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125</v>
      </c>
      <c r="AT150" s="231" t="s">
        <v>121</v>
      </c>
      <c r="AU150" s="231" t="s">
        <v>86</v>
      </c>
      <c r="AY150" s="17" t="s">
        <v>119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84</v>
      </c>
      <c r="BK150" s="232">
        <f>ROUND(I150*H150,2)</f>
        <v>0</v>
      </c>
      <c r="BL150" s="17" t="s">
        <v>125</v>
      </c>
      <c r="BM150" s="231" t="s">
        <v>181</v>
      </c>
    </row>
    <row r="151" s="2" customFormat="1">
      <c r="A151" s="38"/>
      <c r="B151" s="39"/>
      <c r="C151" s="40"/>
      <c r="D151" s="233" t="s">
        <v>127</v>
      </c>
      <c r="E151" s="40"/>
      <c r="F151" s="234" t="s">
        <v>182</v>
      </c>
      <c r="G151" s="40"/>
      <c r="H151" s="40"/>
      <c r="I151" s="235"/>
      <c r="J151" s="40"/>
      <c r="K151" s="40"/>
      <c r="L151" s="44"/>
      <c r="M151" s="236"/>
      <c r="N151" s="23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127</v>
      </c>
      <c r="AU151" s="17" t="s">
        <v>86</v>
      </c>
    </row>
    <row r="152" s="2" customFormat="1" ht="24.15" customHeight="1">
      <c r="A152" s="38"/>
      <c r="B152" s="39"/>
      <c r="C152" s="219" t="s">
        <v>8</v>
      </c>
      <c r="D152" s="219" t="s">
        <v>121</v>
      </c>
      <c r="E152" s="220" t="s">
        <v>183</v>
      </c>
      <c r="F152" s="221" t="s">
        <v>184</v>
      </c>
      <c r="G152" s="222" t="s">
        <v>185</v>
      </c>
      <c r="H152" s="223">
        <v>525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42</v>
      </c>
      <c r="O152" s="91"/>
      <c r="P152" s="229">
        <f>O152*H152</f>
        <v>0</v>
      </c>
      <c r="Q152" s="229">
        <v>0.00010000000000000001</v>
      </c>
      <c r="R152" s="229">
        <f>Q152*H152</f>
        <v>0.052500000000000005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125</v>
      </c>
      <c r="AT152" s="231" t="s">
        <v>121</v>
      </c>
      <c r="AU152" s="231" t="s">
        <v>86</v>
      </c>
      <c r="AY152" s="17" t="s">
        <v>119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84</v>
      </c>
      <c r="BK152" s="232">
        <f>ROUND(I152*H152,2)</f>
        <v>0</v>
      </c>
      <c r="BL152" s="17" t="s">
        <v>125</v>
      </c>
      <c r="BM152" s="231" t="s">
        <v>186</v>
      </c>
    </row>
    <row r="153" s="2" customFormat="1">
      <c r="A153" s="38"/>
      <c r="B153" s="39"/>
      <c r="C153" s="40"/>
      <c r="D153" s="233" t="s">
        <v>127</v>
      </c>
      <c r="E153" s="40"/>
      <c r="F153" s="234" t="s">
        <v>187</v>
      </c>
      <c r="G153" s="40"/>
      <c r="H153" s="40"/>
      <c r="I153" s="235"/>
      <c r="J153" s="40"/>
      <c r="K153" s="40"/>
      <c r="L153" s="44"/>
      <c r="M153" s="236"/>
      <c r="N153" s="237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127</v>
      </c>
      <c r="AU153" s="17" t="s">
        <v>86</v>
      </c>
    </row>
    <row r="154" s="13" customFormat="1">
      <c r="A154" s="13"/>
      <c r="B154" s="238"/>
      <c r="C154" s="239"/>
      <c r="D154" s="233" t="s">
        <v>129</v>
      </c>
      <c r="E154" s="240" t="s">
        <v>1</v>
      </c>
      <c r="F154" s="241" t="s">
        <v>188</v>
      </c>
      <c r="G154" s="239"/>
      <c r="H154" s="242">
        <v>525</v>
      </c>
      <c r="I154" s="243"/>
      <c r="J154" s="239"/>
      <c r="K154" s="239"/>
      <c r="L154" s="244"/>
      <c r="M154" s="245"/>
      <c r="N154" s="246"/>
      <c r="O154" s="246"/>
      <c r="P154" s="246"/>
      <c r="Q154" s="246"/>
      <c r="R154" s="246"/>
      <c r="S154" s="246"/>
      <c r="T154" s="24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8" t="s">
        <v>129</v>
      </c>
      <c r="AU154" s="248" t="s">
        <v>86</v>
      </c>
      <c r="AV154" s="13" t="s">
        <v>86</v>
      </c>
      <c r="AW154" s="13" t="s">
        <v>34</v>
      </c>
      <c r="AX154" s="13" t="s">
        <v>77</v>
      </c>
      <c r="AY154" s="248" t="s">
        <v>119</v>
      </c>
    </row>
    <row r="155" s="14" customFormat="1">
      <c r="A155" s="14"/>
      <c r="B155" s="249"/>
      <c r="C155" s="250"/>
      <c r="D155" s="233" t="s">
        <v>129</v>
      </c>
      <c r="E155" s="251" t="s">
        <v>1</v>
      </c>
      <c r="F155" s="252" t="s">
        <v>131</v>
      </c>
      <c r="G155" s="250"/>
      <c r="H155" s="253">
        <v>525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9" t="s">
        <v>129</v>
      </c>
      <c r="AU155" s="259" t="s">
        <v>86</v>
      </c>
      <c r="AV155" s="14" t="s">
        <v>125</v>
      </c>
      <c r="AW155" s="14" t="s">
        <v>34</v>
      </c>
      <c r="AX155" s="14" t="s">
        <v>84</v>
      </c>
      <c r="AY155" s="259" t="s">
        <v>119</v>
      </c>
    </row>
    <row r="156" s="2" customFormat="1" ht="24.15" customHeight="1">
      <c r="A156" s="38"/>
      <c r="B156" s="39"/>
      <c r="C156" s="219" t="s">
        <v>189</v>
      </c>
      <c r="D156" s="219" t="s">
        <v>121</v>
      </c>
      <c r="E156" s="220" t="s">
        <v>190</v>
      </c>
      <c r="F156" s="221" t="s">
        <v>191</v>
      </c>
      <c r="G156" s="222" t="s">
        <v>185</v>
      </c>
      <c r="H156" s="223">
        <v>59.350000000000001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42</v>
      </c>
      <c r="O156" s="91"/>
      <c r="P156" s="229">
        <f>O156*H156</f>
        <v>0</v>
      </c>
      <c r="Q156" s="229">
        <v>0.00020000000000000001</v>
      </c>
      <c r="R156" s="229">
        <f>Q156*H156</f>
        <v>0.01187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125</v>
      </c>
      <c r="AT156" s="231" t="s">
        <v>121</v>
      </c>
      <c r="AU156" s="231" t="s">
        <v>86</v>
      </c>
      <c r="AY156" s="17" t="s">
        <v>119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7" t="s">
        <v>84</v>
      </c>
      <c r="BK156" s="232">
        <f>ROUND(I156*H156,2)</f>
        <v>0</v>
      </c>
      <c r="BL156" s="17" t="s">
        <v>125</v>
      </c>
      <c r="BM156" s="231" t="s">
        <v>192</v>
      </c>
    </row>
    <row r="157" s="2" customFormat="1">
      <c r="A157" s="38"/>
      <c r="B157" s="39"/>
      <c r="C157" s="40"/>
      <c r="D157" s="233" t="s">
        <v>127</v>
      </c>
      <c r="E157" s="40"/>
      <c r="F157" s="234" t="s">
        <v>193</v>
      </c>
      <c r="G157" s="40"/>
      <c r="H157" s="40"/>
      <c r="I157" s="235"/>
      <c r="J157" s="40"/>
      <c r="K157" s="40"/>
      <c r="L157" s="44"/>
      <c r="M157" s="236"/>
      <c r="N157" s="23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127</v>
      </c>
      <c r="AU157" s="17" t="s">
        <v>86</v>
      </c>
    </row>
    <row r="158" s="13" customFormat="1">
      <c r="A158" s="13"/>
      <c r="B158" s="238"/>
      <c r="C158" s="239"/>
      <c r="D158" s="233" t="s">
        <v>129</v>
      </c>
      <c r="E158" s="240" t="s">
        <v>1</v>
      </c>
      <c r="F158" s="241" t="s">
        <v>194</v>
      </c>
      <c r="G158" s="239"/>
      <c r="H158" s="242">
        <v>59.350000000000001</v>
      </c>
      <c r="I158" s="243"/>
      <c r="J158" s="239"/>
      <c r="K158" s="239"/>
      <c r="L158" s="244"/>
      <c r="M158" s="245"/>
      <c r="N158" s="246"/>
      <c r="O158" s="246"/>
      <c r="P158" s="246"/>
      <c r="Q158" s="246"/>
      <c r="R158" s="246"/>
      <c r="S158" s="246"/>
      <c r="T158" s="24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8" t="s">
        <v>129</v>
      </c>
      <c r="AU158" s="248" t="s">
        <v>86</v>
      </c>
      <c r="AV158" s="13" t="s">
        <v>86</v>
      </c>
      <c r="AW158" s="13" t="s">
        <v>34</v>
      </c>
      <c r="AX158" s="13" t="s">
        <v>77</v>
      </c>
      <c r="AY158" s="248" t="s">
        <v>119</v>
      </c>
    </row>
    <row r="159" s="14" customFormat="1">
      <c r="A159" s="14"/>
      <c r="B159" s="249"/>
      <c r="C159" s="250"/>
      <c r="D159" s="233" t="s">
        <v>129</v>
      </c>
      <c r="E159" s="251" t="s">
        <v>1</v>
      </c>
      <c r="F159" s="252" t="s">
        <v>131</v>
      </c>
      <c r="G159" s="250"/>
      <c r="H159" s="253">
        <v>59.350000000000001</v>
      </c>
      <c r="I159" s="254"/>
      <c r="J159" s="250"/>
      <c r="K159" s="250"/>
      <c r="L159" s="255"/>
      <c r="M159" s="256"/>
      <c r="N159" s="257"/>
      <c r="O159" s="257"/>
      <c r="P159" s="257"/>
      <c r="Q159" s="257"/>
      <c r="R159" s="257"/>
      <c r="S159" s="257"/>
      <c r="T159" s="25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9" t="s">
        <v>129</v>
      </c>
      <c r="AU159" s="259" t="s">
        <v>86</v>
      </c>
      <c r="AV159" s="14" t="s">
        <v>125</v>
      </c>
      <c r="AW159" s="14" t="s">
        <v>34</v>
      </c>
      <c r="AX159" s="14" t="s">
        <v>84</v>
      </c>
      <c r="AY159" s="259" t="s">
        <v>119</v>
      </c>
    </row>
    <row r="160" s="2" customFormat="1" ht="24.15" customHeight="1">
      <c r="A160" s="38"/>
      <c r="B160" s="39"/>
      <c r="C160" s="219" t="s">
        <v>195</v>
      </c>
      <c r="D160" s="219" t="s">
        <v>121</v>
      </c>
      <c r="E160" s="220" t="s">
        <v>196</v>
      </c>
      <c r="F160" s="221" t="s">
        <v>197</v>
      </c>
      <c r="G160" s="222" t="s">
        <v>185</v>
      </c>
      <c r="H160" s="223">
        <v>62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42</v>
      </c>
      <c r="O160" s="91"/>
      <c r="P160" s="229">
        <f>O160*H160</f>
        <v>0</v>
      </c>
      <c r="Q160" s="229">
        <v>0.00010000000000000001</v>
      </c>
      <c r="R160" s="229">
        <f>Q160*H160</f>
        <v>0.0062000000000000006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125</v>
      </c>
      <c r="AT160" s="231" t="s">
        <v>121</v>
      </c>
      <c r="AU160" s="231" t="s">
        <v>86</v>
      </c>
      <c r="AY160" s="17" t="s">
        <v>119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7" t="s">
        <v>84</v>
      </c>
      <c r="BK160" s="232">
        <f>ROUND(I160*H160,2)</f>
        <v>0</v>
      </c>
      <c r="BL160" s="17" t="s">
        <v>125</v>
      </c>
      <c r="BM160" s="231" t="s">
        <v>198</v>
      </c>
    </row>
    <row r="161" s="2" customFormat="1">
      <c r="A161" s="38"/>
      <c r="B161" s="39"/>
      <c r="C161" s="40"/>
      <c r="D161" s="233" t="s">
        <v>127</v>
      </c>
      <c r="E161" s="40"/>
      <c r="F161" s="234" t="s">
        <v>199</v>
      </c>
      <c r="G161" s="40"/>
      <c r="H161" s="40"/>
      <c r="I161" s="235"/>
      <c r="J161" s="40"/>
      <c r="K161" s="40"/>
      <c r="L161" s="44"/>
      <c r="M161" s="236"/>
      <c r="N161" s="23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127</v>
      </c>
      <c r="AU161" s="17" t="s">
        <v>86</v>
      </c>
    </row>
    <row r="162" s="13" customFormat="1">
      <c r="A162" s="13"/>
      <c r="B162" s="238"/>
      <c r="C162" s="239"/>
      <c r="D162" s="233" t="s">
        <v>129</v>
      </c>
      <c r="E162" s="240" t="s">
        <v>1</v>
      </c>
      <c r="F162" s="241" t="s">
        <v>200</v>
      </c>
      <c r="G162" s="239"/>
      <c r="H162" s="242">
        <v>62</v>
      </c>
      <c r="I162" s="243"/>
      <c r="J162" s="239"/>
      <c r="K162" s="239"/>
      <c r="L162" s="244"/>
      <c r="M162" s="245"/>
      <c r="N162" s="246"/>
      <c r="O162" s="246"/>
      <c r="P162" s="246"/>
      <c r="Q162" s="246"/>
      <c r="R162" s="246"/>
      <c r="S162" s="246"/>
      <c r="T162" s="24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8" t="s">
        <v>129</v>
      </c>
      <c r="AU162" s="248" t="s">
        <v>86</v>
      </c>
      <c r="AV162" s="13" t="s">
        <v>86</v>
      </c>
      <c r="AW162" s="13" t="s">
        <v>34</v>
      </c>
      <c r="AX162" s="13" t="s">
        <v>77</v>
      </c>
      <c r="AY162" s="248" t="s">
        <v>119</v>
      </c>
    </row>
    <row r="163" s="14" customFormat="1">
      <c r="A163" s="14"/>
      <c r="B163" s="249"/>
      <c r="C163" s="250"/>
      <c r="D163" s="233" t="s">
        <v>129</v>
      </c>
      <c r="E163" s="251" t="s">
        <v>1</v>
      </c>
      <c r="F163" s="252" t="s">
        <v>131</v>
      </c>
      <c r="G163" s="250"/>
      <c r="H163" s="253">
        <v>62</v>
      </c>
      <c r="I163" s="254"/>
      <c r="J163" s="250"/>
      <c r="K163" s="250"/>
      <c r="L163" s="255"/>
      <c r="M163" s="256"/>
      <c r="N163" s="257"/>
      <c r="O163" s="257"/>
      <c r="P163" s="257"/>
      <c r="Q163" s="257"/>
      <c r="R163" s="257"/>
      <c r="S163" s="257"/>
      <c r="T163" s="25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9" t="s">
        <v>129</v>
      </c>
      <c r="AU163" s="259" t="s">
        <v>86</v>
      </c>
      <c r="AV163" s="14" t="s">
        <v>125</v>
      </c>
      <c r="AW163" s="14" t="s">
        <v>34</v>
      </c>
      <c r="AX163" s="14" t="s">
        <v>84</v>
      </c>
      <c r="AY163" s="259" t="s">
        <v>119</v>
      </c>
    </row>
    <row r="164" s="2" customFormat="1" ht="24.15" customHeight="1">
      <c r="A164" s="38"/>
      <c r="B164" s="39"/>
      <c r="C164" s="219" t="s">
        <v>201</v>
      </c>
      <c r="D164" s="219" t="s">
        <v>121</v>
      </c>
      <c r="E164" s="220" t="s">
        <v>202</v>
      </c>
      <c r="F164" s="221" t="s">
        <v>203</v>
      </c>
      <c r="G164" s="222" t="s">
        <v>185</v>
      </c>
      <c r="H164" s="223">
        <v>525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42</v>
      </c>
      <c r="O164" s="91"/>
      <c r="P164" s="229">
        <f>O164*H164</f>
        <v>0</v>
      </c>
      <c r="Q164" s="229">
        <v>0.00033</v>
      </c>
      <c r="R164" s="229">
        <f>Q164*H164</f>
        <v>0.17324999999999999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125</v>
      </c>
      <c r="AT164" s="231" t="s">
        <v>121</v>
      </c>
      <c r="AU164" s="231" t="s">
        <v>86</v>
      </c>
      <c r="AY164" s="17" t="s">
        <v>119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84</v>
      </c>
      <c r="BK164" s="232">
        <f>ROUND(I164*H164,2)</f>
        <v>0</v>
      </c>
      <c r="BL164" s="17" t="s">
        <v>125</v>
      </c>
      <c r="BM164" s="231" t="s">
        <v>204</v>
      </c>
    </row>
    <row r="165" s="2" customFormat="1">
      <c r="A165" s="38"/>
      <c r="B165" s="39"/>
      <c r="C165" s="40"/>
      <c r="D165" s="233" t="s">
        <v>127</v>
      </c>
      <c r="E165" s="40"/>
      <c r="F165" s="234" t="s">
        <v>205</v>
      </c>
      <c r="G165" s="40"/>
      <c r="H165" s="40"/>
      <c r="I165" s="235"/>
      <c r="J165" s="40"/>
      <c r="K165" s="40"/>
      <c r="L165" s="44"/>
      <c r="M165" s="236"/>
      <c r="N165" s="23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127</v>
      </c>
      <c r="AU165" s="17" t="s">
        <v>86</v>
      </c>
    </row>
    <row r="166" s="2" customFormat="1" ht="24.15" customHeight="1">
      <c r="A166" s="38"/>
      <c r="B166" s="39"/>
      <c r="C166" s="219" t="s">
        <v>206</v>
      </c>
      <c r="D166" s="219" t="s">
        <v>121</v>
      </c>
      <c r="E166" s="220" t="s">
        <v>207</v>
      </c>
      <c r="F166" s="221" t="s">
        <v>208</v>
      </c>
      <c r="G166" s="222" t="s">
        <v>185</v>
      </c>
      <c r="H166" s="223">
        <v>62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42</v>
      </c>
      <c r="O166" s="91"/>
      <c r="P166" s="229">
        <f>O166*H166</f>
        <v>0</v>
      </c>
      <c r="Q166" s="229">
        <v>0.00038000000000000002</v>
      </c>
      <c r="R166" s="229">
        <f>Q166*H166</f>
        <v>0.023560000000000001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125</v>
      </c>
      <c r="AT166" s="231" t="s">
        <v>121</v>
      </c>
      <c r="AU166" s="231" t="s">
        <v>86</v>
      </c>
      <c r="AY166" s="17" t="s">
        <v>119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84</v>
      </c>
      <c r="BK166" s="232">
        <f>ROUND(I166*H166,2)</f>
        <v>0</v>
      </c>
      <c r="BL166" s="17" t="s">
        <v>125</v>
      </c>
      <c r="BM166" s="231" t="s">
        <v>209</v>
      </c>
    </row>
    <row r="167" s="2" customFormat="1">
      <c r="A167" s="38"/>
      <c r="B167" s="39"/>
      <c r="C167" s="40"/>
      <c r="D167" s="233" t="s">
        <v>127</v>
      </c>
      <c r="E167" s="40"/>
      <c r="F167" s="234" t="s">
        <v>210</v>
      </c>
      <c r="G167" s="40"/>
      <c r="H167" s="40"/>
      <c r="I167" s="235"/>
      <c r="J167" s="40"/>
      <c r="K167" s="40"/>
      <c r="L167" s="44"/>
      <c r="M167" s="236"/>
      <c r="N167" s="23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127</v>
      </c>
      <c r="AU167" s="17" t="s">
        <v>86</v>
      </c>
    </row>
    <row r="168" s="2" customFormat="1" ht="24.15" customHeight="1">
      <c r="A168" s="38"/>
      <c r="B168" s="39"/>
      <c r="C168" s="219" t="s">
        <v>211</v>
      </c>
      <c r="D168" s="219" t="s">
        <v>121</v>
      </c>
      <c r="E168" s="220" t="s">
        <v>212</v>
      </c>
      <c r="F168" s="221" t="s">
        <v>208</v>
      </c>
      <c r="G168" s="222" t="s">
        <v>185</v>
      </c>
      <c r="H168" s="223">
        <v>59.350000000000001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42</v>
      </c>
      <c r="O168" s="91"/>
      <c r="P168" s="229">
        <f>O168*H168</f>
        <v>0</v>
      </c>
      <c r="Q168" s="229">
        <v>0.00038000000000000002</v>
      </c>
      <c r="R168" s="229">
        <f>Q168*H168</f>
        <v>0.022553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125</v>
      </c>
      <c r="AT168" s="231" t="s">
        <v>121</v>
      </c>
      <c r="AU168" s="231" t="s">
        <v>86</v>
      </c>
      <c r="AY168" s="17" t="s">
        <v>119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84</v>
      </c>
      <c r="BK168" s="232">
        <f>ROUND(I168*H168,2)</f>
        <v>0</v>
      </c>
      <c r="BL168" s="17" t="s">
        <v>125</v>
      </c>
      <c r="BM168" s="231" t="s">
        <v>213</v>
      </c>
    </row>
    <row r="169" s="2" customFormat="1">
      <c r="A169" s="38"/>
      <c r="B169" s="39"/>
      <c r="C169" s="40"/>
      <c r="D169" s="233" t="s">
        <v>127</v>
      </c>
      <c r="E169" s="40"/>
      <c r="F169" s="234" t="s">
        <v>210</v>
      </c>
      <c r="G169" s="40"/>
      <c r="H169" s="40"/>
      <c r="I169" s="235"/>
      <c r="J169" s="40"/>
      <c r="K169" s="40"/>
      <c r="L169" s="44"/>
      <c r="M169" s="236"/>
      <c r="N169" s="23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127</v>
      </c>
      <c r="AU169" s="17" t="s">
        <v>86</v>
      </c>
    </row>
    <row r="170" s="2" customFormat="1" ht="16.5" customHeight="1">
      <c r="A170" s="38"/>
      <c r="B170" s="39"/>
      <c r="C170" s="219" t="s">
        <v>214</v>
      </c>
      <c r="D170" s="219" t="s">
        <v>121</v>
      </c>
      <c r="E170" s="220" t="s">
        <v>215</v>
      </c>
      <c r="F170" s="221" t="s">
        <v>216</v>
      </c>
      <c r="G170" s="222" t="s">
        <v>185</v>
      </c>
      <c r="H170" s="223">
        <v>646.35000000000002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42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125</v>
      </c>
      <c r="AT170" s="231" t="s">
        <v>121</v>
      </c>
      <c r="AU170" s="231" t="s">
        <v>86</v>
      </c>
      <c r="AY170" s="17" t="s">
        <v>119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84</v>
      </c>
      <c r="BK170" s="232">
        <f>ROUND(I170*H170,2)</f>
        <v>0</v>
      </c>
      <c r="BL170" s="17" t="s">
        <v>125</v>
      </c>
      <c r="BM170" s="231" t="s">
        <v>217</v>
      </c>
    </row>
    <row r="171" s="2" customFormat="1">
      <c r="A171" s="38"/>
      <c r="B171" s="39"/>
      <c r="C171" s="40"/>
      <c r="D171" s="233" t="s">
        <v>127</v>
      </c>
      <c r="E171" s="40"/>
      <c r="F171" s="234" t="s">
        <v>218</v>
      </c>
      <c r="G171" s="40"/>
      <c r="H171" s="40"/>
      <c r="I171" s="235"/>
      <c r="J171" s="40"/>
      <c r="K171" s="40"/>
      <c r="L171" s="44"/>
      <c r="M171" s="236"/>
      <c r="N171" s="23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127</v>
      </c>
      <c r="AU171" s="17" t="s">
        <v>86</v>
      </c>
    </row>
    <row r="172" s="13" customFormat="1">
      <c r="A172" s="13"/>
      <c r="B172" s="238"/>
      <c r="C172" s="239"/>
      <c r="D172" s="233" t="s">
        <v>129</v>
      </c>
      <c r="E172" s="240" t="s">
        <v>1</v>
      </c>
      <c r="F172" s="241" t="s">
        <v>219</v>
      </c>
      <c r="G172" s="239"/>
      <c r="H172" s="242">
        <v>646.35000000000002</v>
      </c>
      <c r="I172" s="243"/>
      <c r="J172" s="239"/>
      <c r="K172" s="239"/>
      <c r="L172" s="244"/>
      <c r="M172" s="245"/>
      <c r="N172" s="246"/>
      <c r="O172" s="246"/>
      <c r="P172" s="246"/>
      <c r="Q172" s="246"/>
      <c r="R172" s="246"/>
      <c r="S172" s="246"/>
      <c r="T172" s="24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8" t="s">
        <v>129</v>
      </c>
      <c r="AU172" s="248" t="s">
        <v>86</v>
      </c>
      <c r="AV172" s="13" t="s">
        <v>86</v>
      </c>
      <c r="AW172" s="13" t="s">
        <v>34</v>
      </c>
      <c r="AX172" s="13" t="s">
        <v>77</v>
      </c>
      <c r="AY172" s="248" t="s">
        <v>119</v>
      </c>
    </row>
    <row r="173" s="14" customFormat="1">
      <c r="A173" s="14"/>
      <c r="B173" s="249"/>
      <c r="C173" s="250"/>
      <c r="D173" s="233" t="s">
        <v>129</v>
      </c>
      <c r="E173" s="251" t="s">
        <v>1</v>
      </c>
      <c r="F173" s="252" t="s">
        <v>131</v>
      </c>
      <c r="G173" s="250"/>
      <c r="H173" s="253">
        <v>646.35000000000002</v>
      </c>
      <c r="I173" s="254"/>
      <c r="J173" s="250"/>
      <c r="K173" s="250"/>
      <c r="L173" s="255"/>
      <c r="M173" s="256"/>
      <c r="N173" s="257"/>
      <c r="O173" s="257"/>
      <c r="P173" s="257"/>
      <c r="Q173" s="257"/>
      <c r="R173" s="257"/>
      <c r="S173" s="257"/>
      <c r="T173" s="25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9" t="s">
        <v>129</v>
      </c>
      <c r="AU173" s="259" t="s">
        <v>86</v>
      </c>
      <c r="AV173" s="14" t="s">
        <v>125</v>
      </c>
      <c r="AW173" s="14" t="s">
        <v>34</v>
      </c>
      <c r="AX173" s="14" t="s">
        <v>84</v>
      </c>
      <c r="AY173" s="259" t="s">
        <v>119</v>
      </c>
    </row>
    <row r="174" s="2" customFormat="1" ht="24.15" customHeight="1">
      <c r="A174" s="38"/>
      <c r="B174" s="39"/>
      <c r="C174" s="219" t="s">
        <v>220</v>
      </c>
      <c r="D174" s="219" t="s">
        <v>121</v>
      </c>
      <c r="E174" s="220" t="s">
        <v>221</v>
      </c>
      <c r="F174" s="221" t="s">
        <v>222</v>
      </c>
      <c r="G174" s="222" t="s">
        <v>185</v>
      </c>
      <c r="H174" s="223">
        <v>446.60000000000002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42</v>
      </c>
      <c r="O174" s="91"/>
      <c r="P174" s="229">
        <f>O174*H174</f>
        <v>0</v>
      </c>
      <c r="Q174" s="229">
        <v>0.00021000000000000001</v>
      </c>
      <c r="R174" s="229">
        <f>Q174*H174</f>
        <v>0.093786000000000008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125</v>
      </c>
      <c r="AT174" s="231" t="s">
        <v>121</v>
      </c>
      <c r="AU174" s="231" t="s">
        <v>86</v>
      </c>
      <c r="AY174" s="17" t="s">
        <v>119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84</v>
      </c>
      <c r="BK174" s="232">
        <f>ROUND(I174*H174,2)</f>
        <v>0</v>
      </c>
      <c r="BL174" s="17" t="s">
        <v>125</v>
      </c>
      <c r="BM174" s="231" t="s">
        <v>223</v>
      </c>
    </row>
    <row r="175" s="2" customFormat="1">
      <c r="A175" s="38"/>
      <c r="B175" s="39"/>
      <c r="C175" s="40"/>
      <c r="D175" s="233" t="s">
        <v>127</v>
      </c>
      <c r="E175" s="40"/>
      <c r="F175" s="234" t="s">
        <v>224</v>
      </c>
      <c r="G175" s="40"/>
      <c r="H175" s="40"/>
      <c r="I175" s="235"/>
      <c r="J175" s="40"/>
      <c r="K175" s="40"/>
      <c r="L175" s="44"/>
      <c r="M175" s="236"/>
      <c r="N175" s="237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127</v>
      </c>
      <c r="AU175" s="17" t="s">
        <v>86</v>
      </c>
    </row>
    <row r="176" s="13" customFormat="1">
      <c r="A176" s="13"/>
      <c r="B176" s="238"/>
      <c r="C176" s="239"/>
      <c r="D176" s="233" t="s">
        <v>129</v>
      </c>
      <c r="E176" s="240" t="s">
        <v>1</v>
      </c>
      <c r="F176" s="241" t="s">
        <v>225</v>
      </c>
      <c r="G176" s="239"/>
      <c r="H176" s="242">
        <v>446.60000000000002</v>
      </c>
      <c r="I176" s="243"/>
      <c r="J176" s="239"/>
      <c r="K176" s="239"/>
      <c r="L176" s="244"/>
      <c r="M176" s="245"/>
      <c r="N176" s="246"/>
      <c r="O176" s="246"/>
      <c r="P176" s="246"/>
      <c r="Q176" s="246"/>
      <c r="R176" s="246"/>
      <c r="S176" s="246"/>
      <c r="T176" s="24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8" t="s">
        <v>129</v>
      </c>
      <c r="AU176" s="248" t="s">
        <v>86</v>
      </c>
      <c r="AV176" s="13" t="s">
        <v>86</v>
      </c>
      <c r="AW176" s="13" t="s">
        <v>34</v>
      </c>
      <c r="AX176" s="13" t="s">
        <v>77</v>
      </c>
      <c r="AY176" s="248" t="s">
        <v>119</v>
      </c>
    </row>
    <row r="177" s="14" customFormat="1">
      <c r="A177" s="14"/>
      <c r="B177" s="249"/>
      <c r="C177" s="250"/>
      <c r="D177" s="233" t="s">
        <v>129</v>
      </c>
      <c r="E177" s="251" t="s">
        <v>1</v>
      </c>
      <c r="F177" s="252" t="s">
        <v>131</v>
      </c>
      <c r="G177" s="250"/>
      <c r="H177" s="253">
        <v>446.60000000000002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9" t="s">
        <v>129</v>
      </c>
      <c r="AU177" s="259" t="s">
        <v>86</v>
      </c>
      <c r="AV177" s="14" t="s">
        <v>125</v>
      </c>
      <c r="AW177" s="14" t="s">
        <v>34</v>
      </c>
      <c r="AX177" s="14" t="s">
        <v>84</v>
      </c>
      <c r="AY177" s="259" t="s">
        <v>119</v>
      </c>
    </row>
    <row r="178" s="2" customFormat="1" ht="24.15" customHeight="1">
      <c r="A178" s="38"/>
      <c r="B178" s="39"/>
      <c r="C178" s="219" t="s">
        <v>226</v>
      </c>
      <c r="D178" s="219" t="s">
        <v>121</v>
      </c>
      <c r="E178" s="220" t="s">
        <v>227</v>
      </c>
      <c r="F178" s="221" t="s">
        <v>228</v>
      </c>
      <c r="G178" s="222" t="s">
        <v>185</v>
      </c>
      <c r="H178" s="223">
        <v>23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42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125</v>
      </c>
      <c r="AT178" s="231" t="s">
        <v>121</v>
      </c>
      <c r="AU178" s="231" t="s">
        <v>86</v>
      </c>
      <c r="AY178" s="17" t="s">
        <v>119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84</v>
      </c>
      <c r="BK178" s="232">
        <f>ROUND(I178*H178,2)</f>
        <v>0</v>
      </c>
      <c r="BL178" s="17" t="s">
        <v>125</v>
      </c>
      <c r="BM178" s="231" t="s">
        <v>229</v>
      </c>
    </row>
    <row r="179" s="2" customFormat="1">
      <c r="A179" s="38"/>
      <c r="B179" s="39"/>
      <c r="C179" s="40"/>
      <c r="D179" s="233" t="s">
        <v>127</v>
      </c>
      <c r="E179" s="40"/>
      <c r="F179" s="234" t="s">
        <v>230</v>
      </c>
      <c r="G179" s="40"/>
      <c r="H179" s="40"/>
      <c r="I179" s="235"/>
      <c r="J179" s="40"/>
      <c r="K179" s="40"/>
      <c r="L179" s="44"/>
      <c r="M179" s="236"/>
      <c r="N179" s="23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127</v>
      </c>
      <c r="AU179" s="17" t="s">
        <v>86</v>
      </c>
    </row>
    <row r="180" s="2" customFormat="1" ht="24.15" customHeight="1">
      <c r="A180" s="38"/>
      <c r="B180" s="39"/>
      <c r="C180" s="219" t="s">
        <v>7</v>
      </c>
      <c r="D180" s="219" t="s">
        <v>121</v>
      </c>
      <c r="E180" s="220" t="s">
        <v>231</v>
      </c>
      <c r="F180" s="221" t="s">
        <v>232</v>
      </c>
      <c r="G180" s="222" t="s">
        <v>185</v>
      </c>
      <c r="H180" s="223">
        <v>50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42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0.19400000000000001</v>
      </c>
      <c r="T180" s="230">
        <f>S180*H180</f>
        <v>9.7000000000000011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125</v>
      </c>
      <c r="AT180" s="231" t="s">
        <v>121</v>
      </c>
      <c r="AU180" s="231" t="s">
        <v>86</v>
      </c>
      <c r="AY180" s="17" t="s">
        <v>119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84</v>
      </c>
      <c r="BK180" s="232">
        <f>ROUND(I180*H180,2)</f>
        <v>0</v>
      </c>
      <c r="BL180" s="17" t="s">
        <v>125</v>
      </c>
      <c r="BM180" s="231" t="s">
        <v>233</v>
      </c>
    </row>
    <row r="181" s="2" customFormat="1">
      <c r="A181" s="38"/>
      <c r="B181" s="39"/>
      <c r="C181" s="40"/>
      <c r="D181" s="233" t="s">
        <v>127</v>
      </c>
      <c r="E181" s="40"/>
      <c r="F181" s="234" t="s">
        <v>234</v>
      </c>
      <c r="G181" s="40"/>
      <c r="H181" s="40"/>
      <c r="I181" s="235"/>
      <c r="J181" s="40"/>
      <c r="K181" s="40"/>
      <c r="L181" s="44"/>
      <c r="M181" s="236"/>
      <c r="N181" s="23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127</v>
      </c>
      <c r="AU181" s="17" t="s">
        <v>86</v>
      </c>
    </row>
    <row r="182" s="2" customFormat="1" ht="24.15" customHeight="1">
      <c r="A182" s="38"/>
      <c r="B182" s="39"/>
      <c r="C182" s="219" t="s">
        <v>235</v>
      </c>
      <c r="D182" s="219" t="s">
        <v>121</v>
      </c>
      <c r="E182" s="220" t="s">
        <v>236</v>
      </c>
      <c r="F182" s="221" t="s">
        <v>237</v>
      </c>
      <c r="G182" s="222" t="s">
        <v>185</v>
      </c>
      <c r="H182" s="223">
        <v>485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42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125</v>
      </c>
      <c r="AT182" s="231" t="s">
        <v>121</v>
      </c>
      <c r="AU182" s="231" t="s">
        <v>86</v>
      </c>
      <c r="AY182" s="17" t="s">
        <v>119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84</v>
      </c>
      <c r="BK182" s="232">
        <f>ROUND(I182*H182,2)</f>
        <v>0</v>
      </c>
      <c r="BL182" s="17" t="s">
        <v>125</v>
      </c>
      <c r="BM182" s="231" t="s">
        <v>238</v>
      </c>
    </row>
    <row r="183" s="2" customFormat="1">
      <c r="A183" s="38"/>
      <c r="B183" s="39"/>
      <c r="C183" s="40"/>
      <c r="D183" s="233" t="s">
        <v>127</v>
      </c>
      <c r="E183" s="40"/>
      <c r="F183" s="234" t="s">
        <v>239</v>
      </c>
      <c r="G183" s="40"/>
      <c r="H183" s="40"/>
      <c r="I183" s="235"/>
      <c r="J183" s="40"/>
      <c r="K183" s="40"/>
      <c r="L183" s="44"/>
      <c r="M183" s="236"/>
      <c r="N183" s="23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127</v>
      </c>
      <c r="AU183" s="17" t="s">
        <v>86</v>
      </c>
    </row>
    <row r="184" s="2" customFormat="1" ht="24.15" customHeight="1">
      <c r="A184" s="38"/>
      <c r="B184" s="39"/>
      <c r="C184" s="219" t="s">
        <v>240</v>
      </c>
      <c r="D184" s="219" t="s">
        <v>121</v>
      </c>
      <c r="E184" s="220" t="s">
        <v>241</v>
      </c>
      <c r="F184" s="221" t="s">
        <v>242</v>
      </c>
      <c r="G184" s="222" t="s">
        <v>136</v>
      </c>
      <c r="H184" s="223">
        <v>2682.5999999999999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42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0.02</v>
      </c>
      <c r="T184" s="230">
        <f>S184*H184</f>
        <v>53.652000000000001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125</v>
      </c>
      <c r="AT184" s="231" t="s">
        <v>121</v>
      </c>
      <c r="AU184" s="231" t="s">
        <v>86</v>
      </c>
      <c r="AY184" s="17" t="s">
        <v>119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84</v>
      </c>
      <c r="BK184" s="232">
        <f>ROUND(I184*H184,2)</f>
        <v>0</v>
      </c>
      <c r="BL184" s="17" t="s">
        <v>125</v>
      </c>
      <c r="BM184" s="231" t="s">
        <v>243</v>
      </c>
    </row>
    <row r="185" s="2" customFormat="1">
      <c r="A185" s="38"/>
      <c r="B185" s="39"/>
      <c r="C185" s="40"/>
      <c r="D185" s="233" t="s">
        <v>127</v>
      </c>
      <c r="E185" s="40"/>
      <c r="F185" s="234" t="s">
        <v>244</v>
      </c>
      <c r="G185" s="40"/>
      <c r="H185" s="40"/>
      <c r="I185" s="235"/>
      <c r="J185" s="40"/>
      <c r="K185" s="40"/>
      <c r="L185" s="44"/>
      <c r="M185" s="236"/>
      <c r="N185" s="237"/>
      <c r="O185" s="91"/>
      <c r="P185" s="91"/>
      <c r="Q185" s="91"/>
      <c r="R185" s="91"/>
      <c r="S185" s="91"/>
      <c r="T185" s="92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127</v>
      </c>
      <c r="AU185" s="17" t="s">
        <v>86</v>
      </c>
    </row>
    <row r="186" s="2" customFormat="1" ht="16.5" customHeight="1">
      <c r="A186" s="38"/>
      <c r="B186" s="39"/>
      <c r="C186" s="219" t="s">
        <v>245</v>
      </c>
      <c r="D186" s="219" t="s">
        <v>121</v>
      </c>
      <c r="E186" s="220" t="s">
        <v>246</v>
      </c>
      <c r="F186" s="221" t="s">
        <v>247</v>
      </c>
      <c r="G186" s="222" t="s">
        <v>136</v>
      </c>
      <c r="H186" s="223">
        <v>398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42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0.126</v>
      </c>
      <c r="T186" s="230">
        <f>S186*H186</f>
        <v>50.148000000000003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125</v>
      </c>
      <c r="AT186" s="231" t="s">
        <v>121</v>
      </c>
      <c r="AU186" s="231" t="s">
        <v>86</v>
      </c>
      <c r="AY186" s="17" t="s">
        <v>119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84</v>
      </c>
      <c r="BK186" s="232">
        <f>ROUND(I186*H186,2)</f>
        <v>0</v>
      </c>
      <c r="BL186" s="17" t="s">
        <v>125</v>
      </c>
      <c r="BM186" s="231" t="s">
        <v>248</v>
      </c>
    </row>
    <row r="187" s="2" customFormat="1">
      <c r="A187" s="38"/>
      <c r="B187" s="39"/>
      <c r="C187" s="40"/>
      <c r="D187" s="233" t="s">
        <v>127</v>
      </c>
      <c r="E187" s="40"/>
      <c r="F187" s="234" t="s">
        <v>249</v>
      </c>
      <c r="G187" s="40"/>
      <c r="H187" s="40"/>
      <c r="I187" s="235"/>
      <c r="J187" s="40"/>
      <c r="K187" s="40"/>
      <c r="L187" s="44"/>
      <c r="M187" s="236"/>
      <c r="N187" s="237"/>
      <c r="O187" s="91"/>
      <c r="P187" s="91"/>
      <c r="Q187" s="91"/>
      <c r="R187" s="91"/>
      <c r="S187" s="91"/>
      <c r="T187" s="92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127</v>
      </c>
      <c r="AU187" s="17" t="s">
        <v>86</v>
      </c>
    </row>
    <row r="188" s="2" customFormat="1" ht="37.8" customHeight="1">
      <c r="A188" s="38"/>
      <c r="B188" s="39"/>
      <c r="C188" s="219" t="s">
        <v>250</v>
      </c>
      <c r="D188" s="219" t="s">
        <v>121</v>
      </c>
      <c r="E188" s="220" t="s">
        <v>251</v>
      </c>
      <c r="F188" s="221" t="s">
        <v>252</v>
      </c>
      <c r="G188" s="222" t="s">
        <v>163</v>
      </c>
      <c r="H188" s="223">
        <v>10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42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0.0040000000000000001</v>
      </c>
      <c r="T188" s="230">
        <f>S188*H188</f>
        <v>0.040000000000000001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125</v>
      </c>
      <c r="AT188" s="231" t="s">
        <v>121</v>
      </c>
      <c r="AU188" s="231" t="s">
        <v>86</v>
      </c>
      <c r="AY188" s="17" t="s">
        <v>119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84</v>
      </c>
      <c r="BK188" s="232">
        <f>ROUND(I188*H188,2)</f>
        <v>0</v>
      </c>
      <c r="BL188" s="17" t="s">
        <v>125</v>
      </c>
      <c r="BM188" s="231" t="s">
        <v>253</v>
      </c>
    </row>
    <row r="189" s="2" customFormat="1">
      <c r="A189" s="38"/>
      <c r="B189" s="39"/>
      <c r="C189" s="40"/>
      <c r="D189" s="233" t="s">
        <v>127</v>
      </c>
      <c r="E189" s="40"/>
      <c r="F189" s="234" t="s">
        <v>254</v>
      </c>
      <c r="G189" s="40"/>
      <c r="H189" s="40"/>
      <c r="I189" s="235"/>
      <c r="J189" s="40"/>
      <c r="K189" s="40"/>
      <c r="L189" s="44"/>
      <c r="M189" s="236"/>
      <c r="N189" s="237"/>
      <c r="O189" s="91"/>
      <c r="P189" s="91"/>
      <c r="Q189" s="91"/>
      <c r="R189" s="91"/>
      <c r="S189" s="91"/>
      <c r="T189" s="92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127</v>
      </c>
      <c r="AU189" s="17" t="s">
        <v>86</v>
      </c>
    </row>
    <row r="190" s="12" customFormat="1" ht="22.8" customHeight="1">
      <c r="A190" s="12"/>
      <c r="B190" s="203"/>
      <c r="C190" s="204"/>
      <c r="D190" s="205" t="s">
        <v>76</v>
      </c>
      <c r="E190" s="217" t="s">
        <v>255</v>
      </c>
      <c r="F190" s="217" t="s">
        <v>256</v>
      </c>
      <c r="G190" s="204"/>
      <c r="H190" s="204"/>
      <c r="I190" s="207"/>
      <c r="J190" s="218">
        <f>BK190</f>
        <v>0</v>
      </c>
      <c r="K190" s="204"/>
      <c r="L190" s="209"/>
      <c r="M190" s="210"/>
      <c r="N190" s="211"/>
      <c r="O190" s="211"/>
      <c r="P190" s="212">
        <f>SUM(P191:P198)</f>
        <v>0</v>
      </c>
      <c r="Q190" s="211"/>
      <c r="R190" s="212">
        <f>SUM(R191:R198)</f>
        <v>0</v>
      </c>
      <c r="S190" s="211"/>
      <c r="T190" s="213">
        <f>SUM(T191:T198)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4" t="s">
        <v>84</v>
      </c>
      <c r="AT190" s="215" t="s">
        <v>76</v>
      </c>
      <c r="AU190" s="215" t="s">
        <v>84</v>
      </c>
      <c r="AY190" s="214" t="s">
        <v>119</v>
      </c>
      <c r="BK190" s="216">
        <f>SUM(BK191:BK198)</f>
        <v>0</v>
      </c>
    </row>
    <row r="191" s="2" customFormat="1" ht="21.75" customHeight="1">
      <c r="A191" s="38"/>
      <c r="B191" s="39"/>
      <c r="C191" s="219" t="s">
        <v>257</v>
      </c>
      <c r="D191" s="219" t="s">
        <v>121</v>
      </c>
      <c r="E191" s="220" t="s">
        <v>258</v>
      </c>
      <c r="F191" s="221" t="s">
        <v>259</v>
      </c>
      <c r="G191" s="222" t="s">
        <v>260</v>
      </c>
      <c r="H191" s="223">
        <v>113.77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42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125</v>
      </c>
      <c r="AT191" s="231" t="s">
        <v>121</v>
      </c>
      <c r="AU191" s="231" t="s">
        <v>86</v>
      </c>
      <c r="AY191" s="17" t="s">
        <v>119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84</v>
      </c>
      <c r="BK191" s="232">
        <f>ROUND(I191*H191,2)</f>
        <v>0</v>
      </c>
      <c r="BL191" s="17" t="s">
        <v>125</v>
      </c>
      <c r="BM191" s="231" t="s">
        <v>261</v>
      </c>
    </row>
    <row r="192" s="2" customFormat="1">
      <c r="A192" s="38"/>
      <c r="B192" s="39"/>
      <c r="C192" s="40"/>
      <c r="D192" s="233" t="s">
        <v>127</v>
      </c>
      <c r="E192" s="40"/>
      <c r="F192" s="234" t="s">
        <v>262</v>
      </c>
      <c r="G192" s="40"/>
      <c r="H192" s="40"/>
      <c r="I192" s="235"/>
      <c r="J192" s="40"/>
      <c r="K192" s="40"/>
      <c r="L192" s="44"/>
      <c r="M192" s="236"/>
      <c r="N192" s="23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127</v>
      </c>
      <c r="AU192" s="17" t="s">
        <v>86</v>
      </c>
    </row>
    <row r="193" s="2" customFormat="1" ht="24.15" customHeight="1">
      <c r="A193" s="38"/>
      <c r="B193" s="39"/>
      <c r="C193" s="219" t="s">
        <v>263</v>
      </c>
      <c r="D193" s="219" t="s">
        <v>121</v>
      </c>
      <c r="E193" s="220" t="s">
        <v>264</v>
      </c>
      <c r="F193" s="221" t="s">
        <v>265</v>
      </c>
      <c r="G193" s="222" t="s">
        <v>260</v>
      </c>
      <c r="H193" s="223">
        <v>2275.4000000000001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42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125</v>
      </c>
      <c r="AT193" s="231" t="s">
        <v>121</v>
      </c>
      <c r="AU193" s="231" t="s">
        <v>86</v>
      </c>
      <c r="AY193" s="17" t="s">
        <v>119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84</v>
      </c>
      <c r="BK193" s="232">
        <f>ROUND(I193*H193,2)</f>
        <v>0</v>
      </c>
      <c r="BL193" s="17" t="s">
        <v>125</v>
      </c>
      <c r="BM193" s="231" t="s">
        <v>266</v>
      </c>
    </row>
    <row r="194" s="2" customFormat="1">
      <c r="A194" s="38"/>
      <c r="B194" s="39"/>
      <c r="C194" s="40"/>
      <c r="D194" s="233" t="s">
        <v>127</v>
      </c>
      <c r="E194" s="40"/>
      <c r="F194" s="234" t="s">
        <v>267</v>
      </c>
      <c r="G194" s="40"/>
      <c r="H194" s="40"/>
      <c r="I194" s="235"/>
      <c r="J194" s="40"/>
      <c r="K194" s="40"/>
      <c r="L194" s="44"/>
      <c r="M194" s="236"/>
      <c r="N194" s="23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127</v>
      </c>
      <c r="AU194" s="17" t="s">
        <v>86</v>
      </c>
    </row>
    <row r="195" s="13" customFormat="1">
      <c r="A195" s="13"/>
      <c r="B195" s="238"/>
      <c r="C195" s="239"/>
      <c r="D195" s="233" t="s">
        <v>129</v>
      </c>
      <c r="E195" s="240" t="s">
        <v>1</v>
      </c>
      <c r="F195" s="241" t="s">
        <v>268</v>
      </c>
      <c r="G195" s="239"/>
      <c r="H195" s="242">
        <v>2275.4000000000001</v>
      </c>
      <c r="I195" s="243"/>
      <c r="J195" s="239"/>
      <c r="K195" s="239"/>
      <c r="L195" s="244"/>
      <c r="M195" s="245"/>
      <c r="N195" s="246"/>
      <c r="O195" s="246"/>
      <c r="P195" s="246"/>
      <c r="Q195" s="246"/>
      <c r="R195" s="246"/>
      <c r="S195" s="246"/>
      <c r="T195" s="247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8" t="s">
        <v>129</v>
      </c>
      <c r="AU195" s="248" t="s">
        <v>86</v>
      </c>
      <c r="AV195" s="13" t="s">
        <v>86</v>
      </c>
      <c r="AW195" s="13" t="s">
        <v>34</v>
      </c>
      <c r="AX195" s="13" t="s">
        <v>77</v>
      </c>
      <c r="AY195" s="248" t="s">
        <v>119</v>
      </c>
    </row>
    <row r="196" s="14" customFormat="1">
      <c r="A196" s="14"/>
      <c r="B196" s="249"/>
      <c r="C196" s="250"/>
      <c r="D196" s="233" t="s">
        <v>129</v>
      </c>
      <c r="E196" s="251" t="s">
        <v>1</v>
      </c>
      <c r="F196" s="252" t="s">
        <v>131</v>
      </c>
      <c r="G196" s="250"/>
      <c r="H196" s="253">
        <v>2275.4000000000001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9" t="s">
        <v>129</v>
      </c>
      <c r="AU196" s="259" t="s">
        <v>86</v>
      </c>
      <c r="AV196" s="14" t="s">
        <v>125</v>
      </c>
      <c r="AW196" s="14" t="s">
        <v>34</v>
      </c>
      <c r="AX196" s="14" t="s">
        <v>84</v>
      </c>
      <c r="AY196" s="259" t="s">
        <v>119</v>
      </c>
    </row>
    <row r="197" s="2" customFormat="1" ht="44.25" customHeight="1">
      <c r="A197" s="38"/>
      <c r="B197" s="39"/>
      <c r="C197" s="219" t="s">
        <v>269</v>
      </c>
      <c r="D197" s="219" t="s">
        <v>121</v>
      </c>
      <c r="E197" s="220" t="s">
        <v>270</v>
      </c>
      <c r="F197" s="221" t="s">
        <v>271</v>
      </c>
      <c r="G197" s="222" t="s">
        <v>260</v>
      </c>
      <c r="H197" s="223">
        <v>113.77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42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125</v>
      </c>
      <c r="AT197" s="231" t="s">
        <v>121</v>
      </c>
      <c r="AU197" s="231" t="s">
        <v>86</v>
      </c>
      <c r="AY197" s="17" t="s">
        <v>119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84</v>
      </c>
      <c r="BK197" s="232">
        <f>ROUND(I197*H197,2)</f>
        <v>0</v>
      </c>
      <c r="BL197" s="17" t="s">
        <v>125</v>
      </c>
      <c r="BM197" s="231" t="s">
        <v>272</v>
      </c>
    </row>
    <row r="198" s="2" customFormat="1">
      <c r="A198" s="38"/>
      <c r="B198" s="39"/>
      <c r="C198" s="40"/>
      <c r="D198" s="233" t="s">
        <v>127</v>
      </c>
      <c r="E198" s="40"/>
      <c r="F198" s="234" t="s">
        <v>273</v>
      </c>
      <c r="G198" s="40"/>
      <c r="H198" s="40"/>
      <c r="I198" s="235"/>
      <c r="J198" s="40"/>
      <c r="K198" s="40"/>
      <c r="L198" s="44"/>
      <c r="M198" s="271"/>
      <c r="N198" s="272"/>
      <c r="O198" s="273"/>
      <c r="P198" s="273"/>
      <c r="Q198" s="273"/>
      <c r="R198" s="273"/>
      <c r="S198" s="273"/>
      <c r="T198" s="274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127</v>
      </c>
      <c r="AU198" s="17" t="s">
        <v>86</v>
      </c>
    </row>
    <row r="199" s="2" customFormat="1" ht="6.96" customHeight="1">
      <c r="A199" s="38"/>
      <c r="B199" s="66"/>
      <c r="C199" s="67"/>
      <c r="D199" s="67"/>
      <c r="E199" s="67"/>
      <c r="F199" s="67"/>
      <c r="G199" s="67"/>
      <c r="H199" s="67"/>
      <c r="I199" s="67"/>
      <c r="J199" s="67"/>
      <c r="K199" s="67"/>
      <c r="L199" s="44"/>
      <c r="M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</sheetData>
  <sheetProtection sheet="1" autoFilter="0" formatColumns="0" formatRows="0" objects="1" scenarios="1" spinCount="100000" saltValue="oQkjzbHRunnM9rhBwkOuzFtXI9IUIHXGwzq37tANIdY3YNwDNpGixJlzv3i4DplrJbQsglli9jhz+O3tXlHgMQ==" hashValue="rPH8+XJVPcVA75p9MkPnFBe6zUAZ/v+ptB5QZz82b2JfRFKm3tlEEu6tI//HcOLKNAJONCaSP6Dm+gymo9hLJA==" algorithmName="SHA-512" password="CC35"/>
  <autoFilter ref="C120:K19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Oprava III/1179 a III/1182 Cheznovice - Olešná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274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ROUND((SUM(BE121:BE171)),  2)</f>
        <v>0</v>
      </c>
      <c r="G33" s="38"/>
      <c r="H33" s="38"/>
      <c r="I33" s="155">
        <v>0.20999999999999999</v>
      </c>
      <c r="J33" s="154">
        <f>ROUND(((SUM(BE121:BE171))*I33),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ROUND((SUM(BF121:BF171)),  2)</f>
        <v>0</v>
      </c>
      <c r="G34" s="38"/>
      <c r="H34" s="38"/>
      <c r="I34" s="155">
        <v>0.12</v>
      </c>
      <c r="J34" s="154">
        <f>ROUND(((SUM(BF121:BF171))*I34),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ROUND((SUM(BG121:BG171)),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ROUND((SUM(BH121:BH171)),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ROUND((SUM(BI121:BI171)),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III/1179 a III/1182 Cheznovice - Olešná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02 - Kom. III/1179 - Oprava III/1179 a III/1182 Cheznovice - Olešná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Cheznovice - Olešná</v>
      </c>
      <c r="G89" s="40"/>
      <c r="H89" s="40"/>
      <c r="I89" s="32" t="s">
        <v>22</v>
      </c>
      <c r="J89" s="79" t="str">
        <f>IF(J12="","",J12)</f>
        <v>22. 5. 2025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 PK p.o., Koterovská 468/162, 326 00 Plzeň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95</v>
      </c>
      <c r="D94" s="176"/>
      <c r="E94" s="176"/>
      <c r="F94" s="176"/>
      <c r="G94" s="176"/>
      <c r="H94" s="176"/>
      <c r="I94" s="176"/>
      <c r="J94" s="177" t="s">
        <v>96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97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98</v>
      </c>
    </row>
    <row r="97" s="9" customFormat="1" ht="24.96" customHeight="1">
      <c r="A97" s="9"/>
      <c r="B97" s="179"/>
      <c r="C97" s="180"/>
      <c r="D97" s="181" t="s">
        <v>99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100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101</v>
      </c>
      <c r="E99" s="188"/>
      <c r="F99" s="188"/>
      <c r="G99" s="188"/>
      <c r="H99" s="188"/>
      <c r="I99" s="188"/>
      <c r="J99" s="189">
        <f>J127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102</v>
      </c>
      <c r="E100" s="188"/>
      <c r="F100" s="188"/>
      <c r="G100" s="188"/>
      <c r="H100" s="188"/>
      <c r="I100" s="188"/>
      <c r="J100" s="189">
        <f>J136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103</v>
      </c>
      <c r="E101" s="188"/>
      <c r="F101" s="188"/>
      <c r="G101" s="188"/>
      <c r="H101" s="188"/>
      <c r="I101" s="188"/>
      <c r="J101" s="189">
        <f>J163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Oprava III/1179 a III/1182 Cheznovice - Olešná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92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30" customHeight="1">
      <c r="A113" s="38"/>
      <c r="B113" s="39"/>
      <c r="C113" s="40"/>
      <c r="D113" s="40"/>
      <c r="E113" s="76" t="str">
        <f>E9</f>
        <v>02 - Kom. III/1179 - Oprava III/1179 a III/1182 Cheznovice - Olešná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Cheznovice - Olešná</v>
      </c>
      <c r="G115" s="40"/>
      <c r="H115" s="40"/>
      <c r="I115" s="32" t="s">
        <v>22</v>
      </c>
      <c r="J115" s="79" t="str">
        <f>IF(J12="","",J12)</f>
        <v>22. 5. 2025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SÚS PK p.o., Koterovská 468/162, 326 00 Plzeň</v>
      </c>
      <c r="G117" s="40"/>
      <c r="H117" s="40"/>
      <c r="I117" s="32" t="s">
        <v>32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35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105</v>
      </c>
      <c r="D120" s="194" t="s">
        <v>62</v>
      </c>
      <c r="E120" s="194" t="s">
        <v>58</v>
      </c>
      <c r="F120" s="194" t="s">
        <v>59</v>
      </c>
      <c r="G120" s="194" t="s">
        <v>106</v>
      </c>
      <c r="H120" s="194" t="s">
        <v>107</v>
      </c>
      <c r="I120" s="194" t="s">
        <v>108</v>
      </c>
      <c r="J120" s="195" t="s">
        <v>96</v>
      </c>
      <c r="K120" s="196" t="s">
        <v>109</v>
      </c>
      <c r="L120" s="197"/>
      <c r="M120" s="100" t="s">
        <v>1</v>
      </c>
      <c r="N120" s="101" t="s">
        <v>41</v>
      </c>
      <c r="O120" s="101" t="s">
        <v>110</v>
      </c>
      <c r="P120" s="101" t="s">
        <v>111</v>
      </c>
      <c r="Q120" s="101" t="s">
        <v>112</v>
      </c>
      <c r="R120" s="101" t="s">
        <v>113</v>
      </c>
      <c r="S120" s="101" t="s">
        <v>114</v>
      </c>
      <c r="T120" s="102" t="s">
        <v>115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116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574.11669059999997</v>
      </c>
      <c r="S121" s="104"/>
      <c r="T121" s="201">
        <f>T122</f>
        <v>177.31219999999999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98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76</v>
      </c>
      <c r="E122" s="206" t="s">
        <v>117</v>
      </c>
      <c r="F122" s="206" t="s">
        <v>118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P123+P127+P136+P163</f>
        <v>0</v>
      </c>
      <c r="Q122" s="211"/>
      <c r="R122" s="212">
        <f>R123+R127+R136+R163</f>
        <v>574.11669059999997</v>
      </c>
      <c r="S122" s="211"/>
      <c r="T122" s="213">
        <f>T123+T127+T136+T163</f>
        <v>177.31219999999999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84</v>
      </c>
      <c r="AT122" s="215" t="s">
        <v>76</v>
      </c>
      <c r="AU122" s="215" t="s">
        <v>77</v>
      </c>
      <c r="AY122" s="214" t="s">
        <v>119</v>
      </c>
      <c r="BK122" s="216">
        <f>BK123+BK127+BK136+BK163</f>
        <v>0</v>
      </c>
    </row>
    <row r="123" s="12" customFormat="1" ht="22.8" customHeight="1">
      <c r="A123" s="12"/>
      <c r="B123" s="203"/>
      <c r="C123" s="204"/>
      <c r="D123" s="205" t="s">
        <v>76</v>
      </c>
      <c r="E123" s="217" t="s">
        <v>84</v>
      </c>
      <c r="F123" s="217" t="s">
        <v>120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SUM(P124:P126)</f>
        <v>0</v>
      </c>
      <c r="Q123" s="211"/>
      <c r="R123" s="212">
        <f>SUM(R124:R126)</f>
        <v>3.0000000000000001E-05</v>
      </c>
      <c r="S123" s="211"/>
      <c r="T123" s="213">
        <f>SUM(T124:T126)</f>
        <v>0.23000000000000001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84</v>
      </c>
      <c r="AT123" s="215" t="s">
        <v>76</v>
      </c>
      <c r="AU123" s="215" t="s">
        <v>84</v>
      </c>
      <c r="AY123" s="214" t="s">
        <v>119</v>
      </c>
      <c r="BK123" s="216">
        <f>SUM(BK124:BK126)</f>
        <v>0</v>
      </c>
    </row>
    <row r="124" s="2" customFormat="1" ht="24.15" customHeight="1">
      <c r="A124" s="38"/>
      <c r="B124" s="39"/>
      <c r="C124" s="219" t="s">
        <v>84</v>
      </c>
      <c r="D124" s="219" t="s">
        <v>121</v>
      </c>
      <c r="E124" s="220" t="s">
        <v>122</v>
      </c>
      <c r="F124" s="221" t="s">
        <v>123</v>
      </c>
      <c r="G124" s="222" t="s">
        <v>124</v>
      </c>
      <c r="H124" s="223">
        <v>1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42</v>
      </c>
      <c r="O124" s="91"/>
      <c r="P124" s="229">
        <f>O124*H124</f>
        <v>0</v>
      </c>
      <c r="Q124" s="229">
        <v>3.0000000000000001E-05</v>
      </c>
      <c r="R124" s="229">
        <f>Q124*H124</f>
        <v>3.0000000000000001E-05</v>
      </c>
      <c r="S124" s="229">
        <v>0.23000000000000001</v>
      </c>
      <c r="T124" s="230">
        <f>S124*H124</f>
        <v>0.23000000000000001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125</v>
      </c>
      <c r="AT124" s="231" t="s">
        <v>121</v>
      </c>
      <c r="AU124" s="231" t="s">
        <v>86</v>
      </c>
      <c r="AY124" s="17" t="s">
        <v>119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84</v>
      </c>
      <c r="BK124" s="232">
        <f>ROUND(I124*H124,2)</f>
        <v>0</v>
      </c>
      <c r="BL124" s="17" t="s">
        <v>125</v>
      </c>
      <c r="BM124" s="231" t="s">
        <v>275</v>
      </c>
    </row>
    <row r="125" s="2" customFormat="1">
      <c r="A125" s="38"/>
      <c r="B125" s="39"/>
      <c r="C125" s="40"/>
      <c r="D125" s="233" t="s">
        <v>127</v>
      </c>
      <c r="E125" s="40"/>
      <c r="F125" s="234" t="s">
        <v>128</v>
      </c>
      <c r="G125" s="40"/>
      <c r="H125" s="40"/>
      <c r="I125" s="235"/>
      <c r="J125" s="40"/>
      <c r="K125" s="40"/>
      <c r="L125" s="44"/>
      <c r="M125" s="236"/>
      <c r="N125" s="23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127</v>
      </c>
      <c r="AU125" s="17" t="s">
        <v>86</v>
      </c>
    </row>
    <row r="126" s="13" customFormat="1">
      <c r="A126" s="13"/>
      <c r="B126" s="238"/>
      <c r="C126" s="239"/>
      <c r="D126" s="233" t="s">
        <v>129</v>
      </c>
      <c r="E126" s="240" t="s">
        <v>1</v>
      </c>
      <c r="F126" s="241" t="s">
        <v>276</v>
      </c>
      <c r="G126" s="239"/>
      <c r="H126" s="242">
        <v>1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129</v>
      </c>
      <c r="AU126" s="248" t="s">
        <v>86</v>
      </c>
      <c r="AV126" s="13" t="s">
        <v>86</v>
      </c>
      <c r="AW126" s="13" t="s">
        <v>34</v>
      </c>
      <c r="AX126" s="13" t="s">
        <v>84</v>
      </c>
      <c r="AY126" s="248" t="s">
        <v>119</v>
      </c>
    </row>
    <row r="127" s="12" customFormat="1" ht="22.8" customHeight="1">
      <c r="A127" s="12"/>
      <c r="B127" s="203"/>
      <c r="C127" s="204"/>
      <c r="D127" s="205" t="s">
        <v>76</v>
      </c>
      <c r="E127" s="217" t="s">
        <v>132</v>
      </c>
      <c r="F127" s="217" t="s">
        <v>133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SUM(P128:P135)</f>
        <v>0</v>
      </c>
      <c r="Q127" s="211"/>
      <c r="R127" s="212">
        <f>SUM(R128:R135)</f>
        <v>573.46706559999996</v>
      </c>
      <c r="S127" s="211"/>
      <c r="T127" s="213">
        <f>SUM(T128:T135)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84</v>
      </c>
      <c r="AT127" s="215" t="s">
        <v>76</v>
      </c>
      <c r="AU127" s="215" t="s">
        <v>84</v>
      </c>
      <c r="AY127" s="214" t="s">
        <v>119</v>
      </c>
      <c r="BK127" s="216">
        <f>SUM(BK128:BK135)</f>
        <v>0</v>
      </c>
    </row>
    <row r="128" s="2" customFormat="1" ht="37.8" customHeight="1">
      <c r="A128" s="38"/>
      <c r="B128" s="39"/>
      <c r="C128" s="219" t="s">
        <v>86</v>
      </c>
      <c r="D128" s="219" t="s">
        <v>121</v>
      </c>
      <c r="E128" s="220" t="s">
        <v>277</v>
      </c>
      <c r="F128" s="221" t="s">
        <v>278</v>
      </c>
      <c r="G128" s="222" t="s">
        <v>136</v>
      </c>
      <c r="H128" s="223">
        <v>4101.7600000000002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42</v>
      </c>
      <c r="O128" s="91"/>
      <c r="P128" s="229">
        <f>O128*H128</f>
        <v>0</v>
      </c>
      <c r="Q128" s="229">
        <v>0.13980999999999999</v>
      </c>
      <c r="R128" s="229">
        <f>Q128*H128</f>
        <v>573.46706559999996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125</v>
      </c>
      <c r="AT128" s="231" t="s">
        <v>121</v>
      </c>
      <c r="AU128" s="231" t="s">
        <v>86</v>
      </c>
      <c r="AY128" s="17" t="s">
        <v>119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125</v>
      </c>
      <c r="BM128" s="231" t="s">
        <v>279</v>
      </c>
    </row>
    <row r="129" s="2" customFormat="1">
      <c r="A129" s="38"/>
      <c r="B129" s="39"/>
      <c r="C129" s="40"/>
      <c r="D129" s="233" t="s">
        <v>127</v>
      </c>
      <c r="E129" s="40"/>
      <c r="F129" s="234" t="s">
        <v>280</v>
      </c>
      <c r="G129" s="40"/>
      <c r="H129" s="40"/>
      <c r="I129" s="235"/>
      <c r="J129" s="40"/>
      <c r="K129" s="40"/>
      <c r="L129" s="44"/>
      <c r="M129" s="236"/>
      <c r="N129" s="237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127</v>
      </c>
      <c r="AU129" s="17" t="s">
        <v>86</v>
      </c>
    </row>
    <row r="130" s="2" customFormat="1" ht="24.15" customHeight="1">
      <c r="A130" s="38"/>
      <c r="B130" s="39"/>
      <c r="C130" s="219" t="s">
        <v>139</v>
      </c>
      <c r="D130" s="219" t="s">
        <v>121</v>
      </c>
      <c r="E130" s="220" t="s">
        <v>145</v>
      </c>
      <c r="F130" s="221" t="s">
        <v>146</v>
      </c>
      <c r="G130" s="222" t="s">
        <v>136</v>
      </c>
      <c r="H130" s="223">
        <v>4101.7600000000002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42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125</v>
      </c>
      <c r="AT130" s="231" t="s">
        <v>121</v>
      </c>
      <c r="AU130" s="231" t="s">
        <v>86</v>
      </c>
      <c r="AY130" s="17" t="s">
        <v>119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84</v>
      </c>
      <c r="BK130" s="232">
        <f>ROUND(I130*H130,2)</f>
        <v>0</v>
      </c>
      <c r="BL130" s="17" t="s">
        <v>125</v>
      </c>
      <c r="BM130" s="231" t="s">
        <v>281</v>
      </c>
    </row>
    <row r="131" s="2" customFormat="1">
      <c r="A131" s="38"/>
      <c r="B131" s="39"/>
      <c r="C131" s="40"/>
      <c r="D131" s="233" t="s">
        <v>127</v>
      </c>
      <c r="E131" s="40"/>
      <c r="F131" s="234" t="s">
        <v>148</v>
      </c>
      <c r="G131" s="40"/>
      <c r="H131" s="40"/>
      <c r="I131" s="235"/>
      <c r="J131" s="40"/>
      <c r="K131" s="40"/>
      <c r="L131" s="44"/>
      <c r="M131" s="236"/>
      <c r="N131" s="23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127</v>
      </c>
      <c r="AU131" s="17" t="s">
        <v>86</v>
      </c>
    </row>
    <row r="132" s="2" customFormat="1" ht="24.15" customHeight="1">
      <c r="A132" s="38"/>
      <c r="B132" s="39"/>
      <c r="C132" s="219" t="s">
        <v>125</v>
      </c>
      <c r="D132" s="219" t="s">
        <v>121</v>
      </c>
      <c r="E132" s="220" t="s">
        <v>149</v>
      </c>
      <c r="F132" s="221" t="s">
        <v>150</v>
      </c>
      <c r="G132" s="222" t="s">
        <v>136</v>
      </c>
      <c r="H132" s="223">
        <v>4101.7600000000002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42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125</v>
      </c>
      <c r="AT132" s="231" t="s">
        <v>121</v>
      </c>
      <c r="AU132" s="231" t="s">
        <v>86</v>
      </c>
      <c r="AY132" s="17" t="s">
        <v>119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84</v>
      </c>
      <c r="BK132" s="232">
        <f>ROUND(I132*H132,2)</f>
        <v>0</v>
      </c>
      <c r="BL132" s="17" t="s">
        <v>125</v>
      </c>
      <c r="BM132" s="231" t="s">
        <v>282</v>
      </c>
    </row>
    <row r="133" s="2" customFormat="1">
      <c r="A133" s="38"/>
      <c r="B133" s="39"/>
      <c r="C133" s="40"/>
      <c r="D133" s="233" t="s">
        <v>127</v>
      </c>
      <c r="E133" s="40"/>
      <c r="F133" s="234" t="s">
        <v>152</v>
      </c>
      <c r="G133" s="40"/>
      <c r="H133" s="40"/>
      <c r="I133" s="235"/>
      <c r="J133" s="40"/>
      <c r="K133" s="40"/>
      <c r="L133" s="44"/>
      <c r="M133" s="236"/>
      <c r="N133" s="23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127</v>
      </c>
      <c r="AU133" s="17" t="s">
        <v>86</v>
      </c>
    </row>
    <row r="134" s="2" customFormat="1" ht="33" customHeight="1">
      <c r="A134" s="38"/>
      <c r="B134" s="39"/>
      <c r="C134" s="219" t="s">
        <v>132</v>
      </c>
      <c r="D134" s="219" t="s">
        <v>121</v>
      </c>
      <c r="E134" s="220" t="s">
        <v>154</v>
      </c>
      <c r="F134" s="221" t="s">
        <v>155</v>
      </c>
      <c r="G134" s="222" t="s">
        <v>136</v>
      </c>
      <c r="H134" s="223">
        <v>4101.7600000000002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42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125</v>
      </c>
      <c r="AT134" s="231" t="s">
        <v>121</v>
      </c>
      <c r="AU134" s="231" t="s">
        <v>86</v>
      </c>
      <c r="AY134" s="17" t="s">
        <v>119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84</v>
      </c>
      <c r="BK134" s="232">
        <f>ROUND(I134*H134,2)</f>
        <v>0</v>
      </c>
      <c r="BL134" s="17" t="s">
        <v>125</v>
      </c>
      <c r="BM134" s="231" t="s">
        <v>283</v>
      </c>
    </row>
    <row r="135" s="2" customFormat="1">
      <c r="A135" s="38"/>
      <c r="B135" s="39"/>
      <c r="C135" s="40"/>
      <c r="D135" s="233" t="s">
        <v>127</v>
      </c>
      <c r="E135" s="40"/>
      <c r="F135" s="234" t="s">
        <v>157</v>
      </c>
      <c r="G135" s="40"/>
      <c r="H135" s="40"/>
      <c r="I135" s="235"/>
      <c r="J135" s="40"/>
      <c r="K135" s="40"/>
      <c r="L135" s="44"/>
      <c r="M135" s="236"/>
      <c r="N135" s="23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127</v>
      </c>
      <c r="AU135" s="17" t="s">
        <v>86</v>
      </c>
    </row>
    <row r="136" s="12" customFormat="1" ht="22.8" customHeight="1">
      <c r="A136" s="12"/>
      <c r="B136" s="203"/>
      <c r="C136" s="204"/>
      <c r="D136" s="205" t="s">
        <v>76</v>
      </c>
      <c r="E136" s="217" t="s">
        <v>158</v>
      </c>
      <c r="F136" s="217" t="s">
        <v>159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SUM(P137:P162)</f>
        <v>0</v>
      </c>
      <c r="Q136" s="211"/>
      <c r="R136" s="212">
        <f>SUM(R137:R162)</f>
        <v>0.64959500000000003</v>
      </c>
      <c r="S136" s="211"/>
      <c r="T136" s="213">
        <f>SUM(T137:T162)</f>
        <v>177.0822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84</v>
      </c>
      <c r="AT136" s="215" t="s">
        <v>76</v>
      </c>
      <c r="AU136" s="215" t="s">
        <v>84</v>
      </c>
      <c r="AY136" s="214" t="s">
        <v>119</v>
      </c>
      <c r="BK136" s="216">
        <f>SUM(BK137:BK162)</f>
        <v>0</v>
      </c>
    </row>
    <row r="137" s="2" customFormat="1" ht="24.15" customHeight="1">
      <c r="A137" s="38"/>
      <c r="B137" s="39"/>
      <c r="C137" s="219" t="s">
        <v>153</v>
      </c>
      <c r="D137" s="219" t="s">
        <v>121</v>
      </c>
      <c r="E137" s="220" t="s">
        <v>183</v>
      </c>
      <c r="F137" s="221" t="s">
        <v>184</v>
      </c>
      <c r="G137" s="222" t="s">
        <v>185</v>
      </c>
      <c r="H137" s="223">
        <v>1508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42</v>
      </c>
      <c r="O137" s="91"/>
      <c r="P137" s="229">
        <f>O137*H137</f>
        <v>0</v>
      </c>
      <c r="Q137" s="229">
        <v>0.00010000000000000001</v>
      </c>
      <c r="R137" s="229">
        <f>Q137*H137</f>
        <v>0.15080000000000002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125</v>
      </c>
      <c r="AT137" s="231" t="s">
        <v>121</v>
      </c>
      <c r="AU137" s="231" t="s">
        <v>86</v>
      </c>
      <c r="AY137" s="17" t="s">
        <v>119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125</v>
      </c>
      <c r="BM137" s="231" t="s">
        <v>284</v>
      </c>
    </row>
    <row r="138" s="2" customFormat="1">
      <c r="A138" s="38"/>
      <c r="B138" s="39"/>
      <c r="C138" s="40"/>
      <c r="D138" s="233" t="s">
        <v>127</v>
      </c>
      <c r="E138" s="40"/>
      <c r="F138" s="234" t="s">
        <v>187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127</v>
      </c>
      <c r="AU138" s="17" t="s">
        <v>86</v>
      </c>
    </row>
    <row r="139" s="13" customFormat="1">
      <c r="A139" s="13"/>
      <c r="B139" s="238"/>
      <c r="C139" s="239"/>
      <c r="D139" s="233" t="s">
        <v>129</v>
      </c>
      <c r="E139" s="240" t="s">
        <v>1</v>
      </c>
      <c r="F139" s="241" t="s">
        <v>285</v>
      </c>
      <c r="G139" s="239"/>
      <c r="H139" s="242">
        <v>1508</v>
      </c>
      <c r="I139" s="243"/>
      <c r="J139" s="239"/>
      <c r="K139" s="239"/>
      <c r="L139" s="244"/>
      <c r="M139" s="245"/>
      <c r="N139" s="246"/>
      <c r="O139" s="246"/>
      <c r="P139" s="246"/>
      <c r="Q139" s="246"/>
      <c r="R139" s="246"/>
      <c r="S139" s="246"/>
      <c r="T139" s="24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8" t="s">
        <v>129</v>
      </c>
      <c r="AU139" s="248" t="s">
        <v>86</v>
      </c>
      <c r="AV139" s="13" t="s">
        <v>86</v>
      </c>
      <c r="AW139" s="13" t="s">
        <v>34</v>
      </c>
      <c r="AX139" s="13" t="s">
        <v>77</v>
      </c>
      <c r="AY139" s="248" t="s">
        <v>119</v>
      </c>
    </row>
    <row r="140" s="14" customFormat="1">
      <c r="A140" s="14"/>
      <c r="B140" s="249"/>
      <c r="C140" s="250"/>
      <c r="D140" s="233" t="s">
        <v>129</v>
      </c>
      <c r="E140" s="251" t="s">
        <v>1</v>
      </c>
      <c r="F140" s="252" t="s">
        <v>131</v>
      </c>
      <c r="G140" s="250"/>
      <c r="H140" s="253">
        <v>1508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9" t="s">
        <v>129</v>
      </c>
      <c r="AU140" s="259" t="s">
        <v>86</v>
      </c>
      <c r="AV140" s="14" t="s">
        <v>125</v>
      </c>
      <c r="AW140" s="14" t="s">
        <v>34</v>
      </c>
      <c r="AX140" s="14" t="s">
        <v>84</v>
      </c>
      <c r="AY140" s="259" t="s">
        <v>119</v>
      </c>
    </row>
    <row r="141" s="2" customFormat="1" ht="24.15" customHeight="1">
      <c r="A141" s="38"/>
      <c r="B141" s="39"/>
      <c r="C141" s="219" t="s">
        <v>160</v>
      </c>
      <c r="D141" s="219" t="s">
        <v>121</v>
      </c>
      <c r="E141" s="220" t="s">
        <v>202</v>
      </c>
      <c r="F141" s="221" t="s">
        <v>203</v>
      </c>
      <c r="G141" s="222" t="s">
        <v>185</v>
      </c>
      <c r="H141" s="223">
        <v>1508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42</v>
      </c>
      <c r="O141" s="91"/>
      <c r="P141" s="229">
        <f>O141*H141</f>
        <v>0</v>
      </c>
      <c r="Q141" s="229">
        <v>0.00033</v>
      </c>
      <c r="R141" s="229">
        <f>Q141*H141</f>
        <v>0.49763999999999997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125</v>
      </c>
      <c r="AT141" s="231" t="s">
        <v>121</v>
      </c>
      <c r="AU141" s="231" t="s">
        <v>86</v>
      </c>
      <c r="AY141" s="17" t="s">
        <v>119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125</v>
      </c>
      <c r="BM141" s="231" t="s">
        <v>286</v>
      </c>
    </row>
    <row r="142" s="2" customFormat="1">
      <c r="A142" s="38"/>
      <c r="B142" s="39"/>
      <c r="C142" s="40"/>
      <c r="D142" s="233" t="s">
        <v>127</v>
      </c>
      <c r="E142" s="40"/>
      <c r="F142" s="234" t="s">
        <v>205</v>
      </c>
      <c r="G142" s="40"/>
      <c r="H142" s="40"/>
      <c r="I142" s="235"/>
      <c r="J142" s="40"/>
      <c r="K142" s="40"/>
      <c r="L142" s="44"/>
      <c r="M142" s="236"/>
      <c r="N142" s="23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127</v>
      </c>
      <c r="AU142" s="17" t="s">
        <v>86</v>
      </c>
    </row>
    <row r="143" s="13" customFormat="1">
      <c r="A143" s="13"/>
      <c r="B143" s="238"/>
      <c r="C143" s="239"/>
      <c r="D143" s="233" t="s">
        <v>129</v>
      </c>
      <c r="E143" s="240" t="s">
        <v>1</v>
      </c>
      <c r="F143" s="241" t="s">
        <v>285</v>
      </c>
      <c r="G143" s="239"/>
      <c r="H143" s="242">
        <v>1508</v>
      </c>
      <c r="I143" s="243"/>
      <c r="J143" s="239"/>
      <c r="K143" s="239"/>
      <c r="L143" s="244"/>
      <c r="M143" s="245"/>
      <c r="N143" s="246"/>
      <c r="O143" s="246"/>
      <c r="P143" s="246"/>
      <c r="Q143" s="246"/>
      <c r="R143" s="246"/>
      <c r="S143" s="246"/>
      <c r="T143" s="24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8" t="s">
        <v>129</v>
      </c>
      <c r="AU143" s="248" t="s">
        <v>86</v>
      </c>
      <c r="AV143" s="13" t="s">
        <v>86</v>
      </c>
      <c r="AW143" s="13" t="s">
        <v>34</v>
      </c>
      <c r="AX143" s="13" t="s">
        <v>77</v>
      </c>
      <c r="AY143" s="248" t="s">
        <v>119</v>
      </c>
    </row>
    <row r="144" s="14" customFormat="1">
      <c r="A144" s="14"/>
      <c r="B144" s="249"/>
      <c r="C144" s="250"/>
      <c r="D144" s="233" t="s">
        <v>129</v>
      </c>
      <c r="E144" s="251" t="s">
        <v>1</v>
      </c>
      <c r="F144" s="252" t="s">
        <v>131</v>
      </c>
      <c r="G144" s="250"/>
      <c r="H144" s="253">
        <v>1508</v>
      </c>
      <c r="I144" s="254"/>
      <c r="J144" s="250"/>
      <c r="K144" s="250"/>
      <c r="L144" s="255"/>
      <c r="M144" s="256"/>
      <c r="N144" s="257"/>
      <c r="O144" s="257"/>
      <c r="P144" s="257"/>
      <c r="Q144" s="257"/>
      <c r="R144" s="257"/>
      <c r="S144" s="257"/>
      <c r="T144" s="25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9" t="s">
        <v>129</v>
      </c>
      <c r="AU144" s="259" t="s">
        <v>86</v>
      </c>
      <c r="AV144" s="14" t="s">
        <v>125</v>
      </c>
      <c r="AW144" s="14" t="s">
        <v>34</v>
      </c>
      <c r="AX144" s="14" t="s">
        <v>84</v>
      </c>
      <c r="AY144" s="259" t="s">
        <v>119</v>
      </c>
    </row>
    <row r="145" s="2" customFormat="1" ht="16.5" customHeight="1">
      <c r="A145" s="38"/>
      <c r="B145" s="39"/>
      <c r="C145" s="219" t="s">
        <v>166</v>
      </c>
      <c r="D145" s="219" t="s">
        <v>121</v>
      </c>
      <c r="E145" s="220" t="s">
        <v>215</v>
      </c>
      <c r="F145" s="221" t="s">
        <v>216</v>
      </c>
      <c r="G145" s="222" t="s">
        <v>185</v>
      </c>
      <c r="H145" s="223">
        <v>1508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42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125</v>
      </c>
      <c r="AT145" s="231" t="s">
        <v>121</v>
      </c>
      <c r="AU145" s="231" t="s">
        <v>86</v>
      </c>
      <c r="AY145" s="17" t="s">
        <v>119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84</v>
      </c>
      <c r="BK145" s="232">
        <f>ROUND(I145*H145,2)</f>
        <v>0</v>
      </c>
      <c r="BL145" s="17" t="s">
        <v>125</v>
      </c>
      <c r="BM145" s="231" t="s">
        <v>287</v>
      </c>
    </row>
    <row r="146" s="2" customFormat="1">
      <c r="A146" s="38"/>
      <c r="B146" s="39"/>
      <c r="C146" s="40"/>
      <c r="D146" s="233" t="s">
        <v>127</v>
      </c>
      <c r="E146" s="40"/>
      <c r="F146" s="234" t="s">
        <v>218</v>
      </c>
      <c r="G146" s="40"/>
      <c r="H146" s="40"/>
      <c r="I146" s="235"/>
      <c r="J146" s="40"/>
      <c r="K146" s="40"/>
      <c r="L146" s="44"/>
      <c r="M146" s="236"/>
      <c r="N146" s="23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127</v>
      </c>
      <c r="AU146" s="17" t="s">
        <v>86</v>
      </c>
    </row>
    <row r="147" s="13" customFormat="1">
      <c r="A147" s="13"/>
      <c r="B147" s="238"/>
      <c r="C147" s="239"/>
      <c r="D147" s="233" t="s">
        <v>129</v>
      </c>
      <c r="E147" s="240" t="s">
        <v>1</v>
      </c>
      <c r="F147" s="241" t="s">
        <v>288</v>
      </c>
      <c r="G147" s="239"/>
      <c r="H147" s="242">
        <v>1508</v>
      </c>
      <c r="I147" s="243"/>
      <c r="J147" s="239"/>
      <c r="K147" s="239"/>
      <c r="L147" s="244"/>
      <c r="M147" s="245"/>
      <c r="N147" s="246"/>
      <c r="O147" s="246"/>
      <c r="P147" s="246"/>
      <c r="Q147" s="246"/>
      <c r="R147" s="246"/>
      <c r="S147" s="246"/>
      <c r="T147" s="24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8" t="s">
        <v>129</v>
      </c>
      <c r="AU147" s="248" t="s">
        <v>86</v>
      </c>
      <c r="AV147" s="13" t="s">
        <v>86</v>
      </c>
      <c r="AW147" s="13" t="s">
        <v>34</v>
      </c>
      <c r="AX147" s="13" t="s">
        <v>77</v>
      </c>
      <c r="AY147" s="248" t="s">
        <v>119</v>
      </c>
    </row>
    <row r="148" s="14" customFormat="1">
      <c r="A148" s="14"/>
      <c r="B148" s="249"/>
      <c r="C148" s="250"/>
      <c r="D148" s="233" t="s">
        <v>129</v>
      </c>
      <c r="E148" s="251" t="s">
        <v>1</v>
      </c>
      <c r="F148" s="252" t="s">
        <v>131</v>
      </c>
      <c r="G148" s="250"/>
      <c r="H148" s="253">
        <v>1508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9" t="s">
        <v>129</v>
      </c>
      <c r="AU148" s="259" t="s">
        <v>86</v>
      </c>
      <c r="AV148" s="14" t="s">
        <v>125</v>
      </c>
      <c r="AW148" s="14" t="s">
        <v>34</v>
      </c>
      <c r="AX148" s="14" t="s">
        <v>84</v>
      </c>
      <c r="AY148" s="259" t="s">
        <v>119</v>
      </c>
    </row>
    <row r="149" s="2" customFormat="1" ht="24.15" customHeight="1">
      <c r="A149" s="38"/>
      <c r="B149" s="39"/>
      <c r="C149" s="219" t="s">
        <v>158</v>
      </c>
      <c r="D149" s="219" t="s">
        <v>121</v>
      </c>
      <c r="E149" s="220" t="s">
        <v>221</v>
      </c>
      <c r="F149" s="221" t="s">
        <v>222</v>
      </c>
      <c r="G149" s="222" t="s">
        <v>185</v>
      </c>
      <c r="H149" s="223">
        <v>5.5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42</v>
      </c>
      <c r="O149" s="91"/>
      <c r="P149" s="229">
        <f>O149*H149</f>
        <v>0</v>
      </c>
      <c r="Q149" s="229">
        <v>0.00021000000000000001</v>
      </c>
      <c r="R149" s="229">
        <f>Q149*H149</f>
        <v>0.001155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125</v>
      </c>
      <c r="AT149" s="231" t="s">
        <v>121</v>
      </c>
      <c r="AU149" s="231" t="s">
        <v>86</v>
      </c>
      <c r="AY149" s="17" t="s">
        <v>119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84</v>
      </c>
      <c r="BK149" s="232">
        <f>ROUND(I149*H149,2)</f>
        <v>0</v>
      </c>
      <c r="BL149" s="17" t="s">
        <v>125</v>
      </c>
      <c r="BM149" s="231" t="s">
        <v>289</v>
      </c>
    </row>
    <row r="150" s="2" customFormat="1">
      <c r="A150" s="38"/>
      <c r="B150" s="39"/>
      <c r="C150" s="40"/>
      <c r="D150" s="233" t="s">
        <v>127</v>
      </c>
      <c r="E150" s="40"/>
      <c r="F150" s="234" t="s">
        <v>224</v>
      </c>
      <c r="G150" s="40"/>
      <c r="H150" s="40"/>
      <c r="I150" s="235"/>
      <c r="J150" s="40"/>
      <c r="K150" s="40"/>
      <c r="L150" s="44"/>
      <c r="M150" s="236"/>
      <c r="N150" s="23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127</v>
      </c>
      <c r="AU150" s="17" t="s">
        <v>86</v>
      </c>
    </row>
    <row r="151" s="2" customFormat="1" ht="24.15" customHeight="1">
      <c r="A151" s="38"/>
      <c r="B151" s="39"/>
      <c r="C151" s="219" t="s">
        <v>174</v>
      </c>
      <c r="D151" s="219" t="s">
        <v>121</v>
      </c>
      <c r="E151" s="220" t="s">
        <v>236</v>
      </c>
      <c r="F151" s="221" t="s">
        <v>237</v>
      </c>
      <c r="G151" s="222" t="s">
        <v>185</v>
      </c>
      <c r="H151" s="223">
        <v>1508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42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125</v>
      </c>
      <c r="AT151" s="231" t="s">
        <v>121</v>
      </c>
      <c r="AU151" s="231" t="s">
        <v>86</v>
      </c>
      <c r="AY151" s="17" t="s">
        <v>119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84</v>
      </c>
      <c r="BK151" s="232">
        <f>ROUND(I151*H151,2)</f>
        <v>0</v>
      </c>
      <c r="BL151" s="17" t="s">
        <v>125</v>
      </c>
      <c r="BM151" s="231" t="s">
        <v>290</v>
      </c>
    </row>
    <row r="152" s="2" customFormat="1">
      <c r="A152" s="38"/>
      <c r="B152" s="39"/>
      <c r="C152" s="40"/>
      <c r="D152" s="233" t="s">
        <v>127</v>
      </c>
      <c r="E152" s="40"/>
      <c r="F152" s="234" t="s">
        <v>239</v>
      </c>
      <c r="G152" s="40"/>
      <c r="H152" s="40"/>
      <c r="I152" s="235"/>
      <c r="J152" s="40"/>
      <c r="K152" s="40"/>
      <c r="L152" s="44"/>
      <c r="M152" s="236"/>
      <c r="N152" s="23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127</v>
      </c>
      <c r="AU152" s="17" t="s">
        <v>86</v>
      </c>
    </row>
    <row r="153" s="2" customFormat="1" ht="16.5" customHeight="1">
      <c r="A153" s="38"/>
      <c r="B153" s="39"/>
      <c r="C153" s="219" t="s">
        <v>178</v>
      </c>
      <c r="D153" s="219" t="s">
        <v>121</v>
      </c>
      <c r="E153" s="220" t="s">
        <v>291</v>
      </c>
      <c r="F153" s="221" t="s">
        <v>292</v>
      </c>
      <c r="G153" s="222" t="s">
        <v>124</v>
      </c>
      <c r="H153" s="223">
        <v>1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42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0.042999999999999997</v>
      </c>
      <c r="T153" s="230">
        <f>S153*H153</f>
        <v>0.042999999999999997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125</v>
      </c>
      <c r="AT153" s="231" t="s">
        <v>121</v>
      </c>
      <c r="AU153" s="231" t="s">
        <v>86</v>
      </c>
      <c r="AY153" s="17" t="s">
        <v>119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84</v>
      </c>
      <c r="BK153" s="232">
        <f>ROUND(I153*H153,2)</f>
        <v>0</v>
      </c>
      <c r="BL153" s="17" t="s">
        <v>125</v>
      </c>
      <c r="BM153" s="231" t="s">
        <v>293</v>
      </c>
    </row>
    <row r="154" s="2" customFormat="1">
      <c r="A154" s="38"/>
      <c r="B154" s="39"/>
      <c r="C154" s="40"/>
      <c r="D154" s="233" t="s">
        <v>127</v>
      </c>
      <c r="E154" s="40"/>
      <c r="F154" s="234" t="s">
        <v>294</v>
      </c>
      <c r="G154" s="40"/>
      <c r="H154" s="40"/>
      <c r="I154" s="235"/>
      <c r="J154" s="40"/>
      <c r="K154" s="40"/>
      <c r="L154" s="44"/>
      <c r="M154" s="236"/>
      <c r="N154" s="23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127</v>
      </c>
      <c r="AU154" s="17" t="s">
        <v>86</v>
      </c>
    </row>
    <row r="155" s="13" customFormat="1">
      <c r="A155" s="13"/>
      <c r="B155" s="238"/>
      <c r="C155" s="239"/>
      <c r="D155" s="233" t="s">
        <v>129</v>
      </c>
      <c r="E155" s="240" t="s">
        <v>1</v>
      </c>
      <c r="F155" s="241" t="s">
        <v>295</v>
      </c>
      <c r="G155" s="239"/>
      <c r="H155" s="242">
        <v>1</v>
      </c>
      <c r="I155" s="243"/>
      <c r="J155" s="239"/>
      <c r="K155" s="239"/>
      <c r="L155" s="244"/>
      <c r="M155" s="245"/>
      <c r="N155" s="246"/>
      <c r="O155" s="246"/>
      <c r="P155" s="246"/>
      <c r="Q155" s="246"/>
      <c r="R155" s="246"/>
      <c r="S155" s="246"/>
      <c r="T155" s="24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8" t="s">
        <v>129</v>
      </c>
      <c r="AU155" s="248" t="s">
        <v>86</v>
      </c>
      <c r="AV155" s="13" t="s">
        <v>86</v>
      </c>
      <c r="AW155" s="13" t="s">
        <v>34</v>
      </c>
      <c r="AX155" s="13" t="s">
        <v>77</v>
      </c>
      <c r="AY155" s="248" t="s">
        <v>119</v>
      </c>
    </row>
    <row r="156" s="14" customFormat="1">
      <c r="A156" s="14"/>
      <c r="B156" s="249"/>
      <c r="C156" s="250"/>
      <c r="D156" s="233" t="s">
        <v>129</v>
      </c>
      <c r="E156" s="251" t="s">
        <v>1</v>
      </c>
      <c r="F156" s="252" t="s">
        <v>131</v>
      </c>
      <c r="G156" s="250"/>
      <c r="H156" s="253">
        <v>1</v>
      </c>
      <c r="I156" s="254"/>
      <c r="J156" s="250"/>
      <c r="K156" s="250"/>
      <c r="L156" s="255"/>
      <c r="M156" s="256"/>
      <c r="N156" s="257"/>
      <c r="O156" s="257"/>
      <c r="P156" s="257"/>
      <c r="Q156" s="257"/>
      <c r="R156" s="257"/>
      <c r="S156" s="257"/>
      <c r="T156" s="25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9" t="s">
        <v>129</v>
      </c>
      <c r="AU156" s="259" t="s">
        <v>86</v>
      </c>
      <c r="AV156" s="14" t="s">
        <v>125</v>
      </c>
      <c r="AW156" s="14" t="s">
        <v>34</v>
      </c>
      <c r="AX156" s="14" t="s">
        <v>84</v>
      </c>
      <c r="AY156" s="259" t="s">
        <v>119</v>
      </c>
    </row>
    <row r="157" s="2" customFormat="1" ht="24.15" customHeight="1">
      <c r="A157" s="38"/>
      <c r="B157" s="39"/>
      <c r="C157" s="219" t="s">
        <v>8</v>
      </c>
      <c r="D157" s="219" t="s">
        <v>121</v>
      </c>
      <c r="E157" s="220" t="s">
        <v>241</v>
      </c>
      <c r="F157" s="221" t="s">
        <v>242</v>
      </c>
      <c r="G157" s="222" t="s">
        <v>136</v>
      </c>
      <c r="H157" s="223">
        <v>4101.7600000000002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42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0.02</v>
      </c>
      <c r="T157" s="230">
        <f>S157*H157</f>
        <v>82.035200000000003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125</v>
      </c>
      <c r="AT157" s="231" t="s">
        <v>121</v>
      </c>
      <c r="AU157" s="231" t="s">
        <v>86</v>
      </c>
      <c r="AY157" s="17" t="s">
        <v>119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84</v>
      </c>
      <c r="BK157" s="232">
        <f>ROUND(I157*H157,2)</f>
        <v>0</v>
      </c>
      <c r="BL157" s="17" t="s">
        <v>125</v>
      </c>
      <c r="BM157" s="231" t="s">
        <v>296</v>
      </c>
    </row>
    <row r="158" s="2" customFormat="1">
      <c r="A158" s="38"/>
      <c r="B158" s="39"/>
      <c r="C158" s="40"/>
      <c r="D158" s="233" t="s">
        <v>127</v>
      </c>
      <c r="E158" s="40"/>
      <c r="F158" s="234" t="s">
        <v>244</v>
      </c>
      <c r="G158" s="40"/>
      <c r="H158" s="40"/>
      <c r="I158" s="235"/>
      <c r="J158" s="40"/>
      <c r="K158" s="40"/>
      <c r="L158" s="44"/>
      <c r="M158" s="236"/>
      <c r="N158" s="23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127</v>
      </c>
      <c r="AU158" s="17" t="s">
        <v>86</v>
      </c>
    </row>
    <row r="159" s="13" customFormat="1">
      <c r="A159" s="13"/>
      <c r="B159" s="238"/>
      <c r="C159" s="239"/>
      <c r="D159" s="233" t="s">
        <v>129</v>
      </c>
      <c r="E159" s="240" t="s">
        <v>1</v>
      </c>
      <c r="F159" s="241" t="s">
        <v>297</v>
      </c>
      <c r="G159" s="239"/>
      <c r="H159" s="242">
        <v>4101.7600000000002</v>
      </c>
      <c r="I159" s="243"/>
      <c r="J159" s="239"/>
      <c r="K159" s="239"/>
      <c r="L159" s="244"/>
      <c r="M159" s="245"/>
      <c r="N159" s="246"/>
      <c r="O159" s="246"/>
      <c r="P159" s="246"/>
      <c r="Q159" s="246"/>
      <c r="R159" s="246"/>
      <c r="S159" s="246"/>
      <c r="T159" s="24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8" t="s">
        <v>129</v>
      </c>
      <c r="AU159" s="248" t="s">
        <v>86</v>
      </c>
      <c r="AV159" s="13" t="s">
        <v>86</v>
      </c>
      <c r="AW159" s="13" t="s">
        <v>34</v>
      </c>
      <c r="AX159" s="13" t="s">
        <v>77</v>
      </c>
      <c r="AY159" s="248" t="s">
        <v>119</v>
      </c>
    </row>
    <row r="160" s="14" customFormat="1">
      <c r="A160" s="14"/>
      <c r="B160" s="249"/>
      <c r="C160" s="250"/>
      <c r="D160" s="233" t="s">
        <v>129</v>
      </c>
      <c r="E160" s="251" t="s">
        <v>1</v>
      </c>
      <c r="F160" s="252" t="s">
        <v>131</v>
      </c>
      <c r="G160" s="250"/>
      <c r="H160" s="253">
        <v>4101.7600000000002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129</v>
      </c>
      <c r="AU160" s="259" t="s">
        <v>86</v>
      </c>
      <c r="AV160" s="14" t="s">
        <v>125</v>
      </c>
      <c r="AW160" s="14" t="s">
        <v>34</v>
      </c>
      <c r="AX160" s="14" t="s">
        <v>84</v>
      </c>
      <c r="AY160" s="259" t="s">
        <v>119</v>
      </c>
    </row>
    <row r="161" s="2" customFormat="1" ht="16.5" customHeight="1">
      <c r="A161" s="38"/>
      <c r="B161" s="39"/>
      <c r="C161" s="219" t="s">
        <v>189</v>
      </c>
      <c r="D161" s="219" t="s">
        <v>121</v>
      </c>
      <c r="E161" s="220" t="s">
        <v>246</v>
      </c>
      <c r="F161" s="221" t="s">
        <v>247</v>
      </c>
      <c r="G161" s="222" t="s">
        <v>136</v>
      </c>
      <c r="H161" s="223">
        <v>754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42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0.126</v>
      </c>
      <c r="T161" s="230">
        <f>S161*H161</f>
        <v>95.004000000000005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125</v>
      </c>
      <c r="AT161" s="231" t="s">
        <v>121</v>
      </c>
      <c r="AU161" s="231" t="s">
        <v>86</v>
      </c>
      <c r="AY161" s="17" t="s">
        <v>119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84</v>
      </c>
      <c r="BK161" s="232">
        <f>ROUND(I161*H161,2)</f>
        <v>0</v>
      </c>
      <c r="BL161" s="17" t="s">
        <v>125</v>
      </c>
      <c r="BM161" s="231" t="s">
        <v>298</v>
      </c>
    </row>
    <row r="162" s="2" customFormat="1">
      <c r="A162" s="38"/>
      <c r="B162" s="39"/>
      <c r="C162" s="40"/>
      <c r="D162" s="233" t="s">
        <v>127</v>
      </c>
      <c r="E162" s="40"/>
      <c r="F162" s="234" t="s">
        <v>249</v>
      </c>
      <c r="G162" s="40"/>
      <c r="H162" s="40"/>
      <c r="I162" s="235"/>
      <c r="J162" s="40"/>
      <c r="K162" s="40"/>
      <c r="L162" s="44"/>
      <c r="M162" s="236"/>
      <c r="N162" s="23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127</v>
      </c>
      <c r="AU162" s="17" t="s">
        <v>86</v>
      </c>
    </row>
    <row r="163" s="12" customFormat="1" ht="22.8" customHeight="1">
      <c r="A163" s="12"/>
      <c r="B163" s="203"/>
      <c r="C163" s="204"/>
      <c r="D163" s="205" t="s">
        <v>76</v>
      </c>
      <c r="E163" s="217" t="s">
        <v>255</v>
      </c>
      <c r="F163" s="217" t="s">
        <v>256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SUM(P164:P171)</f>
        <v>0</v>
      </c>
      <c r="Q163" s="211"/>
      <c r="R163" s="212">
        <f>SUM(R164:R171)</f>
        <v>0</v>
      </c>
      <c r="S163" s="211"/>
      <c r="T163" s="213">
        <f>SUM(T164:T171)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84</v>
      </c>
      <c r="AT163" s="215" t="s">
        <v>76</v>
      </c>
      <c r="AU163" s="215" t="s">
        <v>84</v>
      </c>
      <c r="AY163" s="214" t="s">
        <v>119</v>
      </c>
      <c r="BK163" s="216">
        <f>SUM(BK164:BK171)</f>
        <v>0</v>
      </c>
    </row>
    <row r="164" s="2" customFormat="1" ht="21.75" customHeight="1">
      <c r="A164" s="38"/>
      <c r="B164" s="39"/>
      <c r="C164" s="219" t="s">
        <v>195</v>
      </c>
      <c r="D164" s="219" t="s">
        <v>121</v>
      </c>
      <c r="E164" s="220" t="s">
        <v>258</v>
      </c>
      <c r="F164" s="221" t="s">
        <v>259</v>
      </c>
      <c r="G164" s="222" t="s">
        <v>260</v>
      </c>
      <c r="H164" s="223">
        <v>177.31200000000001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42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125</v>
      </c>
      <c r="AT164" s="231" t="s">
        <v>121</v>
      </c>
      <c r="AU164" s="231" t="s">
        <v>86</v>
      </c>
      <c r="AY164" s="17" t="s">
        <v>119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84</v>
      </c>
      <c r="BK164" s="232">
        <f>ROUND(I164*H164,2)</f>
        <v>0</v>
      </c>
      <c r="BL164" s="17" t="s">
        <v>125</v>
      </c>
      <c r="BM164" s="231" t="s">
        <v>299</v>
      </c>
    </row>
    <row r="165" s="2" customFormat="1">
      <c r="A165" s="38"/>
      <c r="B165" s="39"/>
      <c r="C165" s="40"/>
      <c r="D165" s="233" t="s">
        <v>127</v>
      </c>
      <c r="E165" s="40"/>
      <c r="F165" s="234" t="s">
        <v>262</v>
      </c>
      <c r="G165" s="40"/>
      <c r="H165" s="40"/>
      <c r="I165" s="235"/>
      <c r="J165" s="40"/>
      <c r="K165" s="40"/>
      <c r="L165" s="44"/>
      <c r="M165" s="236"/>
      <c r="N165" s="23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127</v>
      </c>
      <c r="AU165" s="17" t="s">
        <v>86</v>
      </c>
    </row>
    <row r="166" s="2" customFormat="1" ht="24.15" customHeight="1">
      <c r="A166" s="38"/>
      <c r="B166" s="39"/>
      <c r="C166" s="219" t="s">
        <v>201</v>
      </c>
      <c r="D166" s="219" t="s">
        <v>121</v>
      </c>
      <c r="E166" s="220" t="s">
        <v>264</v>
      </c>
      <c r="F166" s="221" t="s">
        <v>265</v>
      </c>
      <c r="G166" s="222" t="s">
        <v>260</v>
      </c>
      <c r="H166" s="223">
        <v>3545.3800000000001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42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125</v>
      </c>
      <c r="AT166" s="231" t="s">
        <v>121</v>
      </c>
      <c r="AU166" s="231" t="s">
        <v>86</v>
      </c>
      <c r="AY166" s="17" t="s">
        <v>119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84</v>
      </c>
      <c r="BK166" s="232">
        <f>ROUND(I166*H166,2)</f>
        <v>0</v>
      </c>
      <c r="BL166" s="17" t="s">
        <v>125</v>
      </c>
      <c r="BM166" s="231" t="s">
        <v>300</v>
      </c>
    </row>
    <row r="167" s="2" customFormat="1">
      <c r="A167" s="38"/>
      <c r="B167" s="39"/>
      <c r="C167" s="40"/>
      <c r="D167" s="233" t="s">
        <v>127</v>
      </c>
      <c r="E167" s="40"/>
      <c r="F167" s="234" t="s">
        <v>267</v>
      </c>
      <c r="G167" s="40"/>
      <c r="H167" s="40"/>
      <c r="I167" s="235"/>
      <c r="J167" s="40"/>
      <c r="K167" s="40"/>
      <c r="L167" s="44"/>
      <c r="M167" s="236"/>
      <c r="N167" s="23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127</v>
      </c>
      <c r="AU167" s="17" t="s">
        <v>86</v>
      </c>
    </row>
    <row r="168" s="13" customFormat="1">
      <c r="A168" s="13"/>
      <c r="B168" s="238"/>
      <c r="C168" s="239"/>
      <c r="D168" s="233" t="s">
        <v>129</v>
      </c>
      <c r="E168" s="240" t="s">
        <v>1</v>
      </c>
      <c r="F168" s="241" t="s">
        <v>301</v>
      </c>
      <c r="G168" s="239"/>
      <c r="H168" s="242">
        <v>3545.3800000000001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8" t="s">
        <v>129</v>
      </c>
      <c r="AU168" s="248" t="s">
        <v>86</v>
      </c>
      <c r="AV168" s="13" t="s">
        <v>86</v>
      </c>
      <c r="AW168" s="13" t="s">
        <v>34</v>
      </c>
      <c r="AX168" s="13" t="s">
        <v>77</v>
      </c>
      <c r="AY168" s="248" t="s">
        <v>119</v>
      </c>
    </row>
    <row r="169" s="14" customFormat="1">
      <c r="A169" s="14"/>
      <c r="B169" s="249"/>
      <c r="C169" s="250"/>
      <c r="D169" s="233" t="s">
        <v>129</v>
      </c>
      <c r="E169" s="251" t="s">
        <v>1</v>
      </c>
      <c r="F169" s="252" t="s">
        <v>131</v>
      </c>
      <c r="G169" s="250"/>
      <c r="H169" s="253">
        <v>3545.3800000000001</v>
      </c>
      <c r="I169" s="254"/>
      <c r="J169" s="250"/>
      <c r="K169" s="250"/>
      <c r="L169" s="255"/>
      <c r="M169" s="256"/>
      <c r="N169" s="257"/>
      <c r="O169" s="257"/>
      <c r="P169" s="257"/>
      <c r="Q169" s="257"/>
      <c r="R169" s="257"/>
      <c r="S169" s="257"/>
      <c r="T169" s="25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9" t="s">
        <v>129</v>
      </c>
      <c r="AU169" s="259" t="s">
        <v>86</v>
      </c>
      <c r="AV169" s="14" t="s">
        <v>125</v>
      </c>
      <c r="AW169" s="14" t="s">
        <v>34</v>
      </c>
      <c r="AX169" s="14" t="s">
        <v>84</v>
      </c>
      <c r="AY169" s="259" t="s">
        <v>119</v>
      </c>
    </row>
    <row r="170" s="2" customFormat="1" ht="44.25" customHeight="1">
      <c r="A170" s="38"/>
      <c r="B170" s="39"/>
      <c r="C170" s="219" t="s">
        <v>206</v>
      </c>
      <c r="D170" s="219" t="s">
        <v>121</v>
      </c>
      <c r="E170" s="220" t="s">
        <v>270</v>
      </c>
      <c r="F170" s="221" t="s">
        <v>271</v>
      </c>
      <c r="G170" s="222" t="s">
        <v>260</v>
      </c>
      <c r="H170" s="223">
        <v>177.26900000000001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42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125</v>
      </c>
      <c r="AT170" s="231" t="s">
        <v>121</v>
      </c>
      <c r="AU170" s="231" t="s">
        <v>86</v>
      </c>
      <c r="AY170" s="17" t="s">
        <v>119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7" t="s">
        <v>84</v>
      </c>
      <c r="BK170" s="232">
        <f>ROUND(I170*H170,2)</f>
        <v>0</v>
      </c>
      <c r="BL170" s="17" t="s">
        <v>125</v>
      </c>
      <c r="BM170" s="231" t="s">
        <v>302</v>
      </c>
    </row>
    <row r="171" s="2" customFormat="1">
      <c r="A171" s="38"/>
      <c r="B171" s="39"/>
      <c r="C171" s="40"/>
      <c r="D171" s="233" t="s">
        <v>127</v>
      </c>
      <c r="E171" s="40"/>
      <c r="F171" s="234" t="s">
        <v>273</v>
      </c>
      <c r="G171" s="40"/>
      <c r="H171" s="40"/>
      <c r="I171" s="235"/>
      <c r="J171" s="40"/>
      <c r="K171" s="40"/>
      <c r="L171" s="44"/>
      <c r="M171" s="271"/>
      <c r="N171" s="272"/>
      <c r="O171" s="273"/>
      <c r="P171" s="273"/>
      <c r="Q171" s="273"/>
      <c r="R171" s="273"/>
      <c r="S171" s="273"/>
      <c r="T171" s="274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127</v>
      </c>
      <c r="AU171" s="17" t="s">
        <v>86</v>
      </c>
    </row>
    <row r="172" s="2" customFormat="1" ht="6.96" customHeight="1">
      <c r="A172" s="38"/>
      <c r="B172" s="66"/>
      <c r="C172" s="67"/>
      <c r="D172" s="67"/>
      <c r="E172" s="67"/>
      <c r="F172" s="67"/>
      <c r="G172" s="67"/>
      <c r="H172" s="67"/>
      <c r="I172" s="67"/>
      <c r="J172" s="67"/>
      <c r="K172" s="67"/>
      <c r="L172" s="44"/>
      <c r="M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</sheetData>
  <sheetProtection sheet="1" autoFilter="0" formatColumns="0" formatRows="0" objects="1" scenarios="1" spinCount="100000" saltValue="wZ5ca1wT0XDjqoRR+WRAVk905RuTwsr3IvHm7Aj7U7K7zj3IkCW1xQjXxqK1TsRfba+KD8qVAZfnr77FOw6A0Q==" hashValue="0J/BfIoCE5CpGbYn/alpdWZTKJEEtKHHnvbn4Ls9uVUCxeVEvzX6WuR9ZtOUCptrylCsQU1swKvno64Qu64orA==" algorithmName="SHA-512" password="CC35"/>
  <autoFilter ref="C120:K17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91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Oprava III/1179 a III/1182 Cheznovice - Olešná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92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2" t="s">
        <v>303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22. 5. 2025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ROUND((SUM(BE121:BE144)),  2)</f>
        <v>0</v>
      </c>
      <c r="G33" s="38"/>
      <c r="H33" s="38"/>
      <c r="I33" s="155">
        <v>0.20999999999999999</v>
      </c>
      <c r="J33" s="154">
        <f>ROUND(((SUM(BE121:BE144))*I33),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ROUND((SUM(BF121:BF144)),  2)</f>
        <v>0</v>
      </c>
      <c r="G34" s="38"/>
      <c r="H34" s="38"/>
      <c r="I34" s="155">
        <v>0.12</v>
      </c>
      <c r="J34" s="154">
        <f>ROUND(((SUM(BF121:BF144))*I34),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ROUND((SUM(BG121:BG144)),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ROUND((SUM(BH121:BH144)),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ROUND((SUM(BI121:BI144)),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Oprava III/1179 a III/1182 Cheznovice - Olešná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92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03 - VRN - Oprava III/1179 a III/1182 Cheznovice - Olešná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Cheznovice - Olešná</v>
      </c>
      <c r="G89" s="40"/>
      <c r="H89" s="40"/>
      <c r="I89" s="32" t="s">
        <v>22</v>
      </c>
      <c r="J89" s="79" t="str">
        <f>IF(J12="","",J12)</f>
        <v>22. 5. 2025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SÚS PK p.o., Koterovská 468/162, 326 00 Plzeň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95</v>
      </c>
      <c r="D94" s="176"/>
      <c r="E94" s="176"/>
      <c r="F94" s="176"/>
      <c r="G94" s="176"/>
      <c r="H94" s="176"/>
      <c r="I94" s="176"/>
      <c r="J94" s="177" t="s">
        <v>96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97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98</v>
      </c>
    </row>
    <row r="97" s="9" customFormat="1" ht="24.96" customHeight="1">
      <c r="A97" s="9"/>
      <c r="B97" s="179"/>
      <c r="C97" s="180"/>
      <c r="D97" s="181" t="s">
        <v>304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305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306</v>
      </c>
      <c r="E99" s="188"/>
      <c r="F99" s="188"/>
      <c r="G99" s="188"/>
      <c r="H99" s="188"/>
      <c r="I99" s="188"/>
      <c r="J99" s="189">
        <f>J134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307</v>
      </c>
      <c r="E100" s="188"/>
      <c r="F100" s="188"/>
      <c r="G100" s="188"/>
      <c r="H100" s="188"/>
      <c r="I100" s="188"/>
      <c r="J100" s="189">
        <f>J139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308</v>
      </c>
      <c r="E101" s="188"/>
      <c r="F101" s="188"/>
      <c r="G101" s="188"/>
      <c r="H101" s="188"/>
      <c r="I101" s="188"/>
      <c r="J101" s="189">
        <f>J142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104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Oprava III/1179 a III/1182 Cheznovice - Olešná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92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30" customHeight="1">
      <c r="A113" s="38"/>
      <c r="B113" s="39"/>
      <c r="C113" s="40"/>
      <c r="D113" s="40"/>
      <c r="E113" s="76" t="str">
        <f>E9</f>
        <v>03 - VRN - Oprava III/1179 a III/1182 Cheznovice - Olešná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Cheznovice - Olešná</v>
      </c>
      <c r="G115" s="40"/>
      <c r="H115" s="40"/>
      <c r="I115" s="32" t="s">
        <v>22</v>
      </c>
      <c r="J115" s="79" t="str">
        <f>IF(J12="","",J12)</f>
        <v>22. 5. 2025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SÚS PK p.o., Koterovská 468/162, 326 00 Plzeň</v>
      </c>
      <c r="G117" s="40"/>
      <c r="H117" s="40"/>
      <c r="I117" s="32" t="s">
        <v>32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35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105</v>
      </c>
      <c r="D120" s="194" t="s">
        <v>62</v>
      </c>
      <c r="E120" s="194" t="s">
        <v>58</v>
      </c>
      <c r="F120" s="194" t="s">
        <v>59</v>
      </c>
      <c r="G120" s="194" t="s">
        <v>106</v>
      </c>
      <c r="H120" s="194" t="s">
        <v>107</v>
      </c>
      <c r="I120" s="194" t="s">
        <v>108</v>
      </c>
      <c r="J120" s="195" t="s">
        <v>96</v>
      </c>
      <c r="K120" s="196" t="s">
        <v>109</v>
      </c>
      <c r="L120" s="197"/>
      <c r="M120" s="100" t="s">
        <v>1</v>
      </c>
      <c r="N120" s="101" t="s">
        <v>41</v>
      </c>
      <c r="O120" s="101" t="s">
        <v>110</v>
      </c>
      <c r="P120" s="101" t="s">
        <v>111</v>
      </c>
      <c r="Q120" s="101" t="s">
        <v>112</v>
      </c>
      <c r="R120" s="101" t="s">
        <v>113</v>
      </c>
      <c r="S120" s="101" t="s">
        <v>114</v>
      </c>
      <c r="T120" s="102" t="s">
        <v>115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116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0</v>
      </c>
      <c r="S121" s="104"/>
      <c r="T121" s="201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98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76</v>
      </c>
      <c r="E122" s="206" t="s">
        <v>309</v>
      </c>
      <c r="F122" s="206" t="s">
        <v>310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P123+P134+P139+P142</f>
        <v>0</v>
      </c>
      <c r="Q122" s="211"/>
      <c r="R122" s="212">
        <f>R123+R134+R139+R142</f>
        <v>0</v>
      </c>
      <c r="S122" s="211"/>
      <c r="T122" s="213">
        <f>T123+T134+T139+T142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132</v>
      </c>
      <c r="AT122" s="215" t="s">
        <v>76</v>
      </c>
      <c r="AU122" s="215" t="s">
        <v>77</v>
      </c>
      <c r="AY122" s="214" t="s">
        <v>119</v>
      </c>
      <c r="BK122" s="216">
        <f>BK123+BK134+BK139+BK142</f>
        <v>0</v>
      </c>
    </row>
    <row r="123" s="12" customFormat="1" ht="22.8" customHeight="1">
      <c r="A123" s="12"/>
      <c r="B123" s="203"/>
      <c r="C123" s="204"/>
      <c r="D123" s="205" t="s">
        <v>76</v>
      </c>
      <c r="E123" s="217" t="s">
        <v>311</v>
      </c>
      <c r="F123" s="217" t="s">
        <v>312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SUM(P124:P133)</f>
        <v>0</v>
      </c>
      <c r="Q123" s="211"/>
      <c r="R123" s="212">
        <f>SUM(R124:R133)</f>
        <v>0</v>
      </c>
      <c r="S123" s="211"/>
      <c r="T123" s="213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132</v>
      </c>
      <c r="AT123" s="215" t="s">
        <v>76</v>
      </c>
      <c r="AU123" s="215" t="s">
        <v>84</v>
      </c>
      <c r="AY123" s="214" t="s">
        <v>119</v>
      </c>
      <c r="BK123" s="216">
        <f>SUM(BK124:BK133)</f>
        <v>0</v>
      </c>
    </row>
    <row r="124" s="2" customFormat="1" ht="16.5" customHeight="1">
      <c r="A124" s="38"/>
      <c r="B124" s="39"/>
      <c r="C124" s="219" t="s">
        <v>84</v>
      </c>
      <c r="D124" s="219" t="s">
        <v>121</v>
      </c>
      <c r="E124" s="220" t="s">
        <v>313</v>
      </c>
      <c r="F124" s="221" t="s">
        <v>314</v>
      </c>
      <c r="G124" s="222" t="s">
        <v>124</v>
      </c>
      <c r="H124" s="223">
        <v>1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42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315</v>
      </c>
      <c r="AT124" s="231" t="s">
        <v>121</v>
      </c>
      <c r="AU124" s="231" t="s">
        <v>86</v>
      </c>
      <c r="AY124" s="17" t="s">
        <v>119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84</v>
      </c>
      <c r="BK124" s="232">
        <f>ROUND(I124*H124,2)</f>
        <v>0</v>
      </c>
      <c r="BL124" s="17" t="s">
        <v>315</v>
      </c>
      <c r="BM124" s="231" t="s">
        <v>316</v>
      </c>
    </row>
    <row r="125" s="2" customFormat="1">
      <c r="A125" s="38"/>
      <c r="B125" s="39"/>
      <c r="C125" s="40"/>
      <c r="D125" s="233" t="s">
        <v>127</v>
      </c>
      <c r="E125" s="40"/>
      <c r="F125" s="234" t="s">
        <v>317</v>
      </c>
      <c r="G125" s="40"/>
      <c r="H125" s="40"/>
      <c r="I125" s="235"/>
      <c r="J125" s="40"/>
      <c r="K125" s="40"/>
      <c r="L125" s="44"/>
      <c r="M125" s="236"/>
      <c r="N125" s="237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127</v>
      </c>
      <c r="AU125" s="17" t="s">
        <v>86</v>
      </c>
    </row>
    <row r="126" s="13" customFormat="1">
      <c r="A126" s="13"/>
      <c r="B126" s="238"/>
      <c r="C126" s="239"/>
      <c r="D126" s="233" t="s">
        <v>129</v>
      </c>
      <c r="E126" s="240" t="s">
        <v>1</v>
      </c>
      <c r="F126" s="241" t="s">
        <v>318</v>
      </c>
      <c r="G126" s="239"/>
      <c r="H126" s="242">
        <v>1</v>
      </c>
      <c r="I126" s="243"/>
      <c r="J126" s="239"/>
      <c r="K126" s="239"/>
      <c r="L126" s="244"/>
      <c r="M126" s="245"/>
      <c r="N126" s="246"/>
      <c r="O126" s="246"/>
      <c r="P126" s="246"/>
      <c r="Q126" s="246"/>
      <c r="R126" s="246"/>
      <c r="S126" s="246"/>
      <c r="T126" s="24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8" t="s">
        <v>129</v>
      </c>
      <c r="AU126" s="248" t="s">
        <v>86</v>
      </c>
      <c r="AV126" s="13" t="s">
        <v>86</v>
      </c>
      <c r="AW126" s="13" t="s">
        <v>34</v>
      </c>
      <c r="AX126" s="13" t="s">
        <v>84</v>
      </c>
      <c r="AY126" s="248" t="s">
        <v>119</v>
      </c>
    </row>
    <row r="127" s="15" customFormat="1">
      <c r="A127" s="15"/>
      <c r="B127" s="275"/>
      <c r="C127" s="276"/>
      <c r="D127" s="233" t="s">
        <v>129</v>
      </c>
      <c r="E127" s="277" t="s">
        <v>1</v>
      </c>
      <c r="F127" s="278" t="s">
        <v>319</v>
      </c>
      <c r="G127" s="276"/>
      <c r="H127" s="277" t="s">
        <v>1</v>
      </c>
      <c r="I127" s="279"/>
      <c r="J127" s="276"/>
      <c r="K127" s="276"/>
      <c r="L127" s="280"/>
      <c r="M127" s="281"/>
      <c r="N127" s="282"/>
      <c r="O127" s="282"/>
      <c r="P127" s="282"/>
      <c r="Q127" s="282"/>
      <c r="R127" s="282"/>
      <c r="S127" s="282"/>
      <c r="T127" s="283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84" t="s">
        <v>129</v>
      </c>
      <c r="AU127" s="284" t="s">
        <v>86</v>
      </c>
      <c r="AV127" s="15" t="s">
        <v>84</v>
      </c>
      <c r="AW127" s="15" t="s">
        <v>34</v>
      </c>
      <c r="AX127" s="15" t="s">
        <v>77</v>
      </c>
      <c r="AY127" s="284" t="s">
        <v>119</v>
      </c>
    </row>
    <row r="128" s="2" customFormat="1" ht="16.5" customHeight="1">
      <c r="A128" s="38"/>
      <c r="B128" s="39"/>
      <c r="C128" s="219" t="s">
        <v>86</v>
      </c>
      <c r="D128" s="219" t="s">
        <v>121</v>
      </c>
      <c r="E128" s="220" t="s">
        <v>320</v>
      </c>
      <c r="F128" s="221" t="s">
        <v>321</v>
      </c>
      <c r="G128" s="222" t="s">
        <v>124</v>
      </c>
      <c r="H128" s="223">
        <v>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42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315</v>
      </c>
      <c r="AT128" s="231" t="s">
        <v>121</v>
      </c>
      <c r="AU128" s="231" t="s">
        <v>86</v>
      </c>
      <c r="AY128" s="17" t="s">
        <v>119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315</v>
      </c>
      <c r="BM128" s="231" t="s">
        <v>322</v>
      </c>
    </row>
    <row r="129" s="2" customFormat="1">
      <c r="A129" s="38"/>
      <c r="B129" s="39"/>
      <c r="C129" s="40"/>
      <c r="D129" s="233" t="s">
        <v>127</v>
      </c>
      <c r="E129" s="40"/>
      <c r="F129" s="234" t="s">
        <v>323</v>
      </c>
      <c r="G129" s="40"/>
      <c r="H129" s="40"/>
      <c r="I129" s="235"/>
      <c r="J129" s="40"/>
      <c r="K129" s="40"/>
      <c r="L129" s="44"/>
      <c r="M129" s="236"/>
      <c r="N129" s="237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127</v>
      </c>
      <c r="AU129" s="17" t="s">
        <v>86</v>
      </c>
    </row>
    <row r="130" s="2" customFormat="1" ht="16.5" customHeight="1">
      <c r="A130" s="38"/>
      <c r="B130" s="39"/>
      <c r="C130" s="219" t="s">
        <v>139</v>
      </c>
      <c r="D130" s="219" t="s">
        <v>121</v>
      </c>
      <c r="E130" s="220" t="s">
        <v>324</v>
      </c>
      <c r="F130" s="221" t="s">
        <v>325</v>
      </c>
      <c r="G130" s="222" t="s">
        <v>124</v>
      </c>
      <c r="H130" s="223">
        <v>1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42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315</v>
      </c>
      <c r="AT130" s="231" t="s">
        <v>121</v>
      </c>
      <c r="AU130" s="231" t="s">
        <v>86</v>
      </c>
      <c r="AY130" s="17" t="s">
        <v>119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84</v>
      </c>
      <c r="BK130" s="232">
        <f>ROUND(I130*H130,2)</f>
        <v>0</v>
      </c>
      <c r="BL130" s="17" t="s">
        <v>315</v>
      </c>
      <c r="BM130" s="231" t="s">
        <v>326</v>
      </c>
    </row>
    <row r="131" s="2" customFormat="1">
      <c r="A131" s="38"/>
      <c r="B131" s="39"/>
      <c r="C131" s="40"/>
      <c r="D131" s="233" t="s">
        <v>127</v>
      </c>
      <c r="E131" s="40"/>
      <c r="F131" s="234" t="s">
        <v>325</v>
      </c>
      <c r="G131" s="40"/>
      <c r="H131" s="40"/>
      <c r="I131" s="235"/>
      <c r="J131" s="40"/>
      <c r="K131" s="40"/>
      <c r="L131" s="44"/>
      <c r="M131" s="236"/>
      <c r="N131" s="237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127</v>
      </c>
      <c r="AU131" s="17" t="s">
        <v>86</v>
      </c>
    </row>
    <row r="132" s="2" customFormat="1" ht="16.5" customHeight="1">
      <c r="A132" s="38"/>
      <c r="B132" s="39"/>
      <c r="C132" s="219" t="s">
        <v>125</v>
      </c>
      <c r="D132" s="219" t="s">
        <v>121</v>
      </c>
      <c r="E132" s="220" t="s">
        <v>327</v>
      </c>
      <c r="F132" s="221" t="s">
        <v>328</v>
      </c>
      <c r="G132" s="222" t="s">
        <v>124</v>
      </c>
      <c r="H132" s="223">
        <v>1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42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315</v>
      </c>
      <c r="AT132" s="231" t="s">
        <v>121</v>
      </c>
      <c r="AU132" s="231" t="s">
        <v>86</v>
      </c>
      <c r="AY132" s="17" t="s">
        <v>119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84</v>
      </c>
      <c r="BK132" s="232">
        <f>ROUND(I132*H132,2)</f>
        <v>0</v>
      </c>
      <c r="BL132" s="17" t="s">
        <v>315</v>
      </c>
      <c r="BM132" s="231" t="s">
        <v>329</v>
      </c>
    </row>
    <row r="133" s="2" customFormat="1">
      <c r="A133" s="38"/>
      <c r="B133" s="39"/>
      <c r="C133" s="40"/>
      <c r="D133" s="233" t="s">
        <v>127</v>
      </c>
      <c r="E133" s="40"/>
      <c r="F133" s="234" t="s">
        <v>328</v>
      </c>
      <c r="G133" s="40"/>
      <c r="H133" s="40"/>
      <c r="I133" s="235"/>
      <c r="J133" s="40"/>
      <c r="K133" s="40"/>
      <c r="L133" s="44"/>
      <c r="M133" s="236"/>
      <c r="N133" s="23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127</v>
      </c>
      <c r="AU133" s="17" t="s">
        <v>86</v>
      </c>
    </row>
    <row r="134" s="12" customFormat="1" ht="22.8" customHeight="1">
      <c r="A134" s="12"/>
      <c r="B134" s="203"/>
      <c r="C134" s="204"/>
      <c r="D134" s="205" t="s">
        <v>76</v>
      </c>
      <c r="E134" s="217" t="s">
        <v>330</v>
      </c>
      <c r="F134" s="217" t="s">
        <v>331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SUM(P135:P138)</f>
        <v>0</v>
      </c>
      <c r="Q134" s="211"/>
      <c r="R134" s="212">
        <f>SUM(R135:R138)</f>
        <v>0</v>
      </c>
      <c r="S134" s="211"/>
      <c r="T134" s="213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132</v>
      </c>
      <c r="AT134" s="215" t="s">
        <v>76</v>
      </c>
      <c r="AU134" s="215" t="s">
        <v>84</v>
      </c>
      <c r="AY134" s="214" t="s">
        <v>119</v>
      </c>
      <c r="BK134" s="216">
        <f>SUM(BK135:BK138)</f>
        <v>0</v>
      </c>
    </row>
    <row r="135" s="2" customFormat="1" ht="16.5" customHeight="1">
      <c r="A135" s="38"/>
      <c r="B135" s="39"/>
      <c r="C135" s="219" t="s">
        <v>132</v>
      </c>
      <c r="D135" s="219" t="s">
        <v>121</v>
      </c>
      <c r="E135" s="220" t="s">
        <v>332</v>
      </c>
      <c r="F135" s="221" t="s">
        <v>331</v>
      </c>
      <c r="G135" s="222" t="s">
        <v>124</v>
      </c>
      <c r="H135" s="223">
        <v>1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42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315</v>
      </c>
      <c r="AT135" s="231" t="s">
        <v>121</v>
      </c>
      <c r="AU135" s="231" t="s">
        <v>86</v>
      </c>
      <c r="AY135" s="17" t="s">
        <v>119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84</v>
      </c>
      <c r="BK135" s="232">
        <f>ROUND(I135*H135,2)</f>
        <v>0</v>
      </c>
      <c r="BL135" s="17" t="s">
        <v>315</v>
      </c>
      <c r="BM135" s="231" t="s">
        <v>333</v>
      </c>
    </row>
    <row r="136" s="2" customFormat="1">
      <c r="A136" s="38"/>
      <c r="B136" s="39"/>
      <c r="C136" s="40"/>
      <c r="D136" s="233" t="s">
        <v>127</v>
      </c>
      <c r="E136" s="40"/>
      <c r="F136" s="234" t="s">
        <v>331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127</v>
      </c>
      <c r="AU136" s="17" t="s">
        <v>86</v>
      </c>
    </row>
    <row r="137" s="2" customFormat="1" ht="16.5" customHeight="1">
      <c r="A137" s="38"/>
      <c r="B137" s="39"/>
      <c r="C137" s="219" t="s">
        <v>153</v>
      </c>
      <c r="D137" s="219" t="s">
        <v>121</v>
      </c>
      <c r="E137" s="220" t="s">
        <v>334</v>
      </c>
      <c r="F137" s="221" t="s">
        <v>335</v>
      </c>
      <c r="G137" s="222" t="s">
        <v>124</v>
      </c>
      <c r="H137" s="223">
        <v>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42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315</v>
      </c>
      <c r="AT137" s="231" t="s">
        <v>121</v>
      </c>
      <c r="AU137" s="231" t="s">
        <v>86</v>
      </c>
      <c r="AY137" s="17" t="s">
        <v>119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315</v>
      </c>
      <c r="BM137" s="231" t="s">
        <v>336</v>
      </c>
    </row>
    <row r="138" s="2" customFormat="1">
      <c r="A138" s="38"/>
      <c r="B138" s="39"/>
      <c r="C138" s="40"/>
      <c r="D138" s="233" t="s">
        <v>127</v>
      </c>
      <c r="E138" s="40"/>
      <c r="F138" s="234" t="s">
        <v>335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127</v>
      </c>
      <c r="AU138" s="17" t="s">
        <v>86</v>
      </c>
    </row>
    <row r="139" s="12" customFormat="1" ht="22.8" customHeight="1">
      <c r="A139" s="12"/>
      <c r="B139" s="203"/>
      <c r="C139" s="204"/>
      <c r="D139" s="205" t="s">
        <v>76</v>
      </c>
      <c r="E139" s="217" t="s">
        <v>337</v>
      </c>
      <c r="F139" s="217" t="s">
        <v>338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SUM(P140:P141)</f>
        <v>0</v>
      </c>
      <c r="Q139" s="211"/>
      <c r="R139" s="212">
        <f>SUM(R140:R141)</f>
        <v>0</v>
      </c>
      <c r="S139" s="211"/>
      <c r="T139" s="213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132</v>
      </c>
      <c r="AT139" s="215" t="s">
        <v>76</v>
      </c>
      <c r="AU139" s="215" t="s">
        <v>84</v>
      </c>
      <c r="AY139" s="214" t="s">
        <v>119</v>
      </c>
      <c r="BK139" s="216">
        <f>SUM(BK140:BK141)</f>
        <v>0</v>
      </c>
    </row>
    <row r="140" s="2" customFormat="1" ht="16.5" customHeight="1">
      <c r="A140" s="38"/>
      <c r="B140" s="39"/>
      <c r="C140" s="219" t="s">
        <v>160</v>
      </c>
      <c r="D140" s="219" t="s">
        <v>121</v>
      </c>
      <c r="E140" s="220" t="s">
        <v>339</v>
      </c>
      <c r="F140" s="221" t="s">
        <v>340</v>
      </c>
      <c r="G140" s="222" t="s">
        <v>124</v>
      </c>
      <c r="H140" s="223">
        <v>1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42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315</v>
      </c>
      <c r="AT140" s="231" t="s">
        <v>121</v>
      </c>
      <c r="AU140" s="231" t="s">
        <v>86</v>
      </c>
      <c r="AY140" s="17" t="s">
        <v>119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84</v>
      </c>
      <c r="BK140" s="232">
        <f>ROUND(I140*H140,2)</f>
        <v>0</v>
      </c>
      <c r="BL140" s="17" t="s">
        <v>315</v>
      </c>
      <c r="BM140" s="231" t="s">
        <v>341</v>
      </c>
    </row>
    <row r="141" s="2" customFormat="1">
      <c r="A141" s="38"/>
      <c r="B141" s="39"/>
      <c r="C141" s="40"/>
      <c r="D141" s="233" t="s">
        <v>127</v>
      </c>
      <c r="E141" s="40"/>
      <c r="F141" s="234" t="s">
        <v>340</v>
      </c>
      <c r="G141" s="40"/>
      <c r="H141" s="40"/>
      <c r="I141" s="235"/>
      <c r="J141" s="40"/>
      <c r="K141" s="40"/>
      <c r="L141" s="44"/>
      <c r="M141" s="236"/>
      <c r="N141" s="23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127</v>
      </c>
      <c r="AU141" s="17" t="s">
        <v>86</v>
      </c>
    </row>
    <row r="142" s="12" customFormat="1" ht="22.8" customHeight="1">
      <c r="A142" s="12"/>
      <c r="B142" s="203"/>
      <c r="C142" s="204"/>
      <c r="D142" s="205" t="s">
        <v>76</v>
      </c>
      <c r="E142" s="217" t="s">
        <v>342</v>
      </c>
      <c r="F142" s="217" t="s">
        <v>343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SUM(P143:P144)</f>
        <v>0</v>
      </c>
      <c r="Q142" s="211"/>
      <c r="R142" s="212">
        <f>SUM(R143:R144)</f>
        <v>0</v>
      </c>
      <c r="S142" s="211"/>
      <c r="T142" s="213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132</v>
      </c>
      <c r="AT142" s="215" t="s">
        <v>76</v>
      </c>
      <c r="AU142" s="215" t="s">
        <v>84</v>
      </c>
      <c r="AY142" s="214" t="s">
        <v>119</v>
      </c>
      <c r="BK142" s="216">
        <f>SUM(BK143:BK144)</f>
        <v>0</v>
      </c>
    </row>
    <row r="143" s="2" customFormat="1" ht="16.5" customHeight="1">
      <c r="A143" s="38"/>
      <c r="B143" s="39"/>
      <c r="C143" s="219" t="s">
        <v>166</v>
      </c>
      <c r="D143" s="219" t="s">
        <v>121</v>
      </c>
      <c r="E143" s="220" t="s">
        <v>344</v>
      </c>
      <c r="F143" s="221" t="s">
        <v>345</v>
      </c>
      <c r="G143" s="222" t="s">
        <v>124</v>
      </c>
      <c r="H143" s="223">
        <v>1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42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315</v>
      </c>
      <c r="AT143" s="231" t="s">
        <v>121</v>
      </c>
      <c r="AU143" s="231" t="s">
        <v>86</v>
      </c>
      <c r="AY143" s="17" t="s">
        <v>119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84</v>
      </c>
      <c r="BK143" s="232">
        <f>ROUND(I143*H143,2)</f>
        <v>0</v>
      </c>
      <c r="BL143" s="17" t="s">
        <v>315</v>
      </c>
      <c r="BM143" s="231" t="s">
        <v>346</v>
      </c>
    </row>
    <row r="144" s="2" customFormat="1">
      <c r="A144" s="38"/>
      <c r="B144" s="39"/>
      <c r="C144" s="40"/>
      <c r="D144" s="233" t="s">
        <v>127</v>
      </c>
      <c r="E144" s="40"/>
      <c r="F144" s="234" t="s">
        <v>345</v>
      </c>
      <c r="G144" s="40"/>
      <c r="H144" s="40"/>
      <c r="I144" s="235"/>
      <c r="J144" s="40"/>
      <c r="K144" s="40"/>
      <c r="L144" s="44"/>
      <c r="M144" s="271"/>
      <c r="N144" s="272"/>
      <c r="O144" s="273"/>
      <c r="P144" s="273"/>
      <c r="Q144" s="273"/>
      <c r="R144" s="273"/>
      <c r="S144" s="273"/>
      <c r="T144" s="274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127</v>
      </c>
      <c r="AU144" s="17" t="s">
        <v>86</v>
      </c>
    </row>
    <row r="145" s="2" customFormat="1" ht="6.96" customHeight="1">
      <c r="A145" s="38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44"/>
      <c r="M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</sheetData>
  <sheetProtection sheet="1" autoFilter="0" formatColumns="0" formatRows="0" objects="1" scenarios="1" spinCount="100000" saltValue="4L4Xqh9K465DOc/XxBCSfjBbMGVLMcBzNG9fJY1UBsHPuzh7Vexh7bipX8zb2rjdS7H6bqMFKScSKp40zMNGWQ==" hashValue="mE6AOEgVHMLt2uD5okBd+ln8lMIiqKoxmL+Grcz77gfxHmiBF++o953wddSt1vzHtX856zaFCVTJwTYbWkWqEg==" algorithmName="SHA-512" password="CC35"/>
  <autoFilter ref="C120:K14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Zábranský Ladislav</dc:creator>
  <cp:lastModifiedBy>Zábranský Ladislav</cp:lastModifiedBy>
  <dcterms:created xsi:type="dcterms:W3CDTF">2025-05-22T11:25:22Z</dcterms:created>
  <dcterms:modified xsi:type="dcterms:W3CDTF">2025-05-22T11:25:25Z</dcterms:modified>
</cp:coreProperties>
</file>