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Dokumenty zálohované\Akce a nákupy\2025\SPŠ chodba přízemí dílny\Výběrko\"/>
    </mc:Choice>
  </mc:AlternateContent>
  <bookViews>
    <workbookView xWindow="0" yWindow="0" windowWidth="28800" windowHeight="11835"/>
  </bookViews>
  <sheets>
    <sheet name="VV SPŠ Klatovy" sheetId="2" r:id="rId1"/>
  </sheets>
  <calcPr calcId="152511"/>
</workbook>
</file>

<file path=xl/calcChain.xml><?xml version="1.0" encoding="utf-8"?>
<calcChain xmlns="http://schemas.openxmlformats.org/spreadsheetml/2006/main">
  <c r="H9" i="2" l="1"/>
  <c r="H37" i="2" l="1"/>
  <c r="H38" i="2"/>
  <c r="H36" i="2"/>
  <c r="H24" i="2"/>
  <c r="H35" i="2"/>
  <c r="H34" i="2"/>
  <c r="H18" i="2"/>
  <c r="H58" i="2"/>
  <c r="H52" i="2"/>
  <c r="H51" i="2"/>
  <c r="H50" i="2"/>
  <c r="H31" i="2"/>
  <c r="H17" i="2"/>
  <c r="H16" i="2"/>
  <c r="H15" i="2"/>
  <c r="H29" i="2"/>
  <c r="H22" i="2"/>
  <c r="H26" i="2"/>
  <c r="H25" i="2"/>
  <c r="H23" i="2"/>
  <c r="H21" i="2"/>
  <c r="H44" i="2"/>
  <c r="H45" i="2"/>
  <c r="H46" i="2"/>
  <c r="H47" i="2"/>
  <c r="H10" i="2"/>
  <c r="H43" i="2" l="1"/>
  <c r="H49" i="2"/>
  <c r="H14" i="2"/>
  <c r="H41" i="2"/>
  <c r="H27" i="2"/>
  <c r="H30" i="2"/>
  <c r="H57" i="2" l="1"/>
  <c r="H56" i="2"/>
  <c r="H55" i="2"/>
  <c r="H40" i="2"/>
  <c r="H39" i="2"/>
  <c r="H28" i="2"/>
  <c r="H20" i="2" s="1"/>
  <c r="H13" i="2"/>
  <c r="H12" i="2"/>
  <c r="H11" i="2"/>
  <c r="H8" i="2" l="1"/>
  <c r="H33" i="2"/>
  <c r="H54" i="2"/>
  <c r="H61" i="2" l="1"/>
  <c r="G63" i="2" l="1"/>
  <c r="H63" i="2" s="1"/>
  <c r="H64" i="2" s="1"/>
  <c r="H65" i="2" l="1"/>
  <c r="H66" i="2" s="1"/>
</calcChain>
</file>

<file path=xl/sharedStrings.xml><?xml version="1.0" encoding="utf-8"?>
<sst xmlns="http://schemas.openxmlformats.org/spreadsheetml/2006/main" count="103" uniqueCount="69">
  <si>
    <t>Čís.</t>
  </si>
  <si>
    <t>Popis</t>
  </si>
  <si>
    <t>Vedlejší rozpočtové náklady</t>
  </si>
  <si>
    <t>kpl</t>
  </si>
  <si>
    <t>Kód</t>
  </si>
  <si>
    <t>M.J.</t>
  </si>
  <si>
    <t>Množství</t>
  </si>
  <si>
    <t>J.cena (CZK)</t>
  </si>
  <si>
    <t>Cena celkem (CZK)</t>
  </si>
  <si>
    <t>STĚNY</t>
  </si>
  <si>
    <t>t</t>
  </si>
  <si>
    <t>Celkové náklady</t>
  </si>
  <si>
    <t>LEŠENÍ + ÚKLID</t>
  </si>
  <si>
    <t>Umytí oken + dveří</t>
  </si>
  <si>
    <t>Cena celkem bez DPH</t>
  </si>
  <si>
    <t xml:space="preserve">Cena DPH 21% </t>
  </si>
  <si>
    <t>Cena celkem vč. DPH</t>
  </si>
  <si>
    <t>m²</t>
  </si>
  <si>
    <t>Očištění vnitřních stěn + stropů ometením</t>
  </si>
  <si>
    <t>Výmalba (1x penetrace + 2x bílá barva)</t>
  </si>
  <si>
    <t>ZDRAVOTECHNIKA</t>
  </si>
  <si>
    <t>Demolice betonové podlahy</t>
  </si>
  <si>
    <t>Zakrytí přístupů ke staveništi, zabránění rozptylu stavebního prachu do prostor do školy, ochrana stávajících dveří, oken</t>
  </si>
  <si>
    <t>Demontáž stávajících dvoukřídlových dveří + uskladnění</t>
  </si>
  <si>
    <t>m2</t>
  </si>
  <si>
    <t>m3</t>
  </si>
  <si>
    <t>Okopání stávající skladby na úroveň -0,400</t>
  </si>
  <si>
    <t>Demolice keramické dlažby + soklíků</t>
  </si>
  <si>
    <t>Úprava rýhy pro nové kanalizační rozvody - vyčištění, úprava/oprava</t>
  </si>
  <si>
    <t>DEMOLICE V CHODBĚ</t>
  </si>
  <si>
    <t>Demontáž stávajícího potrubí, pozink</t>
  </si>
  <si>
    <t>Demontáž stávající kanalizace, litina, cca. 60m</t>
  </si>
  <si>
    <t>Nové vodovodní rozvody dle zadání (D+M potrubí a tvarovek, napojení na stávajcí vodovod)</t>
  </si>
  <si>
    <t>Nové kanalizační rozvody dle zadání (D+M potrubí a tvarovek, napojení na stávajcí kanalizaci + svislé svody)</t>
  </si>
  <si>
    <t>NOVÁ PODLAHA</t>
  </si>
  <si>
    <t>Keramická dlažba (4-6ks/m2)</t>
  </si>
  <si>
    <t>Pokládka keramické dlažby (4-6ks/m2)</t>
  </si>
  <si>
    <t>D+M polystyren EPS150, tl. 2x50mm</t>
  </si>
  <si>
    <t>Penetrace + hydroizolace (1x Bitalbit + 1x Bitubiagit)</t>
  </si>
  <si>
    <t>D+M Podkladní zhutněné štěrkové lože, 16/32, tl. 100mm</t>
  </si>
  <si>
    <t>Montáž obvodových soklíků</t>
  </si>
  <si>
    <t>bm</t>
  </si>
  <si>
    <t>D+M Betonová mazanina tř. C16/20 s polymer vlákny, tl. 65mm + obvod. dilatace</t>
  </si>
  <si>
    <t>D+M Podladní beton min tř. C16/20, tl. 100mm</t>
  </si>
  <si>
    <t>D+M Kari síť 150x150x6 s přesahem 2 oka, do podkladního betonu</t>
  </si>
  <si>
    <t>SDK předstěny/kastlíky kolem svislého kanalizačního potrubí, vč. revizních dvířek</t>
  </si>
  <si>
    <t>Olejový nátěr do v=2m</t>
  </si>
  <si>
    <t>Přesun sutě + výkopku, ručně, ve stísněných prostorech</t>
  </si>
  <si>
    <t>Nakládka do kontejneru, odvoz na skládku</t>
  </si>
  <si>
    <t>Skládkovné</t>
  </si>
  <si>
    <t>Přesun materiálu, ručně, ve stísněných podmínkách</t>
  </si>
  <si>
    <t>Lešení</t>
  </si>
  <si>
    <t>VENKOVNÍ PŘÍVOD VODY</t>
  </si>
  <si>
    <t>Odpojení stávajícího přívodu vody, provedení nové přívodu v PU, napojení na vnitřní rozvod + přípojku, vč. šroubení)</t>
  </si>
  <si>
    <t>Zemní práce - zapískování, folie, zásyp vč. zhutnění</t>
  </si>
  <si>
    <t>Zemní práce - výkop/odhalení stávající přípojky (cca. 40bm)</t>
  </si>
  <si>
    <t>Úklid okolních pozemků zasažených stavebními pracemi</t>
  </si>
  <si>
    <t>Pronájem techniky (maly bagr, dampr, dopravníkový pás)</t>
  </si>
  <si>
    <t>D+M Dilatační lišty, předchodové lišty</t>
  </si>
  <si>
    <t>m</t>
  </si>
  <si>
    <t>Okopání poškozených omítek v místě u sociálek, provedení opravy omítek, nová sanační omítka</t>
  </si>
  <si>
    <t>Sanační injektáž u paty příček u sociálek</t>
  </si>
  <si>
    <t>Oškrábání starých maleb a štarých štuků</t>
  </si>
  <si>
    <t>Provedení celoplošné vrstvy perlinky vtlačené do tmelu</t>
  </si>
  <si>
    <t>Provedení celoplošné vrstvy nového štuku, tl. do 3mm</t>
  </si>
  <si>
    <t>Zařízení staveniště, koordinace profesí</t>
  </si>
  <si>
    <t>Oprava inženýrských sítí, podlah a sanace zdiva</t>
  </si>
  <si>
    <t>Dodavatel:</t>
  </si>
  <si>
    <t>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</si>
</sst>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0" xfId="0" applyNumberFormat="1" applyBorder="1"/>
    <xf numFmtId="0" fontId="0" fillId="0" borderId="7" xfId="0" applyBorder="1"/>
    <xf numFmtId="164" fontId="0" fillId="0" borderId="8" xfId="0" applyNumberForma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0" fillId="2" borderId="1" xfId="0" applyNumberFormat="1" applyFill="1" applyBorder="1"/>
    <xf numFmtId="0" fontId="0" fillId="2" borderId="7" xfId="0" applyFill="1" applyBorder="1"/>
    <xf numFmtId="164" fontId="0" fillId="2" borderId="8" xfId="0" applyNumberFormat="1" applyFill="1" applyBorder="1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  <xf numFmtId="2" fontId="0" fillId="2" borderId="1" xfId="0" applyNumberFormat="1" applyFill="1" applyBorder="1"/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8" xfId="0" applyNumberFormat="1" applyFont="1" applyBorder="1"/>
    <xf numFmtId="0" fontId="3" fillId="0" borderId="1" xfId="0" applyFont="1" applyBorder="1"/>
    <xf numFmtId="2" fontId="3" fillId="0" borderId="2" xfId="0" applyNumberFormat="1" applyFont="1" applyBorder="1"/>
    <xf numFmtId="0" fontId="3" fillId="0" borderId="14" xfId="0" applyFont="1" applyBorder="1" applyAlignment="1">
      <alignment horizontal="left"/>
    </xf>
    <xf numFmtId="0" fontId="3" fillId="0" borderId="0" xfId="0" applyFont="1" applyFill="1"/>
    <xf numFmtId="0" fontId="3" fillId="0" borderId="19" xfId="0" applyFont="1" applyFill="1" applyBorder="1" applyAlignment="1">
      <alignment horizontal="center"/>
    </xf>
    <xf numFmtId="0" fontId="0" fillId="3" borderId="0" xfId="0" applyFill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4" fillId="0" borderId="1" xfId="0" applyFont="1" applyBorder="1"/>
    <xf numFmtId="0" fontId="5" fillId="3" borderId="20" xfId="0" applyFont="1" applyFill="1" applyBorder="1" applyAlignment="1">
      <alignment horizontal="left"/>
    </xf>
    <xf numFmtId="0" fontId="6" fillId="0" borderId="1" xfId="0" applyFont="1" applyBorder="1"/>
    <xf numFmtId="164" fontId="4" fillId="0" borderId="2" xfId="0" applyNumberFormat="1" applyFont="1" applyBorder="1"/>
    <xf numFmtId="164" fontId="5" fillId="0" borderId="8" xfId="0" applyNumberFormat="1" applyFont="1" applyBorder="1"/>
    <xf numFmtId="0" fontId="5" fillId="0" borderId="1" xfId="0" applyFont="1" applyBorder="1"/>
    <xf numFmtId="0" fontId="3" fillId="0" borderId="0" xfId="0" applyFont="1"/>
    <xf numFmtId="164" fontId="3" fillId="0" borderId="2" xfId="0" applyNumberFormat="1" applyFont="1" applyBorder="1"/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/>
    <xf numFmtId="2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/>
    <xf numFmtId="0" fontId="7" fillId="0" borderId="1" xfId="0" applyFont="1" applyBorder="1"/>
    <xf numFmtId="0" fontId="4" fillId="0" borderId="1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1" xfId="0" applyFont="1" applyBorder="1"/>
    <xf numFmtId="164" fontId="5" fillId="3" borderId="21" xfId="0" applyNumberFormat="1" applyFont="1" applyFill="1" applyBorder="1" applyAlignment="1"/>
    <xf numFmtId="164" fontId="1" fillId="4" borderId="12" xfId="0" applyNumberFormat="1" applyFont="1" applyFill="1" applyBorder="1"/>
    <xf numFmtId="164" fontId="3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2" fontId="7" fillId="0" borderId="1" xfId="0" applyNumberFormat="1" applyFont="1" applyBorder="1"/>
    <xf numFmtId="164" fontId="7" fillId="0" borderId="8" xfId="0" applyNumberFormat="1" applyFont="1" applyBorder="1"/>
    <xf numFmtId="164" fontId="7" fillId="0" borderId="2" xfId="0" applyNumberFormat="1" applyFont="1" applyBorder="1"/>
    <xf numFmtId="0" fontId="4" fillId="0" borderId="19" xfId="0" applyFont="1" applyFill="1" applyBorder="1" applyAlignment="1">
      <alignment horizontal="center"/>
    </xf>
    <xf numFmtId="164" fontId="4" fillId="0" borderId="8" xfId="0" applyNumberFormat="1" applyFont="1" applyBorder="1" applyAlignment="1">
      <alignment vertical="center"/>
    </xf>
    <xf numFmtId="164" fontId="4" fillId="0" borderId="8" xfId="0" applyNumberFormat="1" applyFont="1" applyBorder="1"/>
    <xf numFmtId="164" fontId="9" fillId="0" borderId="8" xfId="0" applyNumberFormat="1" applyFont="1" applyBorder="1"/>
    <xf numFmtId="164" fontId="6" fillId="3" borderId="21" xfId="0" applyNumberFormat="1" applyFont="1" applyFill="1" applyBorder="1" applyAlignment="1"/>
    <xf numFmtId="0" fontId="4" fillId="0" borderId="19" xfId="0" applyFont="1" applyFill="1" applyBorder="1" applyAlignment="1">
      <alignment horizontal="center" vertical="center"/>
    </xf>
    <xf numFmtId="164" fontId="6" fillId="0" borderId="8" xfId="0" applyNumberFormat="1" applyFont="1" applyBorder="1"/>
    <xf numFmtId="164" fontId="4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/>
    <xf numFmtId="164" fontId="4" fillId="5" borderId="2" xfId="0" applyNumberFormat="1" applyFont="1" applyFill="1" applyBorder="1"/>
    <xf numFmtId="164" fontId="0" fillId="5" borderId="1" xfId="0" applyNumberFormat="1" applyFill="1" applyBorder="1"/>
    <xf numFmtId="0" fontId="2" fillId="0" borderId="3" xfId="0" applyFont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5" borderId="2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77"/>
  <sheetViews>
    <sheetView tabSelected="1" topLeftCell="C1" zoomScale="115" zoomScaleNormal="115" workbookViewId="0">
      <selection activeCell="G9" sqref="G9"/>
    </sheetView>
  </sheetViews>
  <sheetFormatPr defaultRowHeight="15" x14ac:dyDescent="0.25"/>
  <cols>
    <col min="1" max="1" width="2.140625" customWidth="1"/>
    <col min="2" max="2" width="4.7109375" customWidth="1"/>
    <col min="3" max="3" width="4.42578125" style="51" bestFit="1" customWidth="1"/>
    <col min="4" max="4" width="85.85546875" bestFit="1" customWidth="1"/>
    <col min="5" max="5" width="8.42578125" style="16" customWidth="1"/>
    <col min="6" max="6" width="8.42578125" customWidth="1"/>
    <col min="7" max="7" width="15" bestFit="1" customWidth="1"/>
    <col min="8" max="8" width="17.5703125" bestFit="1" customWidth="1"/>
    <col min="10" max="10" width="13.5703125" bestFit="1" customWidth="1"/>
  </cols>
  <sheetData>
    <row r="2" spans="2:16384" x14ac:dyDescent="0.25">
      <c r="D2" s="90" t="s">
        <v>67</v>
      </c>
      <c r="E2" s="91"/>
      <c r="F2" s="91"/>
      <c r="G2" s="91"/>
      <c r="H2" s="91"/>
    </row>
    <row r="3" spans="2:16384" x14ac:dyDescent="0.25">
      <c r="D3" s="90" t="s">
        <v>68</v>
      </c>
      <c r="E3" s="92"/>
      <c r="F3" s="92"/>
      <c r="G3" s="92"/>
      <c r="H3" s="92"/>
    </row>
    <row r="5" spans="2:16384" ht="18.75" x14ac:dyDescent="0.3">
      <c r="B5" s="83" t="s">
        <v>66</v>
      </c>
      <c r="C5" s="83"/>
      <c r="D5" s="83"/>
      <c r="E5" s="83"/>
      <c r="F5" s="83"/>
      <c r="G5" s="83"/>
      <c r="H5" s="83"/>
    </row>
    <row r="6" spans="2:16384" ht="15.75" thickBot="1" x14ac:dyDescent="0.3"/>
    <row r="7" spans="2:16384" x14ac:dyDescent="0.25">
      <c r="B7" s="6" t="s">
        <v>0</v>
      </c>
      <c r="C7" s="15" t="s">
        <v>4</v>
      </c>
      <c r="D7" s="7" t="s">
        <v>1</v>
      </c>
      <c r="E7" s="17" t="s">
        <v>5</v>
      </c>
      <c r="F7" s="7" t="s">
        <v>6</v>
      </c>
      <c r="G7" s="7" t="s">
        <v>7</v>
      </c>
      <c r="H7" s="8" t="s">
        <v>8</v>
      </c>
      <c r="I7" s="26"/>
      <c r="J7" s="26"/>
      <c r="K7" s="26"/>
      <c r="L7" s="26"/>
    </row>
    <row r="8" spans="2:16384" s="28" customFormat="1" x14ac:dyDescent="0.25">
      <c r="B8" s="29"/>
      <c r="C8" s="52"/>
      <c r="D8" s="33" t="s">
        <v>29</v>
      </c>
      <c r="E8" s="31"/>
      <c r="F8" s="30"/>
      <c r="G8" s="30"/>
      <c r="H8" s="61">
        <f>SUM(H9:H18)</f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2:16384" s="26" customFormat="1" ht="14.25" customHeight="1" x14ac:dyDescent="0.25">
      <c r="B9" s="72">
        <v>1</v>
      </c>
      <c r="C9" s="50"/>
      <c r="D9" s="65" t="s">
        <v>22</v>
      </c>
      <c r="E9" s="41" t="s">
        <v>3</v>
      </c>
      <c r="F9" s="42">
        <v>1</v>
      </c>
      <c r="G9" s="79">
        <v>0</v>
      </c>
      <c r="H9" s="73">
        <f>F9*G9</f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2:16384" s="26" customFormat="1" ht="14.45" customHeight="1" x14ac:dyDescent="0.25">
      <c r="B10" s="72">
        <v>2</v>
      </c>
      <c r="C10" s="50"/>
      <c r="D10" s="40" t="s">
        <v>23</v>
      </c>
      <c r="E10" s="41" t="s">
        <v>3</v>
      </c>
      <c r="F10" s="42">
        <v>1</v>
      </c>
      <c r="G10" s="79">
        <v>0</v>
      </c>
      <c r="H10" s="73">
        <f t="shared" ref="H10:H18" si="0">F10*G10</f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2:16384" s="26" customFormat="1" ht="14.45" customHeight="1" x14ac:dyDescent="0.25">
      <c r="B11" s="72">
        <v>3</v>
      </c>
      <c r="C11" s="50"/>
      <c r="D11" s="40" t="s">
        <v>27</v>
      </c>
      <c r="E11" s="41" t="s">
        <v>24</v>
      </c>
      <c r="F11" s="42">
        <v>76.099999999999994</v>
      </c>
      <c r="G11" s="79">
        <v>0</v>
      </c>
      <c r="H11" s="73">
        <f t="shared" si="0"/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2:16384" x14ac:dyDescent="0.25">
      <c r="B12" s="72">
        <v>4</v>
      </c>
      <c r="C12" s="53"/>
      <c r="D12" s="43" t="s">
        <v>21</v>
      </c>
      <c r="E12" s="44" t="s">
        <v>25</v>
      </c>
      <c r="F12" s="42">
        <v>7.6</v>
      </c>
      <c r="G12" s="79">
        <v>0</v>
      </c>
      <c r="H12" s="73">
        <f t="shared" si="0"/>
        <v>0</v>
      </c>
    </row>
    <row r="13" spans="2:16384" x14ac:dyDescent="0.25">
      <c r="B13" s="72">
        <v>5</v>
      </c>
      <c r="C13" s="54"/>
      <c r="D13" s="32" t="s">
        <v>26</v>
      </c>
      <c r="E13" s="44" t="s">
        <v>25</v>
      </c>
      <c r="F13" s="46">
        <v>22.8</v>
      </c>
      <c r="G13" s="80">
        <v>0</v>
      </c>
      <c r="H13" s="74">
        <f t="shared" si="0"/>
        <v>0</v>
      </c>
    </row>
    <row r="14" spans="2:16384" x14ac:dyDescent="0.25">
      <c r="B14" s="72">
        <v>6</v>
      </c>
      <c r="C14" s="54"/>
      <c r="D14" s="32" t="s">
        <v>28</v>
      </c>
      <c r="E14" s="44" t="s">
        <v>3</v>
      </c>
      <c r="F14" s="46">
        <v>1</v>
      </c>
      <c r="G14" s="80">
        <v>0</v>
      </c>
      <c r="H14" s="74">
        <f t="shared" si="0"/>
        <v>0</v>
      </c>
    </row>
    <row r="15" spans="2:16384" x14ac:dyDescent="0.25">
      <c r="B15" s="72">
        <v>7</v>
      </c>
      <c r="C15" s="54"/>
      <c r="D15" s="32" t="s">
        <v>47</v>
      </c>
      <c r="E15" s="44" t="s">
        <v>10</v>
      </c>
      <c r="F15" s="46">
        <v>63.7</v>
      </c>
      <c r="G15" s="80">
        <v>0</v>
      </c>
      <c r="H15" s="74">
        <f t="shared" si="0"/>
        <v>0</v>
      </c>
    </row>
    <row r="16" spans="2:16384" x14ac:dyDescent="0.25">
      <c r="B16" s="72">
        <v>8</v>
      </c>
      <c r="C16" s="54"/>
      <c r="D16" s="32" t="s">
        <v>48</v>
      </c>
      <c r="E16" s="44" t="s">
        <v>10</v>
      </c>
      <c r="F16" s="46">
        <v>63.7</v>
      </c>
      <c r="G16" s="80">
        <v>0</v>
      </c>
      <c r="H16" s="74">
        <f t="shared" si="0"/>
        <v>0</v>
      </c>
    </row>
    <row r="17" spans="2:10" x14ac:dyDescent="0.25">
      <c r="B17" s="72">
        <v>9</v>
      </c>
      <c r="C17" s="54"/>
      <c r="D17" s="32" t="s">
        <v>49</v>
      </c>
      <c r="E17" s="44" t="s">
        <v>10</v>
      </c>
      <c r="F17" s="46">
        <v>63.7</v>
      </c>
      <c r="G17" s="80">
        <v>0</v>
      </c>
      <c r="H17" s="74">
        <f t="shared" si="0"/>
        <v>0</v>
      </c>
    </row>
    <row r="18" spans="2:10" x14ac:dyDescent="0.25">
      <c r="B18" s="72">
        <v>10</v>
      </c>
      <c r="C18" s="54"/>
      <c r="D18" s="32" t="s">
        <v>57</v>
      </c>
      <c r="E18" s="44" t="s">
        <v>3</v>
      </c>
      <c r="F18" s="46">
        <v>1</v>
      </c>
      <c r="G18" s="80">
        <v>0</v>
      </c>
      <c r="H18" s="74">
        <f t="shared" si="0"/>
        <v>0</v>
      </c>
    </row>
    <row r="19" spans="2:10" x14ac:dyDescent="0.25">
      <c r="B19" s="72"/>
      <c r="C19" s="54"/>
      <c r="D19" s="45"/>
      <c r="E19" s="44"/>
      <c r="F19" s="46"/>
      <c r="G19" s="48"/>
      <c r="H19" s="74"/>
    </row>
    <row r="20" spans="2:10" ht="14.45" customHeight="1" x14ac:dyDescent="0.25">
      <c r="B20" s="72"/>
      <c r="C20" s="54"/>
      <c r="D20" s="60" t="s">
        <v>34</v>
      </c>
      <c r="E20" s="44"/>
      <c r="F20" s="46"/>
      <c r="G20" s="48"/>
      <c r="H20" s="76">
        <f>SUM(H21:H31)</f>
        <v>0</v>
      </c>
      <c r="J20" s="63"/>
    </row>
    <row r="21" spans="2:10" x14ac:dyDescent="0.25">
      <c r="B21" s="72">
        <v>21</v>
      </c>
      <c r="C21" s="55"/>
      <c r="D21" s="32" t="s">
        <v>36</v>
      </c>
      <c r="E21" s="44" t="s">
        <v>17</v>
      </c>
      <c r="F21" s="46">
        <v>76.099999999999994</v>
      </c>
      <c r="G21" s="80">
        <v>0</v>
      </c>
      <c r="H21" s="74">
        <f t="shared" ref="H21:H31" si="1">F21*G21</f>
        <v>0</v>
      </c>
    </row>
    <row r="22" spans="2:10" x14ac:dyDescent="0.25">
      <c r="B22" s="72">
        <v>22</v>
      </c>
      <c r="C22" s="54"/>
      <c r="D22" s="32" t="s">
        <v>40</v>
      </c>
      <c r="E22" s="44" t="s">
        <v>41</v>
      </c>
      <c r="F22" s="46">
        <v>46.8</v>
      </c>
      <c r="G22" s="80">
        <v>0</v>
      </c>
      <c r="H22" s="74">
        <f t="shared" si="1"/>
        <v>0</v>
      </c>
    </row>
    <row r="23" spans="2:10" x14ac:dyDescent="0.25">
      <c r="B23" s="72">
        <v>23</v>
      </c>
      <c r="C23" s="54"/>
      <c r="D23" s="55" t="s">
        <v>35</v>
      </c>
      <c r="E23" s="44" t="s">
        <v>17</v>
      </c>
      <c r="F23" s="46">
        <v>84.85</v>
      </c>
      <c r="G23" s="80">
        <v>0</v>
      </c>
      <c r="H23" s="74">
        <f t="shared" si="1"/>
        <v>0</v>
      </c>
    </row>
    <row r="24" spans="2:10" x14ac:dyDescent="0.25">
      <c r="B24" s="72">
        <v>24</v>
      </c>
      <c r="C24" s="54"/>
      <c r="D24" s="55" t="s">
        <v>58</v>
      </c>
      <c r="E24" s="44" t="s">
        <v>59</v>
      </c>
      <c r="F24" s="46">
        <v>20</v>
      </c>
      <c r="G24" s="80">
        <v>0</v>
      </c>
      <c r="H24" s="74">
        <f t="shared" si="1"/>
        <v>0</v>
      </c>
    </row>
    <row r="25" spans="2:10" x14ac:dyDescent="0.25">
      <c r="B25" s="72">
        <v>25</v>
      </c>
      <c r="C25" s="54"/>
      <c r="D25" s="55" t="s">
        <v>42</v>
      </c>
      <c r="E25" s="44" t="s">
        <v>17</v>
      </c>
      <c r="F25" s="46">
        <v>76.099999999999994</v>
      </c>
      <c r="G25" s="80">
        <v>0</v>
      </c>
      <c r="H25" s="74">
        <f t="shared" si="1"/>
        <v>0</v>
      </c>
    </row>
    <row r="26" spans="2:10" ht="15" customHeight="1" x14ac:dyDescent="0.25">
      <c r="B26" s="77">
        <v>26</v>
      </c>
      <c r="C26" s="53"/>
      <c r="D26" s="64" t="s">
        <v>37</v>
      </c>
      <c r="E26" s="44" t="s">
        <v>17</v>
      </c>
      <c r="F26" s="42">
        <v>76.099999999999994</v>
      </c>
      <c r="G26" s="79">
        <v>0</v>
      </c>
      <c r="H26" s="73">
        <f t="shared" si="1"/>
        <v>0</v>
      </c>
      <c r="J26" s="38"/>
    </row>
    <row r="27" spans="2:10" x14ac:dyDescent="0.25">
      <c r="B27" s="72">
        <v>27</v>
      </c>
      <c r="C27" s="55"/>
      <c r="D27" s="47" t="s">
        <v>38</v>
      </c>
      <c r="E27" s="44" t="s">
        <v>17</v>
      </c>
      <c r="F27" s="46">
        <v>76.099999999999994</v>
      </c>
      <c r="G27" s="80">
        <v>0</v>
      </c>
      <c r="H27" s="74">
        <f t="shared" si="1"/>
        <v>0</v>
      </c>
    </row>
    <row r="28" spans="2:10" x14ac:dyDescent="0.25">
      <c r="B28" s="72">
        <v>28</v>
      </c>
      <c r="C28" s="54"/>
      <c r="D28" s="55" t="s">
        <v>43</v>
      </c>
      <c r="E28" s="44" t="s">
        <v>17</v>
      </c>
      <c r="F28" s="46">
        <v>76.099999999999994</v>
      </c>
      <c r="G28" s="80">
        <v>0</v>
      </c>
      <c r="H28" s="74">
        <f t="shared" si="1"/>
        <v>0</v>
      </c>
    </row>
    <row r="29" spans="2:10" x14ac:dyDescent="0.25">
      <c r="B29" s="72">
        <v>29</v>
      </c>
      <c r="C29" s="54"/>
      <c r="D29" s="55" t="s">
        <v>44</v>
      </c>
      <c r="E29" s="44" t="s">
        <v>17</v>
      </c>
      <c r="F29" s="46">
        <v>76.099999999999994</v>
      </c>
      <c r="G29" s="80">
        <v>0</v>
      </c>
      <c r="H29" s="74">
        <f t="shared" si="1"/>
        <v>0</v>
      </c>
    </row>
    <row r="30" spans="2:10" x14ac:dyDescent="0.25">
      <c r="B30" s="72">
        <v>30</v>
      </c>
      <c r="C30" s="54"/>
      <c r="D30" s="55" t="s">
        <v>39</v>
      </c>
      <c r="E30" s="44" t="s">
        <v>17</v>
      </c>
      <c r="F30" s="46">
        <v>76.099999999999994</v>
      </c>
      <c r="G30" s="80">
        <v>0</v>
      </c>
      <c r="H30" s="74">
        <f t="shared" si="1"/>
        <v>0</v>
      </c>
    </row>
    <row r="31" spans="2:10" x14ac:dyDescent="0.25">
      <c r="B31" s="72">
        <v>31</v>
      </c>
      <c r="C31" s="54"/>
      <c r="D31" s="55" t="s">
        <v>50</v>
      </c>
      <c r="E31" s="44" t="s">
        <v>10</v>
      </c>
      <c r="F31" s="46">
        <v>66.8</v>
      </c>
      <c r="G31" s="81">
        <v>0</v>
      </c>
      <c r="H31" s="74">
        <f t="shared" si="1"/>
        <v>0</v>
      </c>
    </row>
    <row r="32" spans="2:10" ht="14.45" customHeight="1" x14ac:dyDescent="0.25">
      <c r="B32" s="72"/>
      <c r="C32" s="56"/>
      <c r="D32" s="32"/>
      <c r="E32" s="44"/>
      <c r="F32" s="46"/>
      <c r="G32" s="35"/>
      <c r="H32" s="74"/>
    </row>
    <row r="33" spans="2:8" ht="14.45" customHeight="1" x14ac:dyDescent="0.25">
      <c r="B33" s="72"/>
      <c r="C33" s="56"/>
      <c r="D33" s="60" t="s">
        <v>9</v>
      </c>
      <c r="E33" s="44"/>
      <c r="F33" s="46"/>
      <c r="G33" s="35"/>
      <c r="H33" s="75">
        <f>SUM(H34:H41)</f>
        <v>0</v>
      </c>
    </row>
    <row r="34" spans="2:8" x14ac:dyDescent="0.25">
      <c r="B34" s="72">
        <v>51</v>
      </c>
      <c r="C34" s="54"/>
      <c r="D34" s="32" t="s">
        <v>62</v>
      </c>
      <c r="E34" s="44" t="s">
        <v>24</v>
      </c>
      <c r="F34" s="46">
        <v>308</v>
      </c>
      <c r="G34" s="80">
        <v>0</v>
      </c>
      <c r="H34" s="74">
        <f t="shared" ref="H34:H41" si="2">F34*G34</f>
        <v>0</v>
      </c>
    </row>
    <row r="35" spans="2:8" x14ac:dyDescent="0.25">
      <c r="B35" s="72">
        <v>52</v>
      </c>
      <c r="C35" s="54"/>
      <c r="D35" s="32" t="s">
        <v>63</v>
      </c>
      <c r="E35" s="44" t="s">
        <v>17</v>
      </c>
      <c r="F35" s="46">
        <v>160</v>
      </c>
      <c r="G35" s="80">
        <v>0</v>
      </c>
      <c r="H35" s="74">
        <f t="shared" si="2"/>
        <v>0</v>
      </c>
    </row>
    <row r="36" spans="2:8" x14ac:dyDescent="0.25">
      <c r="B36" s="72">
        <v>53</v>
      </c>
      <c r="C36" s="54"/>
      <c r="D36" s="32" t="s">
        <v>64</v>
      </c>
      <c r="E36" s="44" t="s">
        <v>17</v>
      </c>
      <c r="F36" s="46">
        <v>165</v>
      </c>
      <c r="G36" s="80">
        <v>0</v>
      </c>
      <c r="H36" s="74">
        <f t="shared" si="2"/>
        <v>0</v>
      </c>
    </row>
    <row r="37" spans="2:8" x14ac:dyDescent="0.25">
      <c r="B37" s="72">
        <v>54</v>
      </c>
      <c r="C37" s="54"/>
      <c r="D37" s="32" t="s">
        <v>60</v>
      </c>
      <c r="E37" s="44" t="s">
        <v>17</v>
      </c>
      <c r="F37" s="46">
        <v>15</v>
      </c>
      <c r="G37" s="80">
        <v>0</v>
      </c>
      <c r="H37" s="74">
        <f t="shared" si="2"/>
        <v>0</v>
      </c>
    </row>
    <row r="38" spans="2:8" x14ac:dyDescent="0.25">
      <c r="B38" s="72">
        <v>55</v>
      </c>
      <c r="C38" s="54"/>
      <c r="D38" s="32" t="s">
        <v>61</v>
      </c>
      <c r="E38" s="44" t="s">
        <v>59</v>
      </c>
      <c r="F38" s="46">
        <v>10</v>
      </c>
      <c r="G38" s="80">
        <v>0</v>
      </c>
      <c r="H38" s="74">
        <f t="shared" si="2"/>
        <v>0</v>
      </c>
    </row>
    <row r="39" spans="2:8" x14ac:dyDescent="0.25">
      <c r="B39" s="72">
        <v>56</v>
      </c>
      <c r="C39" s="54"/>
      <c r="D39" s="32" t="s">
        <v>45</v>
      </c>
      <c r="E39" s="44" t="s">
        <v>3</v>
      </c>
      <c r="F39" s="46">
        <v>5</v>
      </c>
      <c r="G39" s="80">
        <v>0</v>
      </c>
      <c r="H39" s="74">
        <f t="shared" si="2"/>
        <v>0</v>
      </c>
    </row>
    <row r="40" spans="2:8" x14ac:dyDescent="0.25">
      <c r="B40" s="72">
        <v>57</v>
      </c>
      <c r="C40" s="54"/>
      <c r="D40" s="32" t="s">
        <v>19</v>
      </c>
      <c r="E40" s="44" t="s">
        <v>17</v>
      </c>
      <c r="F40" s="46">
        <v>199.7</v>
      </c>
      <c r="G40" s="80">
        <v>0</v>
      </c>
      <c r="H40" s="74">
        <f t="shared" si="2"/>
        <v>0</v>
      </c>
    </row>
    <row r="41" spans="2:8" x14ac:dyDescent="0.25">
      <c r="B41" s="72">
        <v>58</v>
      </c>
      <c r="C41" s="54"/>
      <c r="D41" s="32" t="s">
        <v>46</v>
      </c>
      <c r="E41" s="44" t="s">
        <v>17</v>
      </c>
      <c r="F41" s="46">
        <v>123.3</v>
      </c>
      <c r="G41" s="80">
        <v>0</v>
      </c>
      <c r="H41" s="74">
        <f t="shared" si="2"/>
        <v>0</v>
      </c>
    </row>
    <row r="42" spans="2:8" x14ac:dyDescent="0.25">
      <c r="B42" s="66"/>
      <c r="C42" s="68"/>
      <c r="D42" s="49"/>
      <c r="E42" s="67"/>
      <c r="F42" s="69"/>
      <c r="G42" s="71"/>
      <c r="H42" s="70"/>
    </row>
    <row r="43" spans="2:8" ht="14.45" customHeight="1" x14ac:dyDescent="0.25">
      <c r="B43" s="72"/>
      <c r="C43" s="56"/>
      <c r="D43" s="60" t="s">
        <v>20</v>
      </c>
      <c r="E43" s="44"/>
      <c r="F43" s="46"/>
      <c r="G43" s="35"/>
      <c r="H43" s="75">
        <f>SUM(H44:H47)</f>
        <v>0</v>
      </c>
    </row>
    <row r="44" spans="2:8" x14ac:dyDescent="0.25">
      <c r="B44" s="72">
        <v>71</v>
      </c>
      <c r="C44" s="54"/>
      <c r="D44" s="32" t="s">
        <v>31</v>
      </c>
      <c r="E44" s="44" t="s">
        <v>3</v>
      </c>
      <c r="F44" s="46">
        <v>1</v>
      </c>
      <c r="G44" s="79">
        <v>0</v>
      </c>
      <c r="H44" s="74">
        <f>F44*G44</f>
        <v>0</v>
      </c>
    </row>
    <row r="45" spans="2:8" x14ac:dyDescent="0.25">
      <c r="B45" s="72">
        <v>72</v>
      </c>
      <c r="C45" s="54"/>
      <c r="D45" s="32" t="s">
        <v>30</v>
      </c>
      <c r="E45" s="44" t="s">
        <v>3</v>
      </c>
      <c r="F45" s="46">
        <v>1</v>
      </c>
      <c r="G45" s="79">
        <v>0</v>
      </c>
      <c r="H45" s="74">
        <f>F45*G45</f>
        <v>0</v>
      </c>
    </row>
    <row r="46" spans="2:8" x14ac:dyDescent="0.25">
      <c r="B46" s="72">
        <v>73</v>
      </c>
      <c r="C46" s="54"/>
      <c r="D46" s="32" t="s">
        <v>32</v>
      </c>
      <c r="E46" s="44" t="s">
        <v>3</v>
      </c>
      <c r="F46" s="46">
        <v>1</v>
      </c>
      <c r="G46" s="80">
        <v>0</v>
      </c>
      <c r="H46" s="74">
        <f>F46*G46</f>
        <v>0</v>
      </c>
    </row>
    <row r="47" spans="2:8" x14ac:dyDescent="0.25">
      <c r="B47" s="72">
        <v>74</v>
      </c>
      <c r="C47" s="54"/>
      <c r="D47" s="32" t="s">
        <v>33</v>
      </c>
      <c r="E47" s="44" t="s">
        <v>3</v>
      </c>
      <c r="F47" s="46">
        <v>1</v>
      </c>
      <c r="G47" s="80">
        <v>0</v>
      </c>
      <c r="H47" s="74">
        <f>F47*G47</f>
        <v>0</v>
      </c>
    </row>
    <row r="48" spans="2:8" x14ac:dyDescent="0.25">
      <c r="B48" s="72"/>
      <c r="C48" s="54"/>
      <c r="D48" s="32"/>
      <c r="E48" s="44"/>
      <c r="F48" s="46"/>
      <c r="G48" s="35"/>
      <c r="H48" s="74"/>
    </row>
    <row r="49" spans="2:12" ht="14.45" customHeight="1" x14ac:dyDescent="0.25">
      <c r="B49" s="72"/>
      <c r="C49" s="56"/>
      <c r="D49" s="60" t="s">
        <v>52</v>
      </c>
      <c r="E49" s="44"/>
      <c r="F49" s="46"/>
      <c r="G49" s="35"/>
      <c r="H49" s="75">
        <f>SUM(H50:H52)</f>
        <v>0</v>
      </c>
    </row>
    <row r="50" spans="2:12" x14ac:dyDescent="0.25">
      <c r="B50" s="72">
        <v>81</v>
      </c>
      <c r="C50" s="54"/>
      <c r="D50" s="32" t="s">
        <v>55</v>
      </c>
      <c r="E50" s="44" t="s">
        <v>3</v>
      </c>
      <c r="F50" s="46">
        <v>1</v>
      </c>
      <c r="G50" s="79">
        <v>0</v>
      </c>
      <c r="H50" s="74">
        <f>F50*G50</f>
        <v>0</v>
      </c>
    </row>
    <row r="51" spans="2:12" x14ac:dyDescent="0.25">
      <c r="B51" s="72">
        <v>82</v>
      </c>
      <c r="C51" s="54"/>
      <c r="D51" s="32" t="s">
        <v>53</v>
      </c>
      <c r="E51" s="44" t="s">
        <v>3</v>
      </c>
      <c r="F51" s="46">
        <v>1</v>
      </c>
      <c r="G51" s="79">
        <v>0</v>
      </c>
      <c r="H51" s="74">
        <f>F51*G51</f>
        <v>0</v>
      </c>
    </row>
    <row r="52" spans="2:12" x14ac:dyDescent="0.25">
      <c r="B52" s="72">
        <v>83</v>
      </c>
      <c r="C52" s="54"/>
      <c r="D52" s="32" t="s">
        <v>54</v>
      </c>
      <c r="E52" s="44" t="s">
        <v>3</v>
      </c>
      <c r="F52" s="46">
        <v>1</v>
      </c>
      <c r="G52" s="80">
        <v>0</v>
      </c>
      <c r="H52" s="74">
        <f>F52*G52</f>
        <v>0</v>
      </c>
    </row>
    <row r="53" spans="2:12" x14ac:dyDescent="0.25">
      <c r="B53" s="72"/>
      <c r="C53" s="54"/>
      <c r="D53" s="32"/>
      <c r="E53" s="44"/>
      <c r="F53" s="46"/>
      <c r="G53" s="35"/>
      <c r="H53" s="74"/>
    </row>
    <row r="54" spans="2:12" x14ac:dyDescent="0.25">
      <c r="B54" s="72"/>
      <c r="C54" s="54"/>
      <c r="D54" s="34" t="s">
        <v>12</v>
      </c>
      <c r="E54" s="44"/>
      <c r="F54" s="46"/>
      <c r="G54" s="35"/>
      <c r="H54" s="78">
        <f>SUM(H55:H58)</f>
        <v>0</v>
      </c>
      <c r="J54" s="38"/>
      <c r="K54" s="38"/>
      <c r="L54" s="38"/>
    </row>
    <row r="55" spans="2:12" x14ac:dyDescent="0.25">
      <c r="B55" s="72">
        <v>91</v>
      </c>
      <c r="C55" s="54"/>
      <c r="D55" s="32" t="s">
        <v>51</v>
      </c>
      <c r="E55" s="44" t="s">
        <v>3</v>
      </c>
      <c r="F55" s="46">
        <v>1</v>
      </c>
      <c r="G55" s="81">
        <v>0</v>
      </c>
      <c r="H55" s="74">
        <f>F55*G55</f>
        <v>0</v>
      </c>
    </row>
    <row r="56" spans="2:12" x14ac:dyDescent="0.25">
      <c r="B56" s="72">
        <v>92</v>
      </c>
      <c r="C56" s="54"/>
      <c r="D56" s="32" t="s">
        <v>18</v>
      </c>
      <c r="E56" s="44" t="s">
        <v>17</v>
      </c>
      <c r="F56" s="46">
        <v>323</v>
      </c>
      <c r="G56" s="81">
        <v>0</v>
      </c>
      <c r="H56" s="74">
        <f>F56*G56</f>
        <v>0</v>
      </c>
    </row>
    <row r="57" spans="2:12" x14ac:dyDescent="0.25">
      <c r="B57" s="72">
        <v>93</v>
      </c>
      <c r="C57" s="54"/>
      <c r="D57" s="32" t="s">
        <v>13</v>
      </c>
      <c r="E57" s="44" t="s">
        <v>17</v>
      </c>
      <c r="F57" s="46">
        <v>125</v>
      </c>
      <c r="G57" s="81">
        <v>0</v>
      </c>
      <c r="H57" s="74">
        <f>F57*G57</f>
        <v>0</v>
      </c>
    </row>
    <row r="58" spans="2:12" x14ac:dyDescent="0.25">
      <c r="B58" s="72">
        <v>93</v>
      </c>
      <c r="C58" s="54"/>
      <c r="D58" s="32" t="s">
        <v>56</v>
      </c>
      <c r="E58" s="44" t="s">
        <v>17</v>
      </c>
      <c r="F58" s="46">
        <v>300</v>
      </c>
      <c r="G58" s="81">
        <v>0</v>
      </c>
      <c r="H58" s="74">
        <f>F58*G58</f>
        <v>0</v>
      </c>
    </row>
    <row r="59" spans="2:12" x14ac:dyDescent="0.25">
      <c r="B59" s="27"/>
      <c r="C59" s="25"/>
      <c r="D59" s="23"/>
      <c r="E59" s="21"/>
      <c r="F59" s="24"/>
      <c r="G59" s="39"/>
      <c r="H59" s="22"/>
    </row>
    <row r="60" spans="2:12" x14ac:dyDescent="0.25">
      <c r="B60" s="27"/>
      <c r="C60" s="25"/>
      <c r="D60" s="23"/>
      <c r="E60" s="21"/>
      <c r="F60" s="24"/>
      <c r="G60" s="39"/>
      <c r="H60" s="22"/>
    </row>
    <row r="61" spans="2:12" x14ac:dyDescent="0.25">
      <c r="B61" s="27"/>
      <c r="C61" s="25"/>
      <c r="D61" s="37" t="s">
        <v>11</v>
      </c>
      <c r="E61" s="21"/>
      <c r="F61" s="24"/>
      <c r="G61" s="39"/>
      <c r="H61" s="36">
        <f>SUM(H8,H20,H33,H54,H43,H49)</f>
        <v>0</v>
      </c>
    </row>
    <row r="62" spans="2:12" x14ac:dyDescent="0.25">
      <c r="B62" s="10"/>
      <c r="C62" s="57"/>
      <c r="D62" s="12" t="s">
        <v>2</v>
      </c>
      <c r="E62" s="19"/>
      <c r="F62" s="14"/>
      <c r="G62" s="9"/>
      <c r="H62" s="11"/>
    </row>
    <row r="63" spans="2:12" x14ac:dyDescent="0.25">
      <c r="B63" s="4"/>
      <c r="C63" s="58"/>
      <c r="D63" s="2" t="s">
        <v>65</v>
      </c>
      <c r="E63" s="18" t="s">
        <v>3</v>
      </c>
      <c r="F63" s="13">
        <v>1</v>
      </c>
      <c r="G63" s="82">
        <f>ROUND((SUM(H61)*0.03),-2)</f>
        <v>0</v>
      </c>
      <c r="H63" s="5">
        <f>F63*G63</f>
        <v>0</v>
      </c>
    </row>
    <row r="64" spans="2:12" ht="15.75" thickBot="1" x14ac:dyDescent="0.3">
      <c r="B64" s="84" t="s">
        <v>14</v>
      </c>
      <c r="C64" s="85"/>
      <c r="D64" s="85"/>
      <c r="E64" s="85"/>
      <c r="F64" s="85"/>
      <c r="G64" s="86"/>
      <c r="H64" s="62">
        <f>SUM(H61:H63)</f>
        <v>0</v>
      </c>
    </row>
    <row r="65" spans="1:10" ht="15.75" thickBot="1" x14ac:dyDescent="0.3">
      <c r="B65" s="87" t="s">
        <v>15</v>
      </c>
      <c r="C65" s="88"/>
      <c r="D65" s="88"/>
      <c r="E65" s="88"/>
      <c r="F65" s="88"/>
      <c r="G65" s="89"/>
      <c r="H65" s="62">
        <f>H64*0.21</f>
        <v>0</v>
      </c>
    </row>
    <row r="66" spans="1:10" ht="15.75" thickBot="1" x14ac:dyDescent="0.3">
      <c r="B66" s="87" t="s">
        <v>16</v>
      </c>
      <c r="C66" s="88"/>
      <c r="D66" s="88"/>
      <c r="E66" s="88"/>
      <c r="F66" s="88"/>
      <c r="G66" s="89"/>
      <c r="H66" s="62">
        <f>ROUND(SUM(H64:H65),2)</f>
        <v>0</v>
      </c>
    </row>
    <row r="67" spans="1:10" x14ac:dyDescent="0.25">
      <c r="A67" s="1"/>
      <c r="B67" s="1"/>
      <c r="C67" s="59"/>
      <c r="D67" s="1"/>
      <c r="E67" s="20"/>
      <c r="F67" s="1"/>
      <c r="G67" s="3"/>
      <c r="H67" s="3"/>
      <c r="I67" s="1"/>
      <c r="J67" s="1"/>
    </row>
    <row r="68" spans="1:10" x14ac:dyDescent="0.25">
      <c r="A68" s="1"/>
      <c r="B68" s="1"/>
      <c r="C68" s="59"/>
      <c r="D68" s="1"/>
      <c r="E68" s="20"/>
      <c r="F68" s="1"/>
      <c r="G68" s="3"/>
      <c r="H68" s="3"/>
      <c r="I68" s="1"/>
      <c r="J68" s="1"/>
    </row>
    <row r="69" spans="1:10" x14ac:dyDescent="0.25">
      <c r="A69" s="1"/>
      <c r="B69" s="1"/>
      <c r="C69" s="59"/>
      <c r="D69" s="1"/>
      <c r="E69" s="20"/>
      <c r="F69" s="1"/>
      <c r="G69" s="3"/>
      <c r="H69" s="3"/>
      <c r="I69" s="1"/>
      <c r="J69" s="1"/>
    </row>
    <row r="70" spans="1:10" x14ac:dyDescent="0.25">
      <c r="A70" s="1"/>
      <c r="B70" s="1"/>
      <c r="C70" s="59"/>
      <c r="D70" s="1"/>
      <c r="E70" s="20"/>
      <c r="F70" s="1"/>
      <c r="G70" s="3"/>
      <c r="H70" s="3"/>
      <c r="I70" s="1"/>
      <c r="J70" s="1"/>
    </row>
    <row r="71" spans="1:10" x14ac:dyDescent="0.25">
      <c r="A71" s="1"/>
      <c r="B71" s="1"/>
      <c r="C71" s="59"/>
      <c r="D71" s="1"/>
      <c r="E71" s="20"/>
      <c r="F71" s="1"/>
      <c r="G71" s="3"/>
      <c r="H71" s="3"/>
      <c r="I71" s="1"/>
      <c r="J71" s="1"/>
    </row>
    <row r="72" spans="1:10" x14ac:dyDescent="0.25">
      <c r="A72" s="1"/>
      <c r="B72" s="1"/>
      <c r="C72" s="59"/>
      <c r="D72" s="1"/>
      <c r="E72" s="20"/>
      <c r="F72" s="1"/>
      <c r="G72" s="1"/>
      <c r="H72" s="1"/>
      <c r="I72" s="1"/>
      <c r="J72" s="1"/>
    </row>
    <row r="73" spans="1:10" x14ac:dyDescent="0.25">
      <c r="A73" s="1"/>
      <c r="B73" s="1"/>
      <c r="C73" s="59"/>
      <c r="D73" s="1"/>
      <c r="E73" s="20"/>
      <c r="F73" s="1"/>
      <c r="G73" s="1"/>
      <c r="H73" s="1"/>
      <c r="I73" s="1"/>
      <c r="J73" s="1"/>
    </row>
    <row r="74" spans="1:10" x14ac:dyDescent="0.25">
      <c r="A74" s="1"/>
      <c r="I74" s="1"/>
      <c r="J74" s="1"/>
    </row>
    <row r="75" spans="1:10" x14ac:dyDescent="0.25">
      <c r="A75" s="1"/>
    </row>
    <row r="76" spans="1:10" x14ac:dyDescent="0.25">
      <c r="A76" s="1"/>
    </row>
    <row r="77" spans="1:10" x14ac:dyDescent="0.25">
      <c r="A77" s="1"/>
    </row>
  </sheetData>
  <sheetProtection algorithmName="SHA-512" hashValue="snyP4eQpNXWjoSfS5G/EjEGdYeakqhzrNQZ9IKKjJHjdFzcoiumTtTgIMJY2w4G7geAPbhwQwqPVPBjZYkRXEA==" saltValue="S2IUcw7Mr7a5u0iwrERphg==" spinCount="100000" sheet="1" objects="1" scenarios="1"/>
  <protectedRanges>
    <protectedRange sqref="E2:H2 E3:H3 G9:G18 G21:G31 G34:G41 G44:G47 G50:G52 G55:G58 G63" name="Oblast1"/>
  </protectedRanges>
  <mergeCells count="6">
    <mergeCell ref="B5:H5"/>
    <mergeCell ref="B64:G64"/>
    <mergeCell ref="B65:G65"/>
    <mergeCell ref="B66:G66"/>
    <mergeCell ref="E2:H2"/>
    <mergeCell ref="E3:H3"/>
  </mergeCells>
  <pageMargins left="0.23622047244094491" right="0.23622047244094491" top="0.31" bottom="0.3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SPŠ Klatovy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Triner</dc:creator>
  <cp:lastModifiedBy>Kateřina Zajícová</cp:lastModifiedBy>
  <cp:lastPrinted>2025-04-24T04:25:07Z</cp:lastPrinted>
  <dcterms:created xsi:type="dcterms:W3CDTF">2021-11-19T15:13:12Z</dcterms:created>
  <dcterms:modified xsi:type="dcterms:W3CDTF">2025-06-04T11:35:38Z</dcterms:modified>
</cp:coreProperties>
</file>