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us-data1.sus.zo.loc\Spolecne\_SUSPK\_Obchodní úsek\interní OÚ\Zakázka\2025\MATERIÁLY\Kamenivo pro SÚSPK (2025) část 6. Jihozápad III. vypsání\"/>
    </mc:Choice>
  </mc:AlternateContent>
  <bookViews>
    <workbookView xWindow="0" yWindow="45" windowWidth="19155" windowHeight="11025"/>
  </bookViews>
  <sheets>
    <sheet name="List1" sheetId="1" r:id="rId1"/>
  </sheets>
  <calcPr calcId="162913"/>
</workbook>
</file>

<file path=xl/calcChain.xml><?xml version="1.0" encoding="utf-8"?>
<calcChain xmlns="http://schemas.openxmlformats.org/spreadsheetml/2006/main">
  <c r="M5" i="1" l="1"/>
  <c r="N5" i="1" l="1"/>
  <c r="L8" i="1" l="1"/>
  <c r="K8" i="1"/>
  <c r="J8" i="1"/>
  <c r="I8" i="1"/>
  <c r="H8" i="1"/>
  <c r="G8" i="1"/>
  <c r="F8" i="1"/>
  <c r="E8" i="1"/>
  <c r="Q5" i="1" l="1"/>
  <c r="AD5" i="1" l="1"/>
  <c r="V5" i="1"/>
  <c r="R5" i="1"/>
  <c r="AA5" i="1" l="1"/>
  <c r="S5" i="1"/>
  <c r="AB5" i="1"/>
  <c r="T5" i="1"/>
  <c r="AC5" i="1"/>
  <c r="U5" i="1"/>
  <c r="Z5" i="1"/>
  <c r="AH5" i="1" l="1"/>
  <c r="AI5" i="1"/>
  <c r="N8" i="1" l="1"/>
  <c r="AH8" i="1" l="1"/>
</calcChain>
</file>

<file path=xl/sharedStrings.xml><?xml version="1.0" encoding="utf-8"?>
<sst xmlns="http://schemas.openxmlformats.org/spreadsheetml/2006/main" count="52" uniqueCount="31">
  <si>
    <t>6.</t>
  </si>
  <si>
    <t>Část VZ</t>
  </si>
  <si>
    <t>fr. 2/4 nebo 2/5</t>
  </si>
  <si>
    <t>fr. 4/8</t>
  </si>
  <si>
    <t>fr. 16/32</t>
  </si>
  <si>
    <t>fr. 32/63</t>
  </si>
  <si>
    <t>fr. 63/125</t>
  </si>
  <si>
    <t>fr. 0/2</t>
  </si>
  <si>
    <t>fr. 0/4</t>
  </si>
  <si>
    <t>fr. 0/8</t>
  </si>
  <si>
    <t>frakce kameniva - předpokládaná množství v tunách</t>
  </si>
  <si>
    <t>celkem všechny části (t)</t>
  </si>
  <si>
    <t>maximální  hodnota pro nabídkovou cenu dané části VZ v Kč bez DPH (viz čl. 4 ZD)</t>
  </si>
  <si>
    <t xml:space="preserve">stanovené místo (slovní popis) pro určení limitní  vzdálenosti </t>
  </si>
  <si>
    <t>celkem t (všechny části, všechny směsi)</t>
  </si>
  <si>
    <t xml:space="preserve">stanovené místo (GPS) pro určení limitní  vzdálenosti 60 km </t>
  </si>
  <si>
    <t>Jihozápad</t>
  </si>
  <si>
    <t>Na Kobyle 748, 344 06 Kdyně
500m  od značky, odbočka doprava</t>
  </si>
  <si>
    <t>49°20'42.811"N,  12°59'16.125"E</t>
  </si>
  <si>
    <t>hodnotící kritérium</t>
  </si>
  <si>
    <t>x</t>
  </si>
  <si>
    <t>celková cena na požadované množství v Kč (násobek sloupců 4*16, 5*16, 6*16, 7*16, 8*16 a 9*16, 10*16, 11*16)</t>
  </si>
  <si>
    <t>souhrnné předpokládaného množství kameniva všech  frakcí v t (součet sloupců 4-11)</t>
  </si>
  <si>
    <t>nabídková cena v Kč bez DPH (bude podkladem hodnocení)
- výpočet automaticky z jednotkových cen</t>
  </si>
  <si>
    <t>dojezdová vzdálenost z místa odběru do stanoveného místa (sloupec č.4 až sloupec č.11) - v km (zaokrouhleno na dvě desetinná místa)</t>
  </si>
  <si>
    <t>materiál + doprava; cena Kč/t součet sloupců 4+16, 5+16, 6+16, 7+16, 8+16, 9+16,10+16, 11+16</t>
  </si>
  <si>
    <t>hodnotící kritérium - celková nabídková cena drceného kameniva, vč. dopravy v Kč bez DPH (součet sloupců č.12 + 25 až č.33)</t>
  </si>
  <si>
    <t>místo odběru (slovní popis) GPS místa odběru; 
pozn. zadavatel určuje:
pevná výpočtová cena dopravy zadavatele 5 Kč/t/km bez DPH</t>
  </si>
  <si>
    <t>cena dopravy na 1t na vzdálenost místa odběru:
součin: sloupec č.15x5Kč/t/km</t>
  </si>
  <si>
    <t xml:space="preserve">max. cena za jednu (1) tunu bez dopravy (odběr) v Kč bez DPH </t>
  </si>
  <si>
    <t>Příloha č. 3 Zadávací dokumentace - místa plnění, předpokládaná množství a ceny -  (Kamenivo pro SÚSPK 2025 část 6. Jihozápad 3. vypsání)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</si>
</sst>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Kč&quot;_-;\-* #,##0.00\ &quot;Kč&quot;_-;_-* &quot;-&quot;??\ &quot;Kč&quot;_-;_-@_-"/>
    <numFmt numFmtId="164" formatCode="_-* #,##0\ &quot;Kč&quot;_-;\-* #,##0\ &quot;Kč&quot;_-;_-* &quot;-&quot;??\ &quot;Kč&quot;_-;_-@_-"/>
  </numFmts>
  <fonts count="1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b/>
      <sz val="12"/>
      <name val="Calibri"/>
      <family val="2"/>
      <charset val="238"/>
    </font>
    <font>
      <b/>
      <sz val="10"/>
      <color theme="1"/>
      <name val="Calibri"/>
      <family val="2"/>
      <charset val="238"/>
    </font>
    <font>
      <b/>
      <sz val="9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i/>
      <sz val="9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86">
    <xf numFmtId="0" fontId="0" fillId="0" borderId="0" xfId="0"/>
    <xf numFmtId="0" fontId="0" fillId="0" borderId="0" xfId="0" applyAlignment="1">
      <alignment wrapText="1"/>
    </xf>
    <xf numFmtId="0" fontId="3" fillId="0" borderId="0" xfId="0" applyFont="1"/>
    <xf numFmtId="0" fontId="0" fillId="0" borderId="0" xfId="0" applyFont="1"/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6" fillId="0" borderId="0" xfId="0" applyFont="1"/>
    <xf numFmtId="0" fontId="2" fillId="0" borderId="1" xfId="0" applyFont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3" fillId="5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wrapText="1"/>
    </xf>
    <xf numFmtId="0" fontId="7" fillId="0" borderId="1" xfId="0" applyFont="1" applyFill="1" applyBorder="1" applyAlignment="1">
      <alignment vertical="center" wrapText="1"/>
    </xf>
    <xf numFmtId="0" fontId="2" fillId="3" borderId="5" xfId="0" applyFont="1" applyFill="1" applyBorder="1" applyAlignment="1">
      <alignment horizontal="left"/>
    </xf>
    <xf numFmtId="0" fontId="2" fillId="3" borderId="6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44" fontId="2" fillId="3" borderId="1" xfId="0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vertical="center" wrapText="1"/>
    </xf>
    <xf numFmtId="0" fontId="3" fillId="5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4" borderId="6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3" fillId="4" borderId="6" xfId="0" applyFont="1" applyFill="1" applyBorder="1" applyAlignment="1"/>
    <xf numFmtId="0" fontId="3" fillId="4" borderId="6" xfId="0" applyFont="1" applyFill="1" applyBorder="1" applyAlignment="1">
      <alignment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164" fontId="10" fillId="3" borderId="1" xfId="1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0" xfId="0" applyFont="1" applyFill="1" applyBorder="1" applyAlignment="1">
      <alignment horizontal="left" vertical="center"/>
    </xf>
    <xf numFmtId="0" fontId="1" fillId="0" borderId="0" xfId="0" applyFont="1"/>
    <xf numFmtId="0" fontId="2" fillId="0" borderId="0" xfId="0" applyFont="1" applyFill="1" applyBorder="1" applyAlignment="1">
      <alignment horizontal="left" vertical="center"/>
    </xf>
    <xf numFmtId="0" fontId="3" fillId="5" borderId="1" xfId="0" applyFont="1" applyFill="1" applyBorder="1" applyAlignment="1">
      <alignment vertical="center" wrapText="1"/>
    </xf>
    <xf numFmtId="0" fontId="13" fillId="3" borderId="5" xfId="0" applyFont="1" applyFill="1" applyBorder="1" applyAlignment="1">
      <alignment horizontal="left" vertical="center"/>
    </xf>
    <xf numFmtId="0" fontId="13" fillId="3" borderId="6" xfId="0" applyFont="1" applyFill="1" applyBorder="1" applyAlignment="1">
      <alignment horizontal="left" vertical="center"/>
    </xf>
    <xf numFmtId="0" fontId="13" fillId="3" borderId="4" xfId="0" applyFont="1" applyFill="1" applyBorder="1" applyAlignment="1">
      <alignment horizontal="left" vertical="center"/>
    </xf>
    <xf numFmtId="164" fontId="9" fillId="0" borderId="7" xfId="1" applyNumberFormat="1" applyFont="1" applyFill="1" applyBorder="1" applyAlignment="1" applyProtection="1">
      <alignment horizontal="center" vertical="center"/>
    </xf>
    <xf numFmtId="164" fontId="9" fillId="0" borderId="9" xfId="1" applyNumberFormat="1" applyFont="1" applyFill="1" applyBorder="1" applyAlignment="1" applyProtection="1">
      <alignment horizontal="center" vertical="center"/>
    </xf>
    <xf numFmtId="44" fontId="8" fillId="6" borderId="3" xfId="1" applyFont="1" applyFill="1" applyBorder="1" applyAlignment="1" applyProtection="1">
      <alignment horizontal="center" vertical="center"/>
    </xf>
    <xf numFmtId="44" fontId="8" fillId="6" borderId="2" xfId="1" applyFont="1" applyFill="1" applyBorder="1" applyAlignment="1" applyProtection="1">
      <alignment horizontal="center" vertical="center"/>
    </xf>
    <xf numFmtId="164" fontId="2" fillId="3" borderId="3" xfId="0" applyNumberFormat="1" applyFont="1" applyFill="1" applyBorder="1" applyAlignment="1">
      <alignment horizontal="center" vertical="center"/>
    </xf>
    <xf numFmtId="164" fontId="2" fillId="3" borderId="2" xfId="0" applyNumberFormat="1" applyFont="1" applyFill="1" applyBorder="1" applyAlignment="1">
      <alignment horizontal="center" vertical="center"/>
    </xf>
    <xf numFmtId="0" fontId="4" fillId="0" borderId="12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0" fillId="0" borderId="5" xfId="0" applyFont="1" applyBorder="1" applyAlignment="1">
      <alignment horizontal="center" wrapText="1"/>
    </xf>
    <xf numFmtId="0" fontId="0" fillId="0" borderId="6" xfId="0" applyBorder="1"/>
    <xf numFmtId="0" fontId="0" fillId="0" borderId="4" xfId="0" applyBorder="1"/>
    <xf numFmtId="0" fontId="10" fillId="0" borderId="3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/>
    </xf>
    <xf numFmtId="0" fontId="10" fillId="0" borderId="11" xfId="0" applyFont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1" fontId="2" fillId="3" borderId="3" xfId="0" applyNumberFormat="1" applyFont="1" applyFill="1" applyBorder="1" applyAlignment="1">
      <alignment horizontal="center" vertical="center"/>
    </xf>
    <xf numFmtId="1" fontId="2" fillId="3" borderId="2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2" fontId="1" fillId="5" borderId="3" xfId="0" applyNumberFormat="1" applyFont="1" applyFill="1" applyBorder="1" applyAlignment="1">
      <alignment horizontal="center" vertical="center"/>
    </xf>
    <xf numFmtId="2" fontId="1" fillId="5" borderId="2" xfId="0" applyNumberFormat="1" applyFont="1" applyFill="1" applyBorder="1" applyAlignment="1">
      <alignment horizontal="center" vertical="center"/>
    </xf>
    <xf numFmtId="2" fontId="1" fillId="2" borderId="3" xfId="0" applyNumberFormat="1" applyFont="1" applyFill="1" applyBorder="1" applyAlignment="1">
      <alignment horizontal="center" vertical="center"/>
    </xf>
    <xf numFmtId="2" fontId="1" fillId="2" borderId="2" xfId="0" applyNumberFormat="1" applyFont="1" applyFill="1" applyBorder="1" applyAlignment="1">
      <alignment horizontal="center" vertical="center"/>
    </xf>
    <xf numFmtId="2" fontId="1" fillId="0" borderId="3" xfId="0" applyNumberFormat="1" applyFont="1" applyFill="1" applyBorder="1" applyAlignment="1">
      <alignment horizontal="center" vertical="center"/>
    </xf>
    <xf numFmtId="2" fontId="1" fillId="0" borderId="2" xfId="0" applyNumberFormat="1" applyFont="1" applyFill="1" applyBorder="1" applyAlignment="1">
      <alignment horizontal="center" vertical="center"/>
    </xf>
    <xf numFmtId="44" fontId="14" fillId="7" borderId="3" xfId="1" applyFont="1" applyFill="1" applyBorder="1" applyAlignment="1">
      <alignment horizontal="center" vertical="center"/>
    </xf>
    <xf numFmtId="44" fontId="14" fillId="7" borderId="2" xfId="1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</cellXfs>
  <cellStyles count="2">
    <cellStyle name="Měna" xfId="1" builtinId="4"/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22"/>
  <sheetViews>
    <sheetView tabSelected="1" zoomScale="85" zoomScaleNormal="85" workbookViewId="0">
      <pane xSplit="2" ySplit="4" topLeftCell="H5" activePane="bottomRight" state="frozen"/>
      <selection pane="topRight" activeCell="C1" sqref="C1"/>
      <selection pane="bottomLeft" activeCell="A5" sqref="A5"/>
      <selection pane="bottomRight" activeCell="M23" sqref="M23"/>
    </sheetView>
  </sheetViews>
  <sheetFormatPr defaultRowHeight="15" x14ac:dyDescent="0.25"/>
  <cols>
    <col min="1" max="1" width="3.140625" style="4" bestFit="1" customWidth="1"/>
    <col min="2" max="2" width="12" style="4" customWidth="1"/>
    <col min="3" max="3" width="29.7109375" style="1" customWidth="1"/>
    <col min="4" max="4" width="12.42578125" style="1" customWidth="1"/>
    <col min="5" max="5" width="7.5703125" bestFit="1" customWidth="1"/>
    <col min="6" max="6" width="7.5703125" style="4" bestFit="1" customWidth="1"/>
    <col min="7" max="8" width="8" style="4" bestFit="1" customWidth="1"/>
    <col min="9" max="12" width="7.5703125" style="4" bestFit="1" customWidth="1"/>
    <col min="13" max="13" width="18" bestFit="1" customWidth="1"/>
    <col min="14" max="14" width="15.140625" customWidth="1"/>
    <col min="15" max="15" width="17.85546875" customWidth="1"/>
    <col min="16" max="16" width="11.7109375" customWidth="1"/>
    <col min="17" max="17" width="13.85546875" style="4" customWidth="1"/>
    <col min="18" max="19" width="9.28515625" style="4" customWidth="1"/>
    <col min="20" max="25" width="9.28515625" customWidth="1"/>
    <col min="26" max="26" width="10.42578125" bestFit="1" customWidth="1"/>
    <col min="27" max="27" width="9.7109375" bestFit="1" customWidth="1"/>
    <col min="28" max="33" width="9.28515625" customWidth="1"/>
    <col min="34" max="34" width="14.5703125" customWidth="1"/>
    <col min="35" max="35" width="17.7109375" customWidth="1"/>
  </cols>
  <sheetData>
    <row r="1" spans="1:35" x14ac:dyDescent="0.25">
      <c r="B1" s="48" t="s">
        <v>30</v>
      </c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Z1" s="4"/>
      <c r="AA1" s="4"/>
      <c r="AB1" s="4"/>
      <c r="AC1" s="4"/>
      <c r="AD1" s="4"/>
      <c r="AE1" s="4"/>
      <c r="AF1" s="4"/>
      <c r="AG1" s="4"/>
    </row>
    <row r="2" spans="1:35" x14ac:dyDescent="0.25">
      <c r="A2" s="49">
        <v>1</v>
      </c>
      <c r="B2" s="49"/>
      <c r="C2" s="8">
        <v>2</v>
      </c>
      <c r="D2" s="33">
        <v>3</v>
      </c>
      <c r="E2" s="7">
        <v>4</v>
      </c>
      <c r="F2" s="7">
        <v>5</v>
      </c>
      <c r="G2" s="7">
        <v>6</v>
      </c>
      <c r="H2" s="7">
        <v>7</v>
      </c>
      <c r="I2" s="7">
        <v>8</v>
      </c>
      <c r="J2" s="7">
        <v>9</v>
      </c>
      <c r="K2" s="7">
        <v>10</v>
      </c>
      <c r="L2" s="7">
        <v>11</v>
      </c>
      <c r="M2" s="18">
        <v>12</v>
      </c>
      <c r="N2" s="18">
        <v>13</v>
      </c>
      <c r="O2" s="7">
        <v>14</v>
      </c>
      <c r="P2" s="18">
        <v>15</v>
      </c>
      <c r="Q2" s="34">
        <v>16</v>
      </c>
      <c r="R2" s="34">
        <v>17</v>
      </c>
      <c r="S2" s="34">
        <v>18</v>
      </c>
      <c r="T2" s="34">
        <v>19</v>
      </c>
      <c r="U2" s="34">
        <v>20</v>
      </c>
      <c r="V2" s="34">
        <v>21</v>
      </c>
      <c r="W2" s="34">
        <v>22</v>
      </c>
      <c r="X2" s="34">
        <v>23</v>
      </c>
      <c r="Y2" s="34">
        <v>24</v>
      </c>
      <c r="Z2" s="34">
        <v>25</v>
      </c>
      <c r="AA2" s="34">
        <v>26</v>
      </c>
      <c r="AB2" s="34">
        <v>27</v>
      </c>
      <c r="AC2" s="34">
        <v>29</v>
      </c>
      <c r="AD2" s="34">
        <v>30</v>
      </c>
      <c r="AE2" s="34">
        <v>31</v>
      </c>
      <c r="AF2" s="34">
        <v>32</v>
      </c>
      <c r="AG2" s="34">
        <v>33</v>
      </c>
      <c r="AH2" s="10">
        <v>34</v>
      </c>
      <c r="AI2" s="10">
        <v>35</v>
      </c>
    </row>
    <row r="3" spans="1:35" s="4" customFormat="1" ht="15" customHeight="1" x14ac:dyDescent="0.25">
      <c r="A3" s="55" t="s">
        <v>1</v>
      </c>
      <c r="B3" s="56"/>
      <c r="C3" s="53" t="s">
        <v>13</v>
      </c>
      <c r="D3" s="59" t="s">
        <v>15</v>
      </c>
      <c r="E3" s="50" t="s">
        <v>10</v>
      </c>
      <c r="F3" s="51"/>
      <c r="G3" s="51"/>
      <c r="H3" s="51"/>
      <c r="I3" s="51"/>
      <c r="J3" s="51"/>
      <c r="K3" s="51"/>
      <c r="L3" s="52"/>
      <c r="M3" s="53" t="s">
        <v>23</v>
      </c>
      <c r="N3" s="53" t="s">
        <v>12</v>
      </c>
      <c r="O3" s="71" t="s">
        <v>27</v>
      </c>
      <c r="P3" s="73" t="s">
        <v>24</v>
      </c>
      <c r="Q3" s="73" t="s">
        <v>28</v>
      </c>
      <c r="R3" s="71" t="s">
        <v>25</v>
      </c>
      <c r="S3" s="71"/>
      <c r="T3" s="71"/>
      <c r="U3" s="71"/>
      <c r="V3" s="71"/>
      <c r="W3" s="71"/>
      <c r="X3" s="71"/>
      <c r="Y3" s="71"/>
      <c r="Z3" s="71" t="s">
        <v>21</v>
      </c>
      <c r="AA3" s="71"/>
      <c r="AB3" s="71"/>
      <c r="AC3" s="71"/>
      <c r="AD3" s="71"/>
      <c r="AE3" s="71"/>
      <c r="AF3" s="71"/>
      <c r="AG3" s="71"/>
      <c r="AH3" s="53" t="s">
        <v>22</v>
      </c>
      <c r="AI3" s="53" t="s">
        <v>26</v>
      </c>
    </row>
    <row r="4" spans="1:35" s="3" customFormat="1" ht="99.6" customHeight="1" x14ac:dyDescent="0.25">
      <c r="A4" s="57"/>
      <c r="B4" s="58"/>
      <c r="C4" s="54"/>
      <c r="D4" s="60"/>
      <c r="E4" s="30" t="s">
        <v>2</v>
      </c>
      <c r="F4" s="30" t="s">
        <v>3</v>
      </c>
      <c r="G4" s="30" t="s">
        <v>4</v>
      </c>
      <c r="H4" s="30" t="s">
        <v>5</v>
      </c>
      <c r="I4" s="30" t="s">
        <v>6</v>
      </c>
      <c r="J4" s="30" t="s">
        <v>7</v>
      </c>
      <c r="K4" s="30" t="s">
        <v>8</v>
      </c>
      <c r="L4" s="30" t="s">
        <v>9</v>
      </c>
      <c r="M4" s="54"/>
      <c r="N4" s="62"/>
      <c r="O4" s="72"/>
      <c r="P4" s="74"/>
      <c r="Q4" s="85"/>
      <c r="R4" s="30" t="s">
        <v>2</v>
      </c>
      <c r="S4" s="30" t="s">
        <v>3</v>
      </c>
      <c r="T4" s="30" t="s">
        <v>4</v>
      </c>
      <c r="U4" s="30" t="s">
        <v>5</v>
      </c>
      <c r="V4" s="30" t="s">
        <v>6</v>
      </c>
      <c r="W4" s="30" t="s">
        <v>7</v>
      </c>
      <c r="X4" s="30" t="s">
        <v>8</v>
      </c>
      <c r="Y4" s="30" t="s">
        <v>9</v>
      </c>
      <c r="Z4" s="30" t="s">
        <v>2</v>
      </c>
      <c r="AA4" s="30" t="s">
        <v>3</v>
      </c>
      <c r="AB4" s="30" t="s">
        <v>4</v>
      </c>
      <c r="AC4" s="30" t="s">
        <v>5</v>
      </c>
      <c r="AD4" s="30" t="s">
        <v>6</v>
      </c>
      <c r="AE4" s="30" t="s">
        <v>7</v>
      </c>
      <c r="AF4" s="30" t="s">
        <v>8</v>
      </c>
      <c r="AG4" s="30" t="s">
        <v>9</v>
      </c>
      <c r="AH4" s="62"/>
      <c r="AI4" s="62" t="s">
        <v>19</v>
      </c>
    </row>
    <row r="5" spans="1:35" s="4" customFormat="1" ht="24" customHeight="1" x14ac:dyDescent="0.25">
      <c r="A5" s="27" t="s">
        <v>0</v>
      </c>
      <c r="B5" s="21" t="s">
        <v>16</v>
      </c>
      <c r="C5" s="16" t="s">
        <v>17</v>
      </c>
      <c r="D5" s="11" t="s">
        <v>18</v>
      </c>
      <c r="E5" s="20">
        <v>3500</v>
      </c>
      <c r="F5" s="20">
        <v>2500</v>
      </c>
      <c r="G5" s="5">
        <v>200</v>
      </c>
      <c r="H5" s="5">
        <v>200</v>
      </c>
      <c r="I5" s="5">
        <v>200</v>
      </c>
      <c r="J5" s="5"/>
      <c r="K5" s="5"/>
      <c r="L5" s="5"/>
      <c r="M5" s="44">
        <f>E5*E6+F5*F6+G5*G6+H5*H6+I5*I6+J5*J6+K5*K6+L5*L6</f>
        <v>0</v>
      </c>
      <c r="N5" s="42">
        <f>E5*E9+F5*F9+G5*G9+H5*H9+I5*I9</f>
        <v>2859000</v>
      </c>
      <c r="O5" s="75"/>
      <c r="P5" s="77"/>
      <c r="Q5" s="81">
        <f>5*P5</f>
        <v>0</v>
      </c>
      <c r="R5" s="81">
        <f>Q5+E6</f>
        <v>0</v>
      </c>
      <c r="S5" s="81">
        <f>Q5+F6</f>
        <v>0</v>
      </c>
      <c r="T5" s="81">
        <f>Q5+G6</f>
        <v>0</v>
      </c>
      <c r="U5" s="81">
        <f>Q5+H6</f>
        <v>0</v>
      </c>
      <c r="V5" s="81">
        <f>Q5+I6</f>
        <v>0</v>
      </c>
      <c r="W5" s="79" t="s">
        <v>20</v>
      </c>
      <c r="X5" s="79" t="s">
        <v>20</v>
      </c>
      <c r="Y5" s="79" t="s">
        <v>20</v>
      </c>
      <c r="Z5" s="81">
        <f>Q5*E5</f>
        <v>0</v>
      </c>
      <c r="AA5" s="81">
        <f>Q5*F5</f>
        <v>0</v>
      </c>
      <c r="AB5" s="81">
        <f>Q5*G5</f>
        <v>0</v>
      </c>
      <c r="AC5" s="81">
        <f>Q5*H5</f>
        <v>0</v>
      </c>
      <c r="AD5" s="81">
        <f>Q5*I5</f>
        <v>0</v>
      </c>
      <c r="AE5" s="79" t="s">
        <v>20</v>
      </c>
      <c r="AF5" s="79" t="s">
        <v>20</v>
      </c>
      <c r="AG5" s="79" t="s">
        <v>20</v>
      </c>
      <c r="AH5" s="69">
        <f>SUM(E5:L5)</f>
        <v>6600</v>
      </c>
      <c r="AI5" s="83">
        <f>Z5+AA5+AB5+AC5+AD5+M5</f>
        <v>0</v>
      </c>
    </row>
    <row r="6" spans="1:35" s="4" customFormat="1" ht="15" customHeight="1" x14ac:dyDescent="0.25">
      <c r="A6" s="61"/>
      <c r="B6" s="61"/>
      <c r="C6" s="61"/>
      <c r="D6" s="61"/>
      <c r="E6" s="17"/>
      <c r="F6" s="9"/>
      <c r="G6" s="38"/>
      <c r="H6" s="38"/>
      <c r="I6" s="38"/>
      <c r="J6" s="5"/>
      <c r="K6" s="5"/>
      <c r="L6" s="5"/>
      <c r="M6" s="45"/>
      <c r="N6" s="43"/>
      <c r="O6" s="76"/>
      <c r="P6" s="78"/>
      <c r="Q6" s="82"/>
      <c r="R6" s="82"/>
      <c r="S6" s="82"/>
      <c r="T6" s="82"/>
      <c r="U6" s="82"/>
      <c r="V6" s="82"/>
      <c r="W6" s="80"/>
      <c r="X6" s="80"/>
      <c r="Y6" s="80"/>
      <c r="Z6" s="82"/>
      <c r="AA6" s="82"/>
      <c r="AB6" s="82"/>
      <c r="AC6" s="82"/>
      <c r="AD6" s="82"/>
      <c r="AE6" s="80"/>
      <c r="AF6" s="80"/>
      <c r="AG6" s="80"/>
      <c r="AH6" s="70"/>
      <c r="AI6" s="84"/>
    </row>
    <row r="7" spans="1:35" s="4" customFormat="1" x14ac:dyDescent="0.25">
      <c r="A7" s="24"/>
      <c r="B7" s="25"/>
      <c r="C7" s="22"/>
      <c r="D7" s="22"/>
      <c r="E7" s="23"/>
      <c r="F7" s="23"/>
      <c r="G7" s="23"/>
      <c r="H7" s="23"/>
      <c r="I7" s="23"/>
      <c r="J7" s="23"/>
      <c r="K7" s="23"/>
      <c r="L7" s="23"/>
      <c r="M7" s="23"/>
      <c r="N7" s="19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6"/>
      <c r="AI7" s="26"/>
    </row>
    <row r="8" spans="1:35" ht="14.45" customHeight="1" x14ac:dyDescent="0.25">
      <c r="A8" s="12" t="s">
        <v>11</v>
      </c>
      <c r="B8" s="13"/>
      <c r="C8" s="13"/>
      <c r="D8" s="14"/>
      <c r="E8" s="28">
        <f t="shared" ref="E8:L8" si="0">E5</f>
        <v>3500</v>
      </c>
      <c r="F8" s="28">
        <f t="shared" si="0"/>
        <v>2500</v>
      </c>
      <c r="G8" s="28">
        <f t="shared" si="0"/>
        <v>200</v>
      </c>
      <c r="H8" s="28">
        <f t="shared" si="0"/>
        <v>200</v>
      </c>
      <c r="I8" s="28">
        <f t="shared" si="0"/>
        <v>200</v>
      </c>
      <c r="J8" s="28">
        <f t="shared" si="0"/>
        <v>0</v>
      </c>
      <c r="K8" s="28">
        <f t="shared" si="0"/>
        <v>0</v>
      </c>
      <c r="L8" s="28">
        <f t="shared" si="0"/>
        <v>0</v>
      </c>
      <c r="M8" s="15"/>
      <c r="N8" s="46">
        <f>SUM(N5:N7)</f>
        <v>2859000</v>
      </c>
      <c r="O8" s="63" t="s">
        <v>14</v>
      </c>
      <c r="P8" s="64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31"/>
      <c r="AG8" s="31"/>
      <c r="AH8" s="67">
        <f>SUM(AH5:AH6)</f>
        <v>6600</v>
      </c>
      <c r="AI8" s="67"/>
    </row>
    <row r="9" spans="1:35" s="4" customFormat="1" ht="14.45" customHeight="1" x14ac:dyDescent="0.25">
      <c r="A9" s="39" t="s">
        <v>29</v>
      </c>
      <c r="B9" s="40"/>
      <c r="C9" s="40"/>
      <c r="D9" s="41"/>
      <c r="E9" s="29">
        <v>435</v>
      </c>
      <c r="F9" s="29">
        <v>435</v>
      </c>
      <c r="G9" s="29">
        <v>435</v>
      </c>
      <c r="H9" s="29">
        <v>405</v>
      </c>
      <c r="I9" s="29">
        <v>405</v>
      </c>
      <c r="J9" s="29">
        <v>530</v>
      </c>
      <c r="K9" s="29">
        <v>575</v>
      </c>
      <c r="L9" s="29">
        <v>575</v>
      </c>
      <c r="M9" s="15"/>
      <c r="N9" s="47"/>
      <c r="O9" s="65"/>
      <c r="P9" s="66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  <c r="AF9" s="32"/>
      <c r="AG9" s="32"/>
      <c r="AH9" s="68"/>
      <c r="AI9" s="68"/>
    </row>
    <row r="10" spans="1:35" s="2" customFormat="1" ht="12.75" x14ac:dyDescent="0.2">
      <c r="A10" s="6"/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</row>
    <row r="11" spans="1:35" s="2" customFormat="1" ht="12.75" x14ac:dyDescent="0.2">
      <c r="B11" s="35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</row>
    <row r="12" spans="1:35" s="2" customFormat="1" ht="12.75" x14ac:dyDescent="0.2"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</row>
    <row r="13" spans="1:35" s="2" customFormat="1" ht="12.75" x14ac:dyDescent="0.2"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</row>
    <row r="14" spans="1:35" x14ac:dyDescent="0.25"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</row>
    <row r="15" spans="1:35" ht="15" customHeight="1" x14ac:dyDescent="0.25"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</row>
    <row r="16" spans="1:35" x14ac:dyDescent="0.25"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</row>
    <row r="17" spans="2:14" x14ac:dyDescent="0.25"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</row>
    <row r="18" spans="2:14" x14ac:dyDescent="0.25"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</row>
    <row r="19" spans="2:14" s="36" customFormat="1" x14ac:dyDescent="0.25"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7"/>
      <c r="M19" s="37"/>
      <c r="N19" s="37"/>
    </row>
    <row r="20" spans="2:14" x14ac:dyDescent="0.25"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</row>
    <row r="21" spans="2:14" ht="15.75" customHeight="1" x14ac:dyDescent="0.25">
      <c r="B21" s="35"/>
      <c r="C21" s="35"/>
      <c r="D21" s="35"/>
      <c r="E21" s="35"/>
      <c r="F21" s="35"/>
      <c r="G21" s="35"/>
      <c r="H21" s="35"/>
      <c r="I21" s="35"/>
      <c r="J21" s="35"/>
      <c r="K21" s="35"/>
    </row>
    <row r="22" spans="2:14" x14ac:dyDescent="0.25">
      <c r="B22" s="37"/>
      <c r="C22" s="37"/>
      <c r="D22" s="37"/>
      <c r="E22" s="37"/>
      <c r="F22" s="37"/>
      <c r="G22" s="37"/>
    </row>
  </sheetData>
  <mergeCells count="44">
    <mergeCell ref="AI5:AI6"/>
    <mergeCell ref="AI8:AI9"/>
    <mergeCell ref="AI3:AI4"/>
    <mergeCell ref="Q3:Q4"/>
    <mergeCell ref="R3:Y3"/>
    <mergeCell ref="Z3:AG3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H8:AH9"/>
    <mergeCell ref="AH3:AH4"/>
    <mergeCell ref="AH5:AH6"/>
    <mergeCell ref="O3:O4"/>
    <mergeCell ref="P3:P4"/>
    <mergeCell ref="O5:O6"/>
    <mergeCell ref="P5:P6"/>
    <mergeCell ref="AF5:AF6"/>
    <mergeCell ref="AG5:AG6"/>
    <mergeCell ref="AA5:AA6"/>
    <mergeCell ref="AB5:AB6"/>
    <mergeCell ref="AC5:AC6"/>
    <mergeCell ref="AD5:AD6"/>
    <mergeCell ref="AE5:AE6"/>
    <mergeCell ref="A9:D9"/>
    <mergeCell ref="N5:N6"/>
    <mergeCell ref="M5:M6"/>
    <mergeCell ref="N8:N9"/>
    <mergeCell ref="B1:O1"/>
    <mergeCell ref="A2:B2"/>
    <mergeCell ref="E3:L3"/>
    <mergeCell ref="C3:C4"/>
    <mergeCell ref="A3:B4"/>
    <mergeCell ref="D3:D4"/>
    <mergeCell ref="A6:D6"/>
    <mergeCell ref="N3:N4"/>
    <mergeCell ref="M3:M4"/>
    <mergeCell ref="O8:P9"/>
  </mergeCells>
  <pageMargins left="0.7" right="0.7" top="0.78740157499999996" bottom="0.78740157499999996" header="0.3" footer="0.3"/>
  <pageSetup paperSize="8" scale="5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Mgr. Štěpán Mátl</dc:creator>
  <cp:lastModifiedBy>Tyrová Martina</cp:lastModifiedBy>
  <cp:lastPrinted>2019-01-07T14:56:05Z</cp:lastPrinted>
  <dcterms:created xsi:type="dcterms:W3CDTF">2014-01-06T12:56:53Z</dcterms:created>
  <dcterms:modified xsi:type="dcterms:W3CDTF">2025-05-23T04:48:54Z</dcterms:modified>
</cp:coreProperties>
</file>