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4. KN úklidové služby (NL) - plnění od 1.8. (vyhlášení konec dubna)\4_17 ZD k vyhlášení\"/>
    </mc:Choice>
  </mc:AlternateContent>
  <bookViews>
    <workbookView xWindow="0" yWindow="0" windowWidth="25125" windowHeight="12435" tabRatio="814" firstSheet="5" activeTab="5"/>
  </bookViews>
  <sheets>
    <sheet name="cenová nabídka po místnostech" sheetId="15" state="hidden" r:id="rId1"/>
    <sheet name="Celkem místnosti" sheetId="1" state="hidden" r:id="rId2"/>
    <sheet name="Odd. + typ" sheetId="3" state="hidden" r:id="rId3"/>
    <sheet name="Typ místn." sheetId="7" state="hidden" r:id="rId4"/>
    <sheet name="Budovy m2" sheetId="8" state="hidden" r:id="rId5"/>
    <sheet name="Okna a žaluzie" sheetId="19" r:id="rId6"/>
    <sheet name="Zářivková tělesa a výtah" sheetId="17" r:id="rId7"/>
    <sheet name="Úklid po malování" sheetId="20" r:id="rId8"/>
  </sheets>
  <definedNames>
    <definedName name="_1.PP_tabulka_místností_1" localSheetId="1">'Celkem místnosti'!$E$1077:$H$1182</definedName>
    <definedName name="_1.PP_tabulka_místností_1" localSheetId="0">'cenová nabídka po místnostech'!#REF!</definedName>
    <definedName name="_1.PP_tabulka_místností_2" localSheetId="0">'cenová nabídka po místnostech'!$E$1091:$H$1196</definedName>
    <definedName name="_xlnm._FilterDatabase" localSheetId="1" hidden="1">'Celkem místnosti'!$A$1:$T$1738</definedName>
    <definedName name="_xlnm._FilterDatabase" localSheetId="0" hidden="1">'cenová nabídka po místnostech'!$A$3:$P$1784</definedName>
    <definedName name="_xlnm.Print_Area" localSheetId="1">'Celkem místnosti'!$B$4:$H$43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0" l="1"/>
  <c r="B19" i="17" l="1"/>
  <c r="E48" i="19" l="1"/>
  <c r="BF3" i="3" l="1"/>
  <c r="Z6" i="3"/>
  <c r="Y5" i="3"/>
  <c r="Y7" i="3"/>
  <c r="Y8" i="3"/>
  <c r="Y9" i="3"/>
  <c r="Y10" i="3"/>
  <c r="Y11" i="3"/>
  <c r="Y12" i="3"/>
  <c r="Y13" i="3"/>
  <c r="Y14" i="3"/>
  <c r="Y15" i="3"/>
  <c r="Y16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4" i="3"/>
  <c r="T3" i="3"/>
  <c r="P3" i="3"/>
  <c r="L3" i="3"/>
  <c r="H3" i="3"/>
  <c r="AC3" i="3"/>
  <c r="H738" i="15" l="1"/>
  <c r="H3" i="15" s="1"/>
  <c r="K34" i="3" l="1"/>
  <c r="N34" i="3"/>
  <c r="O34" i="3"/>
  <c r="R34" i="3"/>
  <c r="S34" i="3"/>
  <c r="V34" i="3"/>
  <c r="X34" i="3"/>
  <c r="AA34" i="3"/>
  <c r="CD3" i="3"/>
  <c r="BZ3" i="3"/>
  <c r="C20" i="7"/>
  <c r="D20" i="7"/>
  <c r="D19" i="7"/>
  <c r="C19" i="7"/>
  <c r="CC32" i="3" l="1"/>
  <c r="CC30" i="3"/>
  <c r="CC28" i="3"/>
  <c r="CC26" i="3"/>
  <c r="CC24" i="3"/>
  <c r="CC22" i="3"/>
  <c r="CC20" i="3"/>
  <c r="CC18" i="3"/>
  <c r="CC16" i="3"/>
  <c r="CC14" i="3"/>
  <c r="CC12" i="3"/>
  <c r="CC10" i="3"/>
  <c r="CC8" i="3"/>
  <c r="CC6" i="3"/>
  <c r="CC4" i="3"/>
  <c r="BX32" i="3"/>
  <c r="BZ32" i="3" s="1"/>
  <c r="CA32" i="3" s="1"/>
  <c r="BX30" i="3"/>
  <c r="BX28" i="3"/>
  <c r="BZ28" i="3" s="1"/>
  <c r="CA28" i="3" s="1"/>
  <c r="BX26" i="3"/>
  <c r="BZ26" i="3" s="1"/>
  <c r="CA26" i="3" s="1"/>
  <c r="BX24" i="3"/>
  <c r="BZ24" i="3" s="1"/>
  <c r="CA24" i="3" s="1"/>
  <c r="BX22" i="3"/>
  <c r="BX20" i="3"/>
  <c r="BZ20" i="3" s="1"/>
  <c r="CA20" i="3" s="1"/>
  <c r="BX18" i="3"/>
  <c r="BX16" i="3"/>
  <c r="BZ16" i="3" s="1"/>
  <c r="CA16" i="3" s="1"/>
  <c r="BX14" i="3"/>
  <c r="BZ14" i="3" s="1"/>
  <c r="CA14" i="3" s="1"/>
  <c r="BX12" i="3"/>
  <c r="BX10" i="3"/>
  <c r="BZ10" i="3" s="1"/>
  <c r="CA10" i="3" s="1"/>
  <c r="BX8" i="3"/>
  <c r="BZ8" i="3" s="1"/>
  <c r="CA8" i="3" s="1"/>
  <c r="BX6" i="3"/>
  <c r="BZ6" i="3" s="1"/>
  <c r="CA6" i="3" s="1"/>
  <c r="CB31" i="3"/>
  <c r="CD31" i="3" s="1"/>
  <c r="CE31" i="3" s="1"/>
  <c r="CB29" i="3"/>
  <c r="CB27" i="3"/>
  <c r="CD27" i="3" s="1"/>
  <c r="CE27" i="3" s="1"/>
  <c r="CB25" i="3"/>
  <c r="CD25" i="3" s="1"/>
  <c r="CE25" i="3" s="1"/>
  <c r="CB23" i="3"/>
  <c r="CB21" i="3"/>
  <c r="CD21" i="3" s="1"/>
  <c r="CE21" i="3" s="1"/>
  <c r="CB19" i="3"/>
  <c r="CD19" i="3" s="1"/>
  <c r="CE19" i="3" s="1"/>
  <c r="CB17" i="3"/>
  <c r="CB15" i="3"/>
  <c r="CB13" i="3"/>
  <c r="CB11" i="3"/>
  <c r="CD11" i="3" s="1"/>
  <c r="CE11" i="3" s="1"/>
  <c r="CB9" i="3"/>
  <c r="CD9" i="3" s="1"/>
  <c r="CE9" i="3" s="1"/>
  <c r="CB7" i="3"/>
  <c r="CD7" i="3" s="1"/>
  <c r="CE7" i="3" s="1"/>
  <c r="CB5" i="3"/>
  <c r="CD5" i="3" s="1"/>
  <c r="CE5" i="3" s="1"/>
  <c r="BY32" i="3"/>
  <c r="BY30" i="3"/>
  <c r="BY28" i="3"/>
  <c r="BY26" i="3"/>
  <c r="BY24" i="3"/>
  <c r="BY22" i="3"/>
  <c r="BY20" i="3"/>
  <c r="BY18" i="3"/>
  <c r="BY16" i="3"/>
  <c r="BY14" i="3"/>
  <c r="BY12" i="3"/>
  <c r="BY10" i="3"/>
  <c r="BY8" i="3"/>
  <c r="BY6" i="3"/>
  <c r="BY4" i="3"/>
  <c r="CC31" i="3"/>
  <c r="CC29" i="3"/>
  <c r="CC27" i="3"/>
  <c r="CC25" i="3"/>
  <c r="CC23" i="3"/>
  <c r="CC21" i="3"/>
  <c r="CC19" i="3"/>
  <c r="CC17" i="3"/>
  <c r="CC15" i="3"/>
  <c r="CC13" i="3"/>
  <c r="CC11" i="3"/>
  <c r="CC9" i="3"/>
  <c r="CC7" i="3"/>
  <c r="CC5" i="3"/>
  <c r="BX31" i="3"/>
  <c r="BZ31" i="3" s="1"/>
  <c r="CA31" i="3" s="1"/>
  <c r="BX29" i="3"/>
  <c r="BZ29" i="3" s="1"/>
  <c r="CA29" i="3" s="1"/>
  <c r="BX27" i="3"/>
  <c r="BZ27" i="3" s="1"/>
  <c r="CA27" i="3" s="1"/>
  <c r="BX25" i="3"/>
  <c r="BZ25" i="3" s="1"/>
  <c r="CA25" i="3" s="1"/>
  <c r="BX23" i="3"/>
  <c r="BZ23" i="3" s="1"/>
  <c r="CA23" i="3" s="1"/>
  <c r="BX21" i="3"/>
  <c r="BZ21" i="3" s="1"/>
  <c r="CA21" i="3" s="1"/>
  <c r="BX19" i="3"/>
  <c r="BZ19" i="3" s="1"/>
  <c r="CA19" i="3" s="1"/>
  <c r="BX17" i="3"/>
  <c r="BZ17" i="3" s="1"/>
  <c r="CA17" i="3" s="1"/>
  <c r="BX15" i="3"/>
  <c r="BZ15" i="3" s="1"/>
  <c r="CA15" i="3" s="1"/>
  <c r="BX13" i="3"/>
  <c r="BZ13" i="3" s="1"/>
  <c r="CA13" i="3" s="1"/>
  <c r="BX11" i="3"/>
  <c r="BZ11" i="3" s="1"/>
  <c r="CA11" i="3" s="1"/>
  <c r="BX9" i="3"/>
  <c r="BZ9" i="3" s="1"/>
  <c r="CA9" i="3" s="1"/>
  <c r="BX7" i="3"/>
  <c r="BZ7" i="3" s="1"/>
  <c r="CA7" i="3" s="1"/>
  <c r="BX5" i="3"/>
  <c r="BZ5" i="3" s="1"/>
  <c r="CA5" i="3" s="1"/>
  <c r="BX4" i="3"/>
  <c r="CB32" i="3"/>
  <c r="CD32" i="3" s="1"/>
  <c r="CE32" i="3" s="1"/>
  <c r="CB30" i="3"/>
  <c r="CD30" i="3" s="1"/>
  <c r="CE30" i="3" s="1"/>
  <c r="CB28" i="3"/>
  <c r="CD28" i="3" s="1"/>
  <c r="CE28" i="3" s="1"/>
  <c r="CB26" i="3"/>
  <c r="CD26" i="3" s="1"/>
  <c r="CE26" i="3" s="1"/>
  <c r="CB24" i="3"/>
  <c r="CD24" i="3" s="1"/>
  <c r="CE24" i="3" s="1"/>
  <c r="CB22" i="3"/>
  <c r="CD22" i="3" s="1"/>
  <c r="CE22" i="3" s="1"/>
  <c r="CB20" i="3"/>
  <c r="CD20" i="3" s="1"/>
  <c r="CE20" i="3" s="1"/>
  <c r="CB18" i="3"/>
  <c r="CD18" i="3" s="1"/>
  <c r="CE18" i="3" s="1"/>
  <c r="CB16" i="3"/>
  <c r="CD16" i="3" s="1"/>
  <c r="CE16" i="3" s="1"/>
  <c r="CB14" i="3"/>
  <c r="CD14" i="3" s="1"/>
  <c r="CE14" i="3" s="1"/>
  <c r="CB12" i="3"/>
  <c r="CD12" i="3" s="1"/>
  <c r="CE12" i="3" s="1"/>
  <c r="CB10" i="3"/>
  <c r="CD10" i="3" s="1"/>
  <c r="CE10" i="3" s="1"/>
  <c r="CB8" i="3"/>
  <c r="CD8" i="3" s="1"/>
  <c r="CE8" i="3" s="1"/>
  <c r="CB6" i="3"/>
  <c r="CD6" i="3" s="1"/>
  <c r="CE6" i="3" s="1"/>
  <c r="CB4" i="3"/>
  <c r="CD4" i="3" s="1"/>
  <c r="CE4" i="3" s="1"/>
  <c r="BY31" i="3"/>
  <c r="BY29" i="3"/>
  <c r="BY27" i="3"/>
  <c r="BY25" i="3"/>
  <c r="BY23" i="3"/>
  <c r="BY21" i="3"/>
  <c r="BY19" i="3"/>
  <c r="BY17" i="3"/>
  <c r="BY15" i="3"/>
  <c r="BY13" i="3"/>
  <c r="BY11" i="3"/>
  <c r="BY9" i="3"/>
  <c r="BY7" i="3"/>
  <c r="BY5" i="3"/>
  <c r="BZ30" i="3"/>
  <c r="CA30" i="3" s="1"/>
  <c r="CD15" i="3"/>
  <c r="CE15" i="3" s="1"/>
  <c r="CD23" i="3"/>
  <c r="CE23" i="3" s="1"/>
  <c r="CD13" i="3"/>
  <c r="CE13" i="3" s="1"/>
  <c r="CD17" i="3"/>
  <c r="CE17" i="3" s="1"/>
  <c r="CD29" i="3"/>
  <c r="CE29" i="3" s="1"/>
  <c r="BZ12" i="3"/>
  <c r="CA12" i="3" s="1"/>
  <c r="BZ18" i="3"/>
  <c r="CA18" i="3" s="1"/>
  <c r="BZ22" i="3"/>
  <c r="CA22" i="3" s="1"/>
  <c r="B12" i="8"/>
  <c r="CE33" i="3" l="1"/>
  <c r="CB3" i="3"/>
  <c r="BX3" i="3"/>
  <c r="BZ4" i="3"/>
  <c r="CC3" i="3"/>
  <c r="BY3" i="3"/>
  <c r="CD33" i="3"/>
  <c r="CD34" i="3" s="1"/>
  <c r="BZ33" i="3" l="1"/>
  <c r="BZ34" i="3" s="1"/>
  <c r="CA4" i="3"/>
  <c r="CA33" i="3" s="1"/>
  <c r="J1070" i="1"/>
  <c r="L1070" i="1" s="1"/>
  <c r="J1071" i="1"/>
  <c r="L1071" i="1" s="1"/>
  <c r="J1072" i="1"/>
  <c r="L1072" i="1" s="1"/>
  <c r="J1108" i="1"/>
  <c r="L1108" i="1" s="1"/>
  <c r="J1109" i="1"/>
  <c r="L1109" i="1" s="1"/>
  <c r="J1110" i="1"/>
  <c r="L1110" i="1" s="1"/>
  <c r="J1111" i="1"/>
  <c r="L1111" i="1" s="1"/>
  <c r="J1112" i="1"/>
  <c r="L1112" i="1" s="1"/>
  <c r="J1113" i="1"/>
  <c r="L1113" i="1" s="1"/>
  <c r="J1114" i="1"/>
  <c r="L1114" i="1" s="1"/>
  <c r="J1115" i="1"/>
  <c r="L1115" i="1" s="1"/>
  <c r="J1116" i="1"/>
  <c r="L1116" i="1" s="1"/>
  <c r="J1117" i="1"/>
  <c r="L1117" i="1" s="1"/>
  <c r="J1118" i="1"/>
  <c r="L1118" i="1" s="1"/>
  <c r="J1119" i="1"/>
  <c r="L1119" i="1" s="1"/>
  <c r="J1120" i="1"/>
  <c r="L1120" i="1" s="1"/>
  <c r="J1121" i="1"/>
  <c r="L1121" i="1" s="1"/>
  <c r="J1122" i="1"/>
  <c r="L1122" i="1" s="1"/>
  <c r="J1123" i="1"/>
  <c r="L1123" i="1" s="1"/>
  <c r="J1124" i="1"/>
  <c r="L1124" i="1" s="1"/>
  <c r="J1125" i="1"/>
  <c r="L1125" i="1" s="1"/>
  <c r="J1126" i="1"/>
  <c r="L1126" i="1" s="1"/>
  <c r="J1127" i="1"/>
  <c r="L1127" i="1" s="1"/>
  <c r="J1128" i="1"/>
  <c r="L1128" i="1" s="1"/>
  <c r="J1129" i="1"/>
  <c r="L1129" i="1" s="1"/>
  <c r="J1130" i="1"/>
  <c r="L1130" i="1" s="1"/>
  <c r="J1131" i="1"/>
  <c r="L1131" i="1" s="1"/>
  <c r="J1132" i="1"/>
  <c r="L1132" i="1" s="1"/>
  <c r="J1133" i="1"/>
  <c r="L1133" i="1" s="1"/>
  <c r="J1134" i="1"/>
  <c r="L1134" i="1" s="1"/>
  <c r="J1135" i="1"/>
  <c r="L1135" i="1" s="1"/>
  <c r="J1136" i="1"/>
  <c r="L1136" i="1" s="1"/>
  <c r="J1137" i="1"/>
  <c r="L1137" i="1" s="1"/>
  <c r="J1138" i="1"/>
  <c r="L1138" i="1" s="1"/>
  <c r="J1139" i="1"/>
  <c r="L1139" i="1" s="1"/>
  <c r="J1140" i="1"/>
  <c r="L1140" i="1" s="1"/>
  <c r="J1141" i="1"/>
  <c r="L1141" i="1" s="1"/>
  <c r="J1142" i="1"/>
  <c r="L1142" i="1" s="1"/>
  <c r="J1143" i="1"/>
  <c r="L1143" i="1" s="1"/>
  <c r="J1144" i="1"/>
  <c r="L1144" i="1" s="1"/>
  <c r="J1145" i="1"/>
  <c r="L1145" i="1" s="1"/>
  <c r="J1146" i="1"/>
  <c r="L1146" i="1" s="1"/>
  <c r="J1147" i="1"/>
  <c r="L1147" i="1" s="1"/>
  <c r="J1148" i="1"/>
  <c r="L1148" i="1" s="1"/>
  <c r="J1149" i="1"/>
  <c r="L1149" i="1" s="1"/>
  <c r="J1150" i="1"/>
  <c r="L1150" i="1" s="1"/>
  <c r="J1151" i="1"/>
  <c r="L1151" i="1" s="1"/>
  <c r="J1152" i="1"/>
  <c r="L1152" i="1" s="1"/>
  <c r="J1153" i="1"/>
  <c r="L1153" i="1" s="1"/>
  <c r="J1154" i="1"/>
  <c r="L1154" i="1" s="1"/>
  <c r="J1155" i="1"/>
  <c r="L1155" i="1" s="1"/>
  <c r="J1156" i="1"/>
  <c r="L1156" i="1" s="1"/>
  <c r="J1157" i="1"/>
  <c r="L1157" i="1" s="1"/>
  <c r="J1158" i="1"/>
  <c r="L1158" i="1" s="1"/>
  <c r="J1159" i="1"/>
  <c r="L1159" i="1" s="1"/>
  <c r="J1160" i="1"/>
  <c r="L1160" i="1" s="1"/>
  <c r="J1161" i="1"/>
  <c r="L1161" i="1" s="1"/>
  <c r="J1162" i="1"/>
  <c r="L1162" i="1" s="1"/>
  <c r="J1163" i="1"/>
  <c r="L1163" i="1" s="1"/>
  <c r="J1164" i="1"/>
  <c r="L1164" i="1" s="1"/>
  <c r="J1165" i="1"/>
  <c r="L1165" i="1" s="1"/>
  <c r="J1166" i="1"/>
  <c r="L1166" i="1" s="1"/>
  <c r="J1167" i="1"/>
  <c r="L1167" i="1" s="1"/>
  <c r="J1168" i="1"/>
  <c r="L1168" i="1" s="1"/>
  <c r="J1169" i="1"/>
  <c r="L1169" i="1" s="1"/>
  <c r="J1170" i="1"/>
  <c r="L1170" i="1" s="1"/>
  <c r="J1171" i="1"/>
  <c r="L1171" i="1" s="1"/>
  <c r="J1172" i="1"/>
  <c r="L1172" i="1" s="1"/>
  <c r="J1173" i="1"/>
  <c r="L1173" i="1" s="1"/>
  <c r="J1174" i="1"/>
  <c r="L1174" i="1" s="1"/>
  <c r="J1175" i="1"/>
  <c r="L1175" i="1" s="1"/>
  <c r="J1176" i="1"/>
  <c r="L1176" i="1" s="1"/>
  <c r="J1177" i="1"/>
  <c r="L1177" i="1" s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L1197" i="1" s="1"/>
  <c r="J1198" i="1"/>
  <c r="L1198" i="1" s="1"/>
  <c r="J1199" i="1"/>
  <c r="L1199" i="1" s="1"/>
  <c r="J1200" i="1"/>
  <c r="L1200" i="1" s="1"/>
  <c r="J1201" i="1"/>
  <c r="L1201" i="1" s="1"/>
  <c r="J1202" i="1"/>
  <c r="L1202" i="1" s="1"/>
  <c r="J1203" i="1"/>
  <c r="L1203" i="1" s="1"/>
  <c r="J1204" i="1"/>
  <c r="L1204" i="1" s="1"/>
  <c r="J1205" i="1"/>
  <c r="L1205" i="1" s="1"/>
  <c r="J1206" i="1"/>
  <c r="L1206" i="1" s="1"/>
  <c r="J1207" i="1"/>
  <c r="L1207" i="1" s="1"/>
  <c r="J1208" i="1"/>
  <c r="L1208" i="1" s="1"/>
  <c r="J1209" i="1"/>
  <c r="L1209" i="1" s="1"/>
  <c r="J1210" i="1"/>
  <c r="L1210" i="1" s="1"/>
  <c r="J1211" i="1"/>
  <c r="L1211" i="1" s="1"/>
  <c r="J1212" i="1"/>
  <c r="L1212" i="1" s="1"/>
  <c r="J1213" i="1"/>
  <c r="L1213" i="1" s="1"/>
  <c r="J1214" i="1"/>
  <c r="L1214" i="1" s="1"/>
  <c r="J1215" i="1"/>
  <c r="L1215" i="1" s="1"/>
  <c r="J1216" i="1"/>
  <c r="L1216" i="1" s="1"/>
  <c r="J1217" i="1"/>
  <c r="L1217" i="1" s="1"/>
  <c r="J1218" i="1"/>
  <c r="L1218" i="1" s="1"/>
  <c r="J1219" i="1"/>
  <c r="L1219" i="1" s="1"/>
  <c r="J1220" i="1"/>
  <c r="L1220" i="1" s="1"/>
  <c r="J1221" i="1"/>
  <c r="L1221" i="1" s="1"/>
  <c r="J1222" i="1"/>
  <c r="L1222" i="1" s="1"/>
  <c r="J1223" i="1"/>
  <c r="L1223" i="1" s="1"/>
  <c r="J1224" i="1"/>
  <c r="L1224" i="1" s="1"/>
  <c r="J1225" i="1"/>
  <c r="L1225" i="1" s="1"/>
  <c r="J1226" i="1"/>
  <c r="L1226" i="1" s="1"/>
  <c r="J1227" i="1"/>
  <c r="L1227" i="1" s="1"/>
  <c r="J1228" i="1"/>
  <c r="L1228" i="1" s="1"/>
  <c r="J1229" i="1"/>
  <c r="L1229" i="1" s="1"/>
  <c r="J1230" i="1"/>
  <c r="L1230" i="1" s="1"/>
  <c r="J1231" i="1"/>
  <c r="L1231" i="1" s="1"/>
  <c r="J1232" i="1"/>
  <c r="L1232" i="1" s="1"/>
  <c r="J1233" i="1"/>
  <c r="L1233" i="1" s="1"/>
  <c r="J1234" i="1"/>
  <c r="L1234" i="1" s="1"/>
  <c r="J1235" i="1"/>
  <c r="L1235" i="1" s="1"/>
  <c r="J1236" i="1"/>
  <c r="L1236" i="1" s="1"/>
  <c r="J1237" i="1"/>
  <c r="L1237" i="1" s="1"/>
  <c r="J1238" i="1"/>
  <c r="L1238" i="1" s="1"/>
  <c r="J1239" i="1"/>
  <c r="L1239" i="1" s="1"/>
  <c r="J1240" i="1"/>
  <c r="L1240" i="1" s="1"/>
  <c r="J1241" i="1"/>
  <c r="L1241" i="1" s="1"/>
  <c r="J1242" i="1"/>
  <c r="L1242" i="1" s="1"/>
  <c r="J1243" i="1"/>
  <c r="L1243" i="1" s="1"/>
  <c r="J1244" i="1"/>
  <c r="L1244" i="1" s="1"/>
  <c r="J1245" i="1"/>
  <c r="L1245" i="1" s="1"/>
  <c r="J1246" i="1"/>
  <c r="L1246" i="1" s="1"/>
  <c r="J1247" i="1"/>
  <c r="L1247" i="1" s="1"/>
  <c r="J1248" i="1"/>
  <c r="L1248" i="1" s="1"/>
  <c r="J1249" i="1"/>
  <c r="L1249" i="1" s="1"/>
  <c r="J1250" i="1"/>
  <c r="L1250" i="1" s="1"/>
  <c r="J1251" i="1"/>
  <c r="L1251" i="1" s="1"/>
  <c r="J1252" i="1"/>
  <c r="L1252" i="1" s="1"/>
  <c r="J1253" i="1"/>
  <c r="L1253" i="1" s="1"/>
  <c r="J1254" i="1"/>
  <c r="L1254" i="1" s="1"/>
  <c r="J1255" i="1"/>
  <c r="L1255" i="1" s="1"/>
  <c r="J1256" i="1"/>
  <c r="L1256" i="1" s="1"/>
  <c r="J1257" i="1"/>
  <c r="L1257" i="1" s="1"/>
  <c r="J1258" i="1"/>
  <c r="L1258" i="1" s="1"/>
  <c r="J1259" i="1"/>
  <c r="L1259" i="1" s="1"/>
  <c r="J1260" i="1"/>
  <c r="L1260" i="1" s="1"/>
  <c r="J1261" i="1"/>
  <c r="L1261" i="1" s="1"/>
  <c r="J1262" i="1"/>
  <c r="L1262" i="1" s="1"/>
  <c r="J1263" i="1"/>
  <c r="L1263" i="1" s="1"/>
  <c r="J1264" i="1"/>
  <c r="L1264" i="1" s="1"/>
  <c r="J1265" i="1"/>
  <c r="L1265" i="1" s="1"/>
  <c r="J1266" i="1"/>
  <c r="L1266" i="1" s="1"/>
  <c r="J1267" i="1"/>
  <c r="L1267" i="1" s="1"/>
  <c r="J1268" i="1"/>
  <c r="L1268" i="1" s="1"/>
  <c r="J1269" i="1"/>
  <c r="L1269" i="1" s="1"/>
  <c r="J1270" i="1"/>
  <c r="L1270" i="1" s="1"/>
  <c r="J1271" i="1"/>
  <c r="L1271" i="1" s="1"/>
  <c r="J1272" i="1"/>
  <c r="L1272" i="1" s="1"/>
  <c r="J1273" i="1"/>
  <c r="L1273" i="1" s="1"/>
  <c r="J1274" i="1"/>
  <c r="L1274" i="1" s="1"/>
  <c r="J1275" i="1"/>
  <c r="L1275" i="1" s="1"/>
  <c r="J1276" i="1"/>
  <c r="L1276" i="1" s="1"/>
  <c r="J1277" i="1"/>
  <c r="L1277" i="1" s="1"/>
  <c r="J1278" i="1"/>
  <c r="L1278" i="1" s="1"/>
  <c r="J1279" i="1"/>
  <c r="L1279" i="1" s="1"/>
  <c r="J1280" i="1"/>
  <c r="L1280" i="1" s="1"/>
  <c r="J1281" i="1"/>
  <c r="L1281" i="1" s="1"/>
  <c r="J1282" i="1"/>
  <c r="L1282" i="1" s="1"/>
  <c r="J1283" i="1"/>
  <c r="L1283" i="1" s="1"/>
  <c r="J1284" i="1"/>
  <c r="L1284" i="1" s="1"/>
  <c r="J1285" i="1"/>
  <c r="L1285" i="1" s="1"/>
  <c r="J1286" i="1"/>
  <c r="L1286" i="1" s="1"/>
  <c r="J1287" i="1"/>
  <c r="L1287" i="1" s="1"/>
  <c r="J1288" i="1"/>
  <c r="L1288" i="1" s="1"/>
  <c r="J1289" i="1"/>
  <c r="L1289" i="1" s="1"/>
  <c r="J1290" i="1"/>
  <c r="L1290" i="1" s="1"/>
  <c r="J1291" i="1"/>
  <c r="L1291" i="1" s="1"/>
  <c r="J1292" i="1"/>
  <c r="L1292" i="1" s="1"/>
  <c r="J1293" i="1"/>
  <c r="L1293" i="1" s="1"/>
  <c r="J1294" i="1"/>
  <c r="L1294" i="1" s="1"/>
  <c r="J1295" i="1"/>
  <c r="L1295" i="1" s="1"/>
  <c r="J1296" i="1"/>
  <c r="L1296" i="1" s="1"/>
  <c r="J1297" i="1"/>
  <c r="L1297" i="1" s="1"/>
  <c r="J1298" i="1"/>
  <c r="L1298" i="1" s="1"/>
  <c r="J1299" i="1"/>
  <c r="L1299" i="1" s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L1315" i="1" s="1"/>
  <c r="J1316" i="1"/>
  <c r="J1317" i="1"/>
  <c r="J1318" i="1"/>
  <c r="J1319" i="1"/>
  <c r="L1319" i="1" s="1"/>
  <c r="J1320" i="1"/>
  <c r="J1321" i="1"/>
  <c r="J1322" i="1"/>
  <c r="J1323" i="1"/>
  <c r="J1324" i="1"/>
  <c r="L1324" i="1" s="1"/>
  <c r="J1325" i="1"/>
  <c r="L1325" i="1" s="1"/>
  <c r="J1326" i="1"/>
  <c r="L1326" i="1" s="1"/>
  <c r="J1327" i="1"/>
  <c r="J1328" i="1"/>
  <c r="J1329" i="1"/>
  <c r="J1330" i="1"/>
  <c r="L1330" i="1" s="1"/>
  <c r="J1331" i="1"/>
  <c r="L1331" i="1" s="1"/>
  <c r="J1332" i="1"/>
  <c r="L1332" i="1" s="1"/>
  <c r="J1333" i="1"/>
  <c r="L1333" i="1" s="1"/>
  <c r="J1334" i="1"/>
  <c r="J1335" i="1"/>
  <c r="J1336" i="1"/>
  <c r="J1337" i="1"/>
  <c r="J1338" i="1"/>
  <c r="J1386" i="1"/>
  <c r="L1386" i="1" s="1"/>
  <c r="J1387" i="1"/>
  <c r="L1387" i="1" s="1"/>
  <c r="J1388" i="1"/>
  <c r="L1388" i="1" s="1"/>
  <c r="J1389" i="1"/>
  <c r="L1389" i="1" s="1"/>
  <c r="J1390" i="1"/>
  <c r="L1390" i="1" s="1"/>
  <c r="J1391" i="1"/>
  <c r="L1391" i="1" s="1"/>
  <c r="J1392" i="1"/>
  <c r="L1392" i="1" s="1"/>
  <c r="J1393" i="1"/>
  <c r="L1393" i="1" s="1"/>
  <c r="J1394" i="1"/>
  <c r="L1394" i="1" s="1"/>
  <c r="J1395" i="1"/>
  <c r="L1395" i="1" s="1"/>
  <c r="J1396" i="1"/>
  <c r="L1396" i="1" s="1"/>
  <c r="J1397" i="1"/>
  <c r="L1397" i="1" s="1"/>
  <c r="J1398" i="1"/>
  <c r="L1398" i="1" s="1"/>
  <c r="J1399" i="1"/>
  <c r="L1399" i="1" s="1"/>
  <c r="J1400" i="1"/>
  <c r="L1400" i="1" s="1"/>
  <c r="J1401" i="1"/>
  <c r="L1401" i="1" s="1"/>
  <c r="J1402" i="1"/>
  <c r="L1402" i="1" s="1"/>
  <c r="J1403" i="1"/>
  <c r="L1403" i="1" s="1"/>
  <c r="J1404" i="1"/>
  <c r="L1404" i="1" s="1"/>
  <c r="J1405" i="1"/>
  <c r="L1405" i="1" s="1"/>
  <c r="J1406" i="1"/>
  <c r="L1406" i="1" s="1"/>
  <c r="J1407" i="1"/>
  <c r="L1407" i="1" s="1"/>
  <c r="J1408" i="1"/>
  <c r="L1408" i="1" s="1"/>
  <c r="J1409" i="1"/>
  <c r="L1409" i="1" s="1"/>
  <c r="J1410" i="1"/>
  <c r="L1410" i="1" s="1"/>
  <c r="J1411" i="1"/>
  <c r="L1411" i="1" s="1"/>
  <c r="J1412" i="1"/>
  <c r="L1412" i="1" s="1"/>
  <c r="J1413" i="1"/>
  <c r="L1413" i="1" s="1"/>
  <c r="J1414" i="1"/>
  <c r="L1414" i="1" s="1"/>
  <c r="J1415" i="1"/>
  <c r="L1415" i="1" s="1"/>
  <c r="J1416" i="1"/>
  <c r="L1416" i="1" s="1"/>
  <c r="J1417" i="1"/>
  <c r="L1417" i="1" s="1"/>
  <c r="J1418" i="1"/>
  <c r="L1418" i="1" s="1"/>
  <c r="J1419" i="1"/>
  <c r="L1419" i="1" s="1"/>
  <c r="J1420" i="1"/>
  <c r="L1420" i="1" s="1"/>
  <c r="J1421" i="1"/>
  <c r="L1421" i="1" s="1"/>
  <c r="J1422" i="1"/>
  <c r="L1422" i="1" s="1"/>
  <c r="J1423" i="1"/>
  <c r="L1423" i="1" s="1"/>
  <c r="J1424" i="1"/>
  <c r="L1424" i="1" s="1"/>
  <c r="J1425" i="1"/>
  <c r="L1425" i="1" s="1"/>
  <c r="J1426" i="1"/>
  <c r="J1427" i="1"/>
  <c r="L1427" i="1" s="1"/>
  <c r="J1428" i="1"/>
  <c r="L1428" i="1" s="1"/>
  <c r="J1429" i="1"/>
  <c r="L1429" i="1" s="1"/>
  <c r="J1430" i="1"/>
  <c r="L1430" i="1" s="1"/>
  <c r="J1431" i="1"/>
  <c r="L1431" i="1" s="1"/>
  <c r="J1432" i="1"/>
  <c r="L1432" i="1" s="1"/>
  <c r="J1433" i="1"/>
  <c r="L1433" i="1" s="1"/>
  <c r="J1434" i="1"/>
  <c r="L1434" i="1" s="1"/>
  <c r="J1435" i="1"/>
  <c r="L1435" i="1" s="1"/>
  <c r="J1436" i="1"/>
  <c r="L1436" i="1" s="1"/>
  <c r="J1437" i="1"/>
  <c r="L1437" i="1" s="1"/>
  <c r="J1438" i="1"/>
  <c r="L1438" i="1" s="1"/>
  <c r="J1439" i="1"/>
  <c r="L1439" i="1" s="1"/>
  <c r="J1440" i="1"/>
  <c r="L1440" i="1" s="1"/>
  <c r="J1441" i="1"/>
  <c r="L1441" i="1" s="1"/>
  <c r="J1442" i="1"/>
  <c r="L1442" i="1" s="1"/>
  <c r="J1443" i="1"/>
  <c r="L1443" i="1" s="1"/>
  <c r="J1444" i="1"/>
  <c r="L1444" i="1" s="1"/>
  <c r="J1445" i="1"/>
  <c r="L1445" i="1" s="1"/>
  <c r="J1446" i="1"/>
  <c r="L1446" i="1" s="1"/>
  <c r="J1447" i="1"/>
  <c r="L1447" i="1" s="1"/>
  <c r="J1448" i="1"/>
  <c r="L1448" i="1" s="1"/>
  <c r="J1449" i="1"/>
  <c r="L1449" i="1" s="1"/>
  <c r="J1450" i="1"/>
  <c r="L1450" i="1" s="1"/>
  <c r="J1451" i="1"/>
  <c r="L1451" i="1" s="1"/>
  <c r="J1452" i="1"/>
  <c r="L1452" i="1" s="1"/>
  <c r="J1453" i="1"/>
  <c r="L1453" i="1" s="1"/>
  <c r="J1454" i="1"/>
  <c r="L1454" i="1" s="1"/>
  <c r="J1455" i="1"/>
  <c r="L1455" i="1" s="1"/>
  <c r="J1456" i="1"/>
  <c r="L1456" i="1" s="1"/>
  <c r="J1457" i="1"/>
  <c r="L1457" i="1" s="1"/>
  <c r="J1458" i="1"/>
  <c r="L1458" i="1" s="1"/>
  <c r="J1459" i="1"/>
  <c r="L1459" i="1" s="1"/>
  <c r="J1460" i="1"/>
  <c r="L1460" i="1" s="1"/>
  <c r="J1461" i="1"/>
  <c r="L1461" i="1" s="1"/>
  <c r="J1462" i="1"/>
  <c r="L1462" i="1" s="1"/>
  <c r="J1463" i="1"/>
  <c r="L1463" i="1" s="1"/>
  <c r="J1464" i="1"/>
  <c r="L1464" i="1" s="1"/>
  <c r="J1465" i="1"/>
  <c r="L1465" i="1" s="1"/>
  <c r="J1466" i="1"/>
  <c r="L1466" i="1" s="1"/>
  <c r="J1467" i="1"/>
  <c r="L1467" i="1" s="1"/>
  <c r="J1468" i="1"/>
  <c r="L1468" i="1" s="1"/>
  <c r="J1469" i="1"/>
  <c r="L1469" i="1" s="1"/>
  <c r="J1470" i="1"/>
  <c r="J1471" i="1"/>
  <c r="L1471" i="1" s="1"/>
  <c r="J1472" i="1"/>
  <c r="L1472" i="1" s="1"/>
  <c r="J1473" i="1"/>
  <c r="L1473" i="1" s="1"/>
  <c r="J1474" i="1"/>
  <c r="L1474" i="1" s="1"/>
  <c r="J1475" i="1"/>
  <c r="L1475" i="1" s="1"/>
  <c r="J1476" i="1"/>
  <c r="L1476" i="1" s="1"/>
  <c r="J1477" i="1"/>
  <c r="L1477" i="1" s="1"/>
  <c r="J1478" i="1"/>
  <c r="L1478" i="1" s="1"/>
  <c r="J1479" i="1"/>
  <c r="L1479" i="1" s="1"/>
  <c r="J1480" i="1"/>
  <c r="L1480" i="1" s="1"/>
  <c r="J1481" i="1"/>
  <c r="L1481" i="1" s="1"/>
  <c r="J1482" i="1"/>
  <c r="L1482" i="1" s="1"/>
  <c r="J1483" i="1"/>
  <c r="L1483" i="1" s="1"/>
  <c r="J1484" i="1"/>
  <c r="L1484" i="1" s="1"/>
  <c r="J1485" i="1"/>
  <c r="L1485" i="1" s="1"/>
  <c r="J1486" i="1"/>
  <c r="L1486" i="1" s="1"/>
  <c r="J1487" i="1"/>
  <c r="L1487" i="1" s="1"/>
  <c r="J1488" i="1"/>
  <c r="L1488" i="1" s="1"/>
  <c r="J1489" i="1"/>
  <c r="L1489" i="1" s="1"/>
  <c r="J1490" i="1"/>
  <c r="L1490" i="1" s="1"/>
  <c r="J1491" i="1"/>
  <c r="L1491" i="1" s="1"/>
  <c r="J1492" i="1"/>
  <c r="L1492" i="1" s="1"/>
  <c r="J1493" i="1"/>
  <c r="L1493" i="1" s="1"/>
  <c r="J1494" i="1"/>
  <c r="L1494" i="1" s="1"/>
  <c r="J1495" i="1"/>
  <c r="L1495" i="1" s="1"/>
  <c r="J1496" i="1"/>
  <c r="L1496" i="1" s="1"/>
  <c r="J1497" i="1"/>
  <c r="L1497" i="1" s="1"/>
  <c r="J1498" i="1"/>
  <c r="L1498" i="1" s="1"/>
  <c r="J1499" i="1"/>
  <c r="L1499" i="1" s="1"/>
  <c r="J1500" i="1"/>
  <c r="L1500" i="1" s="1"/>
  <c r="J1501" i="1"/>
  <c r="L1501" i="1" s="1"/>
  <c r="J1502" i="1"/>
  <c r="L1502" i="1" s="1"/>
  <c r="J1503" i="1"/>
  <c r="L1503" i="1" s="1"/>
  <c r="J1504" i="1"/>
  <c r="L1504" i="1" s="1"/>
  <c r="J1505" i="1"/>
  <c r="L1505" i="1" s="1"/>
  <c r="J1506" i="1"/>
  <c r="L1506" i="1" s="1"/>
  <c r="J1507" i="1"/>
  <c r="L1507" i="1" s="1"/>
  <c r="J1508" i="1"/>
  <c r="L1508" i="1" s="1"/>
  <c r="J1509" i="1"/>
  <c r="L1509" i="1" s="1"/>
  <c r="J1510" i="1"/>
  <c r="L1510" i="1" s="1"/>
  <c r="J1511" i="1"/>
  <c r="L1511" i="1" s="1"/>
  <c r="J1512" i="1"/>
  <c r="L1512" i="1" s="1"/>
  <c r="J1513" i="1"/>
  <c r="L1513" i="1" s="1"/>
  <c r="J1514" i="1"/>
  <c r="L1514" i="1" s="1"/>
  <c r="J1515" i="1"/>
  <c r="L1515" i="1" s="1"/>
  <c r="J1516" i="1"/>
  <c r="L1516" i="1" s="1"/>
  <c r="J1517" i="1"/>
  <c r="L1517" i="1" s="1"/>
  <c r="J1518" i="1"/>
  <c r="L1518" i="1" s="1"/>
  <c r="J1519" i="1"/>
  <c r="L1519" i="1" s="1"/>
  <c r="J1520" i="1"/>
  <c r="L1520" i="1" s="1"/>
  <c r="J1521" i="1"/>
  <c r="L1521" i="1" s="1"/>
  <c r="J1522" i="1"/>
  <c r="L1522" i="1" s="1"/>
  <c r="J1523" i="1"/>
  <c r="L1523" i="1" s="1"/>
  <c r="J1524" i="1"/>
  <c r="L1524" i="1" s="1"/>
  <c r="J1525" i="1"/>
  <c r="L1525" i="1" s="1"/>
  <c r="J1526" i="1"/>
  <c r="L1526" i="1" s="1"/>
  <c r="J1527" i="1"/>
  <c r="L1527" i="1" s="1"/>
  <c r="J1528" i="1"/>
  <c r="L1528" i="1" s="1"/>
  <c r="J1529" i="1"/>
  <c r="L1529" i="1" s="1"/>
  <c r="J1530" i="1"/>
  <c r="L1530" i="1" s="1"/>
  <c r="J1531" i="1"/>
  <c r="L1531" i="1" s="1"/>
  <c r="J1532" i="1"/>
  <c r="L1532" i="1" s="1"/>
  <c r="J1533" i="1"/>
  <c r="L1533" i="1" s="1"/>
  <c r="J1534" i="1"/>
  <c r="L1534" i="1" s="1"/>
  <c r="J1535" i="1"/>
  <c r="L1535" i="1" s="1"/>
  <c r="J1536" i="1"/>
  <c r="L1536" i="1" s="1"/>
  <c r="J1537" i="1"/>
  <c r="L1537" i="1" s="1"/>
  <c r="J1538" i="1"/>
  <c r="L1538" i="1" s="1"/>
  <c r="J1539" i="1"/>
  <c r="L1539" i="1" s="1"/>
  <c r="J1540" i="1"/>
  <c r="L1540" i="1" s="1"/>
  <c r="J1541" i="1"/>
  <c r="L1541" i="1" s="1"/>
  <c r="J1542" i="1"/>
  <c r="L1542" i="1" s="1"/>
  <c r="J1543" i="1"/>
  <c r="L1543" i="1" s="1"/>
  <c r="J1544" i="1"/>
  <c r="J1545" i="1"/>
  <c r="L1545" i="1" s="1"/>
  <c r="J1546" i="1"/>
  <c r="L1546" i="1" s="1"/>
  <c r="J1547" i="1"/>
  <c r="L1547" i="1" s="1"/>
  <c r="J1548" i="1"/>
  <c r="L1548" i="1" s="1"/>
  <c r="J1549" i="1"/>
  <c r="L1549" i="1" s="1"/>
  <c r="J1550" i="1"/>
  <c r="L1550" i="1" s="1"/>
  <c r="J1551" i="1"/>
  <c r="L1551" i="1" s="1"/>
  <c r="J1552" i="1"/>
  <c r="L1552" i="1" s="1"/>
  <c r="J1553" i="1"/>
  <c r="L1553" i="1" s="1"/>
  <c r="J1554" i="1"/>
  <c r="L1554" i="1" s="1"/>
  <c r="J1555" i="1"/>
  <c r="L1555" i="1" s="1"/>
  <c r="J1556" i="1"/>
  <c r="L1556" i="1" s="1"/>
  <c r="J1557" i="1"/>
  <c r="L1557" i="1" s="1"/>
  <c r="J1558" i="1"/>
  <c r="L1558" i="1" s="1"/>
  <c r="J1559" i="1"/>
  <c r="L1559" i="1" s="1"/>
  <c r="J1560" i="1"/>
  <c r="L1560" i="1" s="1"/>
  <c r="J1561" i="1"/>
  <c r="L1561" i="1" s="1"/>
  <c r="J1562" i="1"/>
  <c r="L1562" i="1" s="1"/>
  <c r="J1563" i="1"/>
  <c r="L1563" i="1" s="1"/>
  <c r="J1564" i="1"/>
  <c r="L1564" i="1" s="1"/>
  <c r="J1565" i="1"/>
  <c r="L1565" i="1" s="1"/>
  <c r="J1566" i="1"/>
  <c r="L1566" i="1" s="1"/>
  <c r="J1567" i="1"/>
  <c r="L1567" i="1" s="1"/>
  <c r="J1568" i="1"/>
  <c r="L1568" i="1" s="1"/>
  <c r="J1569" i="1"/>
  <c r="L1569" i="1" s="1"/>
  <c r="J1570" i="1"/>
  <c r="L1570" i="1" s="1"/>
  <c r="J1571" i="1"/>
  <c r="L1571" i="1" s="1"/>
  <c r="J1572" i="1"/>
  <c r="L1572" i="1" s="1"/>
  <c r="J1573" i="1"/>
  <c r="L1573" i="1" s="1"/>
  <c r="J1574" i="1"/>
  <c r="L1574" i="1" s="1"/>
  <c r="J1575" i="1"/>
  <c r="L1575" i="1" s="1"/>
  <c r="J1576" i="1"/>
  <c r="L1576" i="1" s="1"/>
  <c r="J1577" i="1"/>
  <c r="L1577" i="1" s="1"/>
  <c r="J1578" i="1"/>
  <c r="L1578" i="1" s="1"/>
  <c r="J1579" i="1"/>
  <c r="L1579" i="1" s="1"/>
  <c r="J1580" i="1"/>
  <c r="L1580" i="1" s="1"/>
  <c r="J1581" i="1"/>
  <c r="L1581" i="1" s="1"/>
  <c r="J1582" i="1"/>
  <c r="L1582" i="1" s="1"/>
  <c r="J1583" i="1"/>
  <c r="L1583" i="1" s="1"/>
  <c r="J1584" i="1"/>
  <c r="L1584" i="1" s="1"/>
  <c r="J1585" i="1"/>
  <c r="L1585" i="1" s="1"/>
  <c r="J1586" i="1"/>
  <c r="L1586" i="1" s="1"/>
  <c r="J1587" i="1"/>
  <c r="L1587" i="1" s="1"/>
  <c r="J1588" i="1"/>
  <c r="L1588" i="1" s="1"/>
  <c r="J1589" i="1"/>
  <c r="L1589" i="1" s="1"/>
  <c r="J1590" i="1"/>
  <c r="L1590" i="1" s="1"/>
  <c r="J1591" i="1"/>
  <c r="L1591" i="1" s="1"/>
  <c r="J1592" i="1"/>
  <c r="L1592" i="1" s="1"/>
  <c r="J1593" i="1"/>
  <c r="L1593" i="1" s="1"/>
  <c r="J1594" i="1"/>
  <c r="L1594" i="1" s="1"/>
  <c r="J1595" i="1"/>
  <c r="L1595" i="1" s="1"/>
  <c r="J1596" i="1"/>
  <c r="L1596" i="1" s="1"/>
  <c r="J1597" i="1"/>
  <c r="J1598" i="1"/>
  <c r="J1599" i="1"/>
  <c r="J1600" i="1"/>
  <c r="J1601" i="1"/>
  <c r="J1602" i="1"/>
  <c r="J1603" i="1"/>
  <c r="L1603" i="1" s="1"/>
  <c r="J1604" i="1"/>
  <c r="L1604" i="1" s="1"/>
  <c r="J1605" i="1"/>
  <c r="L1605" i="1" s="1"/>
  <c r="J1606" i="1"/>
  <c r="L1606" i="1" s="1"/>
  <c r="J1607" i="1"/>
  <c r="L1607" i="1" s="1"/>
  <c r="J1608" i="1"/>
  <c r="L1608" i="1" s="1"/>
  <c r="J1609" i="1"/>
  <c r="L1609" i="1" s="1"/>
  <c r="J1610" i="1"/>
  <c r="L1610" i="1" s="1"/>
  <c r="J1611" i="1"/>
  <c r="L1611" i="1" s="1"/>
  <c r="J1612" i="1"/>
  <c r="J1613" i="1"/>
  <c r="J1614" i="1"/>
  <c r="J1615" i="1"/>
  <c r="J1616" i="1"/>
  <c r="L1616" i="1" s="1"/>
  <c r="J1617" i="1"/>
  <c r="L1617" i="1" s="1"/>
  <c r="J1618" i="1"/>
  <c r="L1618" i="1" s="1"/>
  <c r="J1619" i="1"/>
  <c r="L1619" i="1" s="1"/>
  <c r="J1620" i="1"/>
  <c r="L1620" i="1" s="1"/>
  <c r="J1621" i="1"/>
  <c r="L1621" i="1" s="1"/>
  <c r="J1622" i="1"/>
  <c r="L1622" i="1" s="1"/>
  <c r="J1623" i="1"/>
  <c r="L1623" i="1" s="1"/>
  <c r="J1624" i="1"/>
  <c r="L1624" i="1" s="1"/>
  <c r="J1625" i="1"/>
  <c r="L1625" i="1" s="1"/>
  <c r="J1626" i="1"/>
  <c r="L1626" i="1" s="1"/>
  <c r="J1627" i="1"/>
  <c r="L1627" i="1" s="1"/>
  <c r="J1628" i="1"/>
  <c r="L1628" i="1" s="1"/>
  <c r="J1629" i="1"/>
  <c r="L1629" i="1" s="1"/>
  <c r="J1630" i="1"/>
  <c r="L1630" i="1" s="1"/>
  <c r="J1631" i="1"/>
  <c r="L1631" i="1" s="1"/>
  <c r="J1632" i="1"/>
  <c r="L1632" i="1" s="1"/>
  <c r="J1633" i="1"/>
  <c r="L1633" i="1" s="1"/>
  <c r="J1634" i="1"/>
  <c r="L1634" i="1" s="1"/>
  <c r="J1635" i="1"/>
  <c r="L1635" i="1" s="1"/>
  <c r="J1636" i="1"/>
  <c r="L1636" i="1" s="1"/>
  <c r="J1637" i="1"/>
  <c r="L1637" i="1" s="1"/>
  <c r="J1638" i="1"/>
  <c r="L1638" i="1" s="1"/>
  <c r="J1639" i="1"/>
  <c r="L1639" i="1" s="1"/>
  <c r="J1640" i="1"/>
  <c r="L1640" i="1" s="1"/>
  <c r="J1641" i="1"/>
  <c r="L1641" i="1" s="1"/>
  <c r="J1642" i="1"/>
  <c r="L1642" i="1" s="1"/>
  <c r="J1643" i="1"/>
  <c r="L1643" i="1" s="1"/>
  <c r="J1644" i="1"/>
  <c r="L1644" i="1" s="1"/>
  <c r="J1645" i="1"/>
  <c r="L1645" i="1" s="1"/>
  <c r="J1646" i="1"/>
  <c r="L1646" i="1" s="1"/>
  <c r="J1647" i="1"/>
  <c r="L1647" i="1" s="1"/>
  <c r="J1648" i="1"/>
  <c r="L1648" i="1" s="1"/>
  <c r="J1649" i="1"/>
  <c r="L1649" i="1" s="1"/>
  <c r="J1650" i="1"/>
  <c r="L1650" i="1" s="1"/>
  <c r="J1651" i="1"/>
  <c r="L1651" i="1" s="1"/>
  <c r="J1652" i="1"/>
  <c r="L1652" i="1" s="1"/>
  <c r="J1653" i="1"/>
  <c r="L1653" i="1" s="1"/>
  <c r="J1654" i="1"/>
  <c r="L1654" i="1" s="1"/>
  <c r="J1655" i="1"/>
  <c r="L1655" i="1" s="1"/>
  <c r="J1656" i="1"/>
  <c r="L1656" i="1" s="1"/>
  <c r="J1657" i="1"/>
  <c r="L1657" i="1" s="1"/>
  <c r="J1658" i="1"/>
  <c r="L1658" i="1" s="1"/>
  <c r="J1659" i="1"/>
  <c r="L1659" i="1" s="1"/>
  <c r="J1660" i="1"/>
  <c r="L1660" i="1" s="1"/>
  <c r="J1661" i="1"/>
  <c r="L1661" i="1" s="1"/>
  <c r="J1662" i="1"/>
  <c r="L1662" i="1" s="1"/>
  <c r="J1663" i="1"/>
  <c r="L1663" i="1" s="1"/>
  <c r="J1664" i="1"/>
  <c r="L1664" i="1" s="1"/>
  <c r="J1665" i="1"/>
  <c r="L1665" i="1" s="1"/>
  <c r="J1666" i="1"/>
  <c r="L1666" i="1" s="1"/>
  <c r="J1667" i="1"/>
  <c r="L1667" i="1" s="1"/>
  <c r="J1668" i="1"/>
  <c r="L1668" i="1" s="1"/>
  <c r="J1669" i="1"/>
  <c r="L1669" i="1" s="1"/>
  <c r="J1670" i="1"/>
  <c r="L1670" i="1" s="1"/>
  <c r="J1671" i="1"/>
  <c r="L1671" i="1" s="1"/>
  <c r="J1672" i="1"/>
  <c r="L1672" i="1" s="1"/>
  <c r="J1673" i="1"/>
  <c r="L1673" i="1" s="1"/>
  <c r="J1674" i="1"/>
  <c r="L1674" i="1" s="1"/>
  <c r="J1675" i="1"/>
  <c r="L1675" i="1" s="1"/>
  <c r="J1676" i="1"/>
  <c r="L1676" i="1" s="1"/>
  <c r="J1677" i="1"/>
  <c r="L1677" i="1" s="1"/>
  <c r="J1678" i="1"/>
  <c r="L1678" i="1" s="1"/>
  <c r="J1679" i="1"/>
  <c r="L1679" i="1" s="1"/>
  <c r="J1680" i="1"/>
  <c r="L1680" i="1" s="1"/>
  <c r="J1681" i="1"/>
  <c r="L1681" i="1" s="1"/>
  <c r="J1682" i="1"/>
  <c r="L1682" i="1" s="1"/>
  <c r="J1683" i="1"/>
  <c r="L1683" i="1" s="1"/>
  <c r="J1684" i="1"/>
  <c r="L1684" i="1" s="1"/>
  <c r="J1685" i="1"/>
  <c r="L1685" i="1" s="1"/>
  <c r="J1686" i="1"/>
  <c r="L1686" i="1" s="1"/>
  <c r="J1687" i="1"/>
  <c r="L1687" i="1" s="1"/>
  <c r="J1688" i="1"/>
  <c r="L1688" i="1" s="1"/>
  <c r="J1689" i="1"/>
  <c r="L1689" i="1" s="1"/>
  <c r="J1690" i="1"/>
  <c r="L1690" i="1" s="1"/>
  <c r="J1691" i="1"/>
  <c r="L1691" i="1" s="1"/>
  <c r="J1692" i="1"/>
  <c r="L1692" i="1" s="1"/>
  <c r="J1693" i="1"/>
  <c r="L1693" i="1" s="1"/>
  <c r="J1694" i="1"/>
  <c r="L1694" i="1" s="1"/>
  <c r="J1695" i="1"/>
  <c r="L1695" i="1" s="1"/>
  <c r="J1696" i="1"/>
  <c r="L1696" i="1" s="1"/>
  <c r="J1697" i="1"/>
  <c r="L1697" i="1" s="1"/>
  <c r="J1698" i="1"/>
  <c r="L1698" i="1" s="1"/>
  <c r="J1699" i="1"/>
  <c r="L1699" i="1" s="1"/>
  <c r="J1700" i="1"/>
  <c r="L1700" i="1" s="1"/>
  <c r="J1701" i="1"/>
  <c r="L1701" i="1" s="1"/>
  <c r="J1702" i="1"/>
  <c r="L1702" i="1" s="1"/>
  <c r="J1703" i="1"/>
  <c r="L1703" i="1" s="1"/>
  <c r="J1704" i="1"/>
  <c r="L1704" i="1" s="1"/>
  <c r="J1705" i="1"/>
  <c r="L1705" i="1" s="1"/>
  <c r="J1706" i="1"/>
  <c r="L1706" i="1" s="1"/>
  <c r="J1707" i="1"/>
  <c r="L1707" i="1" s="1"/>
  <c r="J1708" i="1"/>
  <c r="L1708" i="1" s="1"/>
  <c r="J1709" i="1"/>
  <c r="L1709" i="1" s="1"/>
  <c r="J1710" i="1"/>
  <c r="L1710" i="1" s="1"/>
  <c r="J1711" i="1"/>
  <c r="L1711" i="1" s="1"/>
  <c r="J1712" i="1"/>
  <c r="L1712" i="1" s="1"/>
  <c r="J1713" i="1"/>
  <c r="L1713" i="1" s="1"/>
  <c r="J1714" i="1"/>
  <c r="L1714" i="1" s="1"/>
  <c r="J1715" i="1"/>
  <c r="L1715" i="1" s="1"/>
  <c r="J1716" i="1"/>
  <c r="L1716" i="1" s="1"/>
  <c r="J1717" i="1"/>
  <c r="L1717" i="1" s="1"/>
  <c r="J1718" i="1"/>
  <c r="L1718" i="1" s="1"/>
  <c r="J1719" i="1"/>
  <c r="L1719" i="1" s="1"/>
  <c r="J1720" i="1"/>
  <c r="L1720" i="1" s="1"/>
  <c r="J1721" i="1"/>
  <c r="L1721" i="1" s="1"/>
  <c r="J1722" i="1"/>
  <c r="L1722" i="1" s="1"/>
  <c r="J1723" i="1"/>
  <c r="L1723" i="1" s="1"/>
  <c r="J1724" i="1"/>
  <c r="L1724" i="1" s="1"/>
  <c r="J1725" i="1"/>
  <c r="L1725" i="1" s="1"/>
  <c r="J1726" i="1"/>
  <c r="L1726" i="1" s="1"/>
  <c r="J1727" i="1"/>
  <c r="L1727" i="1" s="1"/>
  <c r="J1728" i="1"/>
  <c r="L1728" i="1" s="1"/>
  <c r="J1729" i="1"/>
  <c r="L1729" i="1" s="1"/>
  <c r="J1730" i="1"/>
  <c r="L1730" i="1" s="1"/>
  <c r="J1731" i="1"/>
  <c r="L1731" i="1" s="1"/>
  <c r="J1732" i="1"/>
  <c r="L1732" i="1" s="1"/>
  <c r="J1733" i="1"/>
  <c r="L1733" i="1" s="1"/>
  <c r="J1734" i="1"/>
  <c r="L1734" i="1" s="1"/>
  <c r="J1735" i="1"/>
  <c r="L1735" i="1" s="1"/>
  <c r="J1074" i="1"/>
  <c r="J1075" i="1"/>
  <c r="J1076" i="1"/>
  <c r="J1077" i="1"/>
  <c r="L1077" i="1" s="1"/>
  <c r="J1078" i="1"/>
  <c r="J1079" i="1"/>
  <c r="J1080" i="1"/>
  <c r="L1080" i="1" s="1"/>
  <c r="J1081" i="1"/>
  <c r="L1081" i="1" s="1"/>
  <c r="J1082" i="1"/>
  <c r="L1082" i="1" s="1"/>
  <c r="J1083" i="1"/>
  <c r="L1083" i="1" s="1"/>
  <c r="J1084" i="1"/>
  <c r="J1085" i="1"/>
  <c r="J1086" i="1"/>
  <c r="J1087" i="1"/>
  <c r="L1087" i="1" s="1"/>
  <c r="J1088" i="1"/>
  <c r="L1088" i="1" s="1"/>
  <c r="J1089" i="1"/>
  <c r="L1089" i="1" s="1"/>
  <c r="J1090" i="1"/>
  <c r="L1090" i="1" s="1"/>
  <c r="J1091" i="1"/>
  <c r="L1091" i="1" s="1"/>
  <c r="J1092" i="1"/>
  <c r="L1092" i="1" s="1"/>
  <c r="J1093" i="1"/>
  <c r="L1093" i="1" s="1"/>
  <c r="J1094" i="1"/>
  <c r="L1094" i="1" s="1"/>
  <c r="J1095" i="1"/>
  <c r="L1095" i="1" s="1"/>
  <c r="J1096" i="1"/>
  <c r="L1096" i="1" s="1"/>
  <c r="J1097" i="1"/>
  <c r="L1097" i="1" s="1"/>
  <c r="J1098" i="1"/>
  <c r="L1098" i="1" s="1"/>
  <c r="J1099" i="1"/>
  <c r="L1099" i="1" s="1"/>
  <c r="J1100" i="1"/>
  <c r="L1100" i="1" s="1"/>
  <c r="J1101" i="1"/>
  <c r="L1101" i="1" s="1"/>
  <c r="J1102" i="1"/>
  <c r="L1102" i="1" s="1"/>
  <c r="J1103" i="1"/>
  <c r="L1103" i="1" s="1"/>
  <c r="J1104" i="1"/>
  <c r="L1104" i="1" s="1"/>
  <c r="J1105" i="1"/>
  <c r="L1105" i="1" s="1"/>
  <c r="J1106" i="1"/>
  <c r="L1106" i="1" s="1"/>
  <c r="J1107" i="1"/>
  <c r="L1107" i="1" s="1"/>
  <c r="J1073" i="1"/>
  <c r="O3" i="1" l="1"/>
  <c r="L3" i="1"/>
  <c r="D19" i="3" l="1"/>
  <c r="E19" i="3"/>
  <c r="F19" i="3"/>
  <c r="G19" i="3"/>
  <c r="J19" i="3"/>
  <c r="K19" i="3"/>
  <c r="N19" i="3"/>
  <c r="O19" i="3"/>
  <c r="R19" i="3"/>
  <c r="S19" i="3"/>
  <c r="V19" i="3"/>
  <c r="X19" i="3"/>
  <c r="AA19" i="3"/>
  <c r="AB19" i="3"/>
  <c r="AE19" i="3"/>
  <c r="AF19" i="3"/>
  <c r="AI19" i="3"/>
  <c r="AJ19" i="3"/>
  <c r="AM19" i="3"/>
  <c r="AN19" i="3"/>
  <c r="AQ19" i="3"/>
  <c r="AR19" i="3"/>
  <c r="AU19" i="3"/>
  <c r="AW19" i="3"/>
  <c r="AZ19" i="3"/>
  <c r="BA19" i="3"/>
  <c r="BD19" i="3"/>
  <c r="BE19" i="3"/>
  <c r="BH19" i="3"/>
  <c r="BI19" i="3"/>
  <c r="BL19" i="3"/>
  <c r="BM19" i="3"/>
  <c r="BP19" i="3"/>
  <c r="BQ19" i="3"/>
  <c r="BT19" i="3"/>
  <c r="BU19" i="3"/>
  <c r="BV3" i="3"/>
  <c r="BR3" i="3"/>
  <c r="BN3" i="3"/>
  <c r="BB3" i="3"/>
  <c r="AX3" i="3"/>
  <c r="AS3" i="3"/>
  <c r="AO3" i="3"/>
  <c r="AK3" i="3"/>
  <c r="AG3" i="3"/>
  <c r="AG19" i="3" s="1"/>
  <c r="AH19" i="3" s="1"/>
  <c r="BF19" i="3" l="1"/>
  <c r="BG19" i="3" s="1"/>
  <c r="AX18" i="3"/>
  <c r="AX22" i="3"/>
  <c r="AX26" i="3"/>
  <c r="AX29" i="3"/>
  <c r="AX13" i="3"/>
  <c r="AX19" i="3"/>
  <c r="AX23" i="3"/>
  <c r="AX27" i="3"/>
  <c r="AX10" i="3"/>
  <c r="AX14" i="3"/>
  <c r="AX20" i="3"/>
  <c r="AX24" i="3"/>
  <c r="AX28" i="3"/>
  <c r="AX11" i="3"/>
  <c r="AX15" i="3"/>
  <c r="AX17" i="3"/>
  <c r="AX21" i="3"/>
  <c r="AX25" i="3"/>
  <c r="AX16" i="3"/>
  <c r="AX12" i="3"/>
  <c r="AX30" i="3"/>
  <c r="AY19" i="3"/>
  <c r="AX9" i="3"/>
  <c r="AY9" i="3" s="1"/>
  <c r="AX6" i="3"/>
  <c r="AX31" i="3"/>
  <c r="AX7" i="3"/>
  <c r="AX5" i="3"/>
  <c r="AX32" i="3"/>
  <c r="AY32" i="3" s="1"/>
  <c r="AX8" i="3"/>
  <c r="AX4" i="3"/>
  <c r="AK19" i="3"/>
  <c r="AL19" i="3" s="1"/>
  <c r="BV19" i="3"/>
  <c r="BW19" i="3" s="1"/>
  <c r="BN19" i="3"/>
  <c r="BO19" i="3" s="1"/>
  <c r="AO19" i="3"/>
  <c r="AP19" i="3" s="1"/>
  <c r="AC19" i="3"/>
  <c r="AD19" i="3" s="1"/>
  <c r="AS19" i="3"/>
  <c r="AT19" i="3" s="1"/>
  <c r="BR19" i="3"/>
  <c r="BS19" i="3" s="1"/>
  <c r="BJ19" i="3"/>
  <c r="BK19" i="3" s="1"/>
  <c r="BB19" i="3"/>
  <c r="BC19" i="3" s="1"/>
  <c r="T19" i="3"/>
  <c r="U19" i="3" s="1"/>
  <c r="P19" i="3"/>
  <c r="Q19" i="3" s="1"/>
  <c r="L19" i="3"/>
  <c r="M19" i="3" s="1"/>
  <c r="H19" i="3" l="1"/>
  <c r="I19" i="3" s="1"/>
  <c r="C18" i="7" l="1"/>
  <c r="D18" i="7"/>
  <c r="BT4" i="3"/>
  <c r="BV4" i="3" s="1"/>
  <c r="BW4" i="3" s="1"/>
  <c r="BU4" i="3"/>
  <c r="BT5" i="3"/>
  <c r="BV5" i="3" s="1"/>
  <c r="BW5" i="3" s="1"/>
  <c r="BU5" i="3"/>
  <c r="BT6" i="3"/>
  <c r="BV6" i="3" s="1"/>
  <c r="BW6" i="3" s="1"/>
  <c r="BU6" i="3"/>
  <c r="BT7" i="3"/>
  <c r="BV7" i="3" s="1"/>
  <c r="BW7" i="3" s="1"/>
  <c r="BU7" i="3"/>
  <c r="BT8" i="3"/>
  <c r="BV8" i="3" s="1"/>
  <c r="BW8" i="3" s="1"/>
  <c r="BU8" i="3"/>
  <c r="BT9" i="3"/>
  <c r="BV9" i="3" s="1"/>
  <c r="BW9" i="3" s="1"/>
  <c r="BU9" i="3"/>
  <c r="BT10" i="3"/>
  <c r="BV10" i="3" s="1"/>
  <c r="BW10" i="3" s="1"/>
  <c r="BU10" i="3"/>
  <c r="BT11" i="3"/>
  <c r="BV11" i="3" s="1"/>
  <c r="BW11" i="3" s="1"/>
  <c r="BU11" i="3"/>
  <c r="BT12" i="3"/>
  <c r="BV12" i="3" s="1"/>
  <c r="BW12" i="3" s="1"/>
  <c r="BU12" i="3"/>
  <c r="BT13" i="3"/>
  <c r="BV13" i="3" s="1"/>
  <c r="BW13" i="3" s="1"/>
  <c r="BU13" i="3"/>
  <c r="BT14" i="3"/>
  <c r="BV14" i="3" s="1"/>
  <c r="BW14" i="3" s="1"/>
  <c r="BU14" i="3"/>
  <c r="BT15" i="3"/>
  <c r="BV15" i="3" s="1"/>
  <c r="BW15" i="3" s="1"/>
  <c r="BU15" i="3"/>
  <c r="BT16" i="3"/>
  <c r="BV16" i="3" s="1"/>
  <c r="BW16" i="3" s="1"/>
  <c r="BU16" i="3"/>
  <c r="BT17" i="3"/>
  <c r="BV17" i="3" s="1"/>
  <c r="BW17" i="3" s="1"/>
  <c r="BU17" i="3"/>
  <c r="BT18" i="3"/>
  <c r="BV18" i="3" s="1"/>
  <c r="BW18" i="3" s="1"/>
  <c r="BU18" i="3"/>
  <c r="BT20" i="3"/>
  <c r="BV20" i="3" s="1"/>
  <c r="BW20" i="3" s="1"/>
  <c r="BU20" i="3"/>
  <c r="BT21" i="3"/>
  <c r="BV21" i="3" s="1"/>
  <c r="BW21" i="3" s="1"/>
  <c r="BU21" i="3"/>
  <c r="BT22" i="3"/>
  <c r="BV22" i="3" s="1"/>
  <c r="BW22" i="3" s="1"/>
  <c r="BU22" i="3"/>
  <c r="BT23" i="3"/>
  <c r="BV23" i="3" s="1"/>
  <c r="BW23" i="3" s="1"/>
  <c r="BU23" i="3"/>
  <c r="BT24" i="3"/>
  <c r="BV24" i="3" s="1"/>
  <c r="BW24" i="3" s="1"/>
  <c r="BU24" i="3"/>
  <c r="BT25" i="3"/>
  <c r="BV25" i="3" s="1"/>
  <c r="BW25" i="3" s="1"/>
  <c r="BU25" i="3"/>
  <c r="BT26" i="3"/>
  <c r="BV26" i="3" s="1"/>
  <c r="BW26" i="3" s="1"/>
  <c r="BU26" i="3"/>
  <c r="BT27" i="3"/>
  <c r="BV27" i="3" s="1"/>
  <c r="BW27" i="3" s="1"/>
  <c r="BU27" i="3"/>
  <c r="BT28" i="3"/>
  <c r="BV28" i="3" s="1"/>
  <c r="BW28" i="3" s="1"/>
  <c r="BU28" i="3"/>
  <c r="BT29" i="3"/>
  <c r="BV29" i="3" s="1"/>
  <c r="BW29" i="3" s="1"/>
  <c r="BU29" i="3"/>
  <c r="BT30" i="3"/>
  <c r="BV30" i="3" s="1"/>
  <c r="BW30" i="3" s="1"/>
  <c r="BU30" i="3"/>
  <c r="BT31" i="3"/>
  <c r="BV31" i="3" s="1"/>
  <c r="BW31" i="3" s="1"/>
  <c r="BU31" i="3"/>
  <c r="BT32" i="3"/>
  <c r="BV32" i="3" s="1"/>
  <c r="BW32" i="3" s="1"/>
  <c r="BU32" i="3"/>
  <c r="J4" i="3"/>
  <c r="L4" i="3" s="1"/>
  <c r="M4" i="3" s="1"/>
  <c r="K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4" i="3"/>
  <c r="F5" i="3"/>
  <c r="H5" i="3" s="1"/>
  <c r="G5" i="3"/>
  <c r="J5" i="3"/>
  <c r="L5" i="3" s="1"/>
  <c r="M5" i="3" s="1"/>
  <c r="K5" i="3"/>
  <c r="N5" i="3"/>
  <c r="P5" i="3" s="1"/>
  <c r="Q5" i="3" s="1"/>
  <c r="O5" i="3"/>
  <c r="R5" i="3"/>
  <c r="T5" i="3" s="1"/>
  <c r="U5" i="3" s="1"/>
  <c r="S5" i="3"/>
  <c r="V5" i="3"/>
  <c r="X5" i="3"/>
  <c r="AA5" i="3"/>
  <c r="AC5" i="3" s="1"/>
  <c r="AD5" i="3" s="1"/>
  <c r="AB5" i="3"/>
  <c r="AE5" i="3"/>
  <c r="AG5" i="3" s="1"/>
  <c r="AH5" i="3" s="1"/>
  <c r="AF5" i="3"/>
  <c r="AI5" i="3"/>
  <c r="AK5" i="3" s="1"/>
  <c r="AL5" i="3" s="1"/>
  <c r="AJ5" i="3"/>
  <c r="AM5" i="3"/>
  <c r="AO5" i="3" s="1"/>
  <c r="AP5" i="3" s="1"/>
  <c r="AN5" i="3"/>
  <c r="AQ5" i="3"/>
  <c r="AS5" i="3" s="1"/>
  <c r="AT5" i="3" s="1"/>
  <c r="AR5" i="3"/>
  <c r="AU5" i="3"/>
  <c r="AY5" i="3" s="1"/>
  <c r="AW5" i="3"/>
  <c r="AZ5" i="3"/>
  <c r="BB5" i="3" s="1"/>
  <c r="BC5" i="3" s="1"/>
  <c r="BA5" i="3"/>
  <c r="BD5" i="3"/>
  <c r="BE5" i="3"/>
  <c r="BH5" i="3"/>
  <c r="BJ5" i="3" s="1"/>
  <c r="BK5" i="3" s="1"/>
  <c r="BI5" i="3"/>
  <c r="BL5" i="3"/>
  <c r="BN5" i="3" s="1"/>
  <c r="BO5" i="3" s="1"/>
  <c r="BM5" i="3"/>
  <c r="BP5" i="3"/>
  <c r="BR5" i="3" s="1"/>
  <c r="BS5" i="3" s="1"/>
  <c r="BQ5" i="3"/>
  <c r="F6" i="3"/>
  <c r="H6" i="3" s="1"/>
  <c r="G6" i="3"/>
  <c r="J6" i="3"/>
  <c r="L6" i="3" s="1"/>
  <c r="M6" i="3" s="1"/>
  <c r="K6" i="3"/>
  <c r="N6" i="3"/>
  <c r="P6" i="3" s="1"/>
  <c r="Q6" i="3" s="1"/>
  <c r="O6" i="3"/>
  <c r="R6" i="3"/>
  <c r="T6" i="3" s="1"/>
  <c r="U6" i="3" s="1"/>
  <c r="S6" i="3"/>
  <c r="V6" i="3"/>
  <c r="X6" i="3"/>
  <c r="AA6" i="3"/>
  <c r="AC6" i="3" s="1"/>
  <c r="AD6" i="3" s="1"/>
  <c r="AB6" i="3"/>
  <c r="AE6" i="3"/>
  <c r="AG6" i="3" s="1"/>
  <c r="AH6" i="3" s="1"/>
  <c r="AF6" i="3"/>
  <c r="AI6" i="3"/>
  <c r="AK6" i="3" s="1"/>
  <c r="AL6" i="3" s="1"/>
  <c r="AJ6" i="3"/>
  <c r="AM6" i="3"/>
  <c r="AO6" i="3" s="1"/>
  <c r="AP6" i="3" s="1"/>
  <c r="AN6" i="3"/>
  <c r="AQ6" i="3"/>
  <c r="AS6" i="3" s="1"/>
  <c r="AT6" i="3" s="1"/>
  <c r="AR6" i="3"/>
  <c r="AU6" i="3"/>
  <c r="AY6" i="3" s="1"/>
  <c r="AW6" i="3"/>
  <c r="AZ6" i="3"/>
  <c r="BB6" i="3" s="1"/>
  <c r="BC6" i="3" s="1"/>
  <c r="BA6" i="3"/>
  <c r="BD6" i="3"/>
  <c r="BE6" i="3"/>
  <c r="BH6" i="3"/>
  <c r="BJ6" i="3" s="1"/>
  <c r="BK6" i="3" s="1"/>
  <c r="BI6" i="3"/>
  <c r="BL6" i="3"/>
  <c r="BN6" i="3" s="1"/>
  <c r="BO6" i="3" s="1"/>
  <c r="BM6" i="3"/>
  <c r="BP6" i="3"/>
  <c r="BR6" i="3" s="1"/>
  <c r="BS6" i="3" s="1"/>
  <c r="BQ6" i="3"/>
  <c r="F7" i="3"/>
  <c r="H7" i="3" s="1"/>
  <c r="I7" i="3" s="1"/>
  <c r="G7" i="3"/>
  <c r="J7" i="3"/>
  <c r="L7" i="3" s="1"/>
  <c r="M7" i="3" s="1"/>
  <c r="K7" i="3"/>
  <c r="N7" i="3"/>
  <c r="P7" i="3" s="1"/>
  <c r="Q7" i="3" s="1"/>
  <c r="O7" i="3"/>
  <c r="R7" i="3"/>
  <c r="T7" i="3" s="1"/>
  <c r="U7" i="3" s="1"/>
  <c r="S7" i="3"/>
  <c r="V7" i="3"/>
  <c r="X7" i="3"/>
  <c r="AA7" i="3"/>
  <c r="AC7" i="3" s="1"/>
  <c r="AD7" i="3" s="1"/>
  <c r="AB7" i="3"/>
  <c r="AE7" i="3"/>
  <c r="AG7" i="3" s="1"/>
  <c r="AH7" i="3" s="1"/>
  <c r="AF7" i="3"/>
  <c r="AI7" i="3"/>
  <c r="AK7" i="3" s="1"/>
  <c r="AL7" i="3" s="1"/>
  <c r="AJ7" i="3"/>
  <c r="AM7" i="3"/>
  <c r="AO7" i="3" s="1"/>
  <c r="AP7" i="3" s="1"/>
  <c r="AN7" i="3"/>
  <c r="AQ7" i="3"/>
  <c r="AS7" i="3" s="1"/>
  <c r="AT7" i="3" s="1"/>
  <c r="AR7" i="3"/>
  <c r="AU7" i="3"/>
  <c r="AY7" i="3" s="1"/>
  <c r="AW7" i="3"/>
  <c r="AZ7" i="3"/>
  <c r="BB7" i="3" s="1"/>
  <c r="BC7" i="3" s="1"/>
  <c r="BA7" i="3"/>
  <c r="BD7" i="3"/>
  <c r="BE7" i="3"/>
  <c r="BH7" i="3"/>
  <c r="BJ7" i="3" s="1"/>
  <c r="BK7" i="3" s="1"/>
  <c r="BI7" i="3"/>
  <c r="BL7" i="3"/>
  <c r="BM7" i="3"/>
  <c r="BP7" i="3"/>
  <c r="BR7" i="3" s="1"/>
  <c r="BS7" i="3" s="1"/>
  <c r="BQ7" i="3"/>
  <c r="F8" i="3"/>
  <c r="H8" i="3" s="1"/>
  <c r="I8" i="3" s="1"/>
  <c r="G8" i="3"/>
  <c r="J8" i="3"/>
  <c r="L8" i="3" s="1"/>
  <c r="M8" i="3" s="1"/>
  <c r="K8" i="3"/>
  <c r="N8" i="3"/>
  <c r="P8" i="3" s="1"/>
  <c r="Q8" i="3" s="1"/>
  <c r="O8" i="3"/>
  <c r="R8" i="3"/>
  <c r="T8" i="3" s="1"/>
  <c r="U8" i="3" s="1"/>
  <c r="S8" i="3"/>
  <c r="V8" i="3"/>
  <c r="X8" i="3"/>
  <c r="AA8" i="3"/>
  <c r="AC8" i="3" s="1"/>
  <c r="AD8" i="3" s="1"/>
  <c r="AB8" i="3"/>
  <c r="AE8" i="3"/>
  <c r="AG8" i="3" s="1"/>
  <c r="AH8" i="3" s="1"/>
  <c r="AF8" i="3"/>
  <c r="AI8" i="3"/>
  <c r="AK8" i="3" s="1"/>
  <c r="AL8" i="3" s="1"/>
  <c r="AJ8" i="3"/>
  <c r="AM8" i="3"/>
  <c r="AO8" i="3" s="1"/>
  <c r="AP8" i="3" s="1"/>
  <c r="AN8" i="3"/>
  <c r="AQ8" i="3"/>
  <c r="AS8" i="3" s="1"/>
  <c r="AT8" i="3" s="1"/>
  <c r="AR8" i="3"/>
  <c r="AU8" i="3"/>
  <c r="AY8" i="3" s="1"/>
  <c r="AW8" i="3"/>
  <c r="AZ8" i="3"/>
  <c r="BB8" i="3" s="1"/>
  <c r="BC8" i="3" s="1"/>
  <c r="BA8" i="3"/>
  <c r="BD8" i="3"/>
  <c r="BE8" i="3"/>
  <c r="BH8" i="3"/>
  <c r="BJ8" i="3" s="1"/>
  <c r="BK8" i="3" s="1"/>
  <c r="BI8" i="3"/>
  <c r="BL8" i="3"/>
  <c r="BN8" i="3" s="1"/>
  <c r="BO8" i="3" s="1"/>
  <c r="BM8" i="3"/>
  <c r="BP8" i="3"/>
  <c r="BR8" i="3" s="1"/>
  <c r="BS8" i="3" s="1"/>
  <c r="BQ8" i="3"/>
  <c r="F9" i="3"/>
  <c r="H9" i="3" s="1"/>
  <c r="I9" i="3" s="1"/>
  <c r="G9" i="3"/>
  <c r="J9" i="3"/>
  <c r="L9" i="3" s="1"/>
  <c r="M9" i="3" s="1"/>
  <c r="K9" i="3"/>
  <c r="N9" i="3"/>
  <c r="P9" i="3" s="1"/>
  <c r="Q9" i="3" s="1"/>
  <c r="O9" i="3"/>
  <c r="R9" i="3"/>
  <c r="T9" i="3" s="1"/>
  <c r="U9" i="3" s="1"/>
  <c r="S9" i="3"/>
  <c r="V9" i="3"/>
  <c r="X9" i="3"/>
  <c r="AA9" i="3"/>
  <c r="AC9" i="3" s="1"/>
  <c r="AD9" i="3" s="1"/>
  <c r="AB9" i="3"/>
  <c r="AE9" i="3"/>
  <c r="AG9" i="3" s="1"/>
  <c r="AH9" i="3" s="1"/>
  <c r="AF9" i="3"/>
  <c r="AI9" i="3"/>
  <c r="AK9" i="3" s="1"/>
  <c r="AL9" i="3" s="1"/>
  <c r="AJ9" i="3"/>
  <c r="AM9" i="3"/>
  <c r="AO9" i="3" s="1"/>
  <c r="AP9" i="3" s="1"/>
  <c r="AN9" i="3"/>
  <c r="AQ9" i="3"/>
  <c r="AS9" i="3" s="1"/>
  <c r="AT9" i="3" s="1"/>
  <c r="AR9" i="3"/>
  <c r="AU9" i="3"/>
  <c r="AW9" i="3"/>
  <c r="AZ9" i="3"/>
  <c r="BA9" i="3"/>
  <c r="BD9" i="3"/>
  <c r="BE9" i="3"/>
  <c r="BH9" i="3"/>
  <c r="BJ9" i="3" s="1"/>
  <c r="BK9" i="3" s="1"/>
  <c r="BI9" i="3"/>
  <c r="BL9" i="3"/>
  <c r="BN9" i="3" s="1"/>
  <c r="BO9" i="3" s="1"/>
  <c r="BM9" i="3"/>
  <c r="BP9" i="3"/>
  <c r="BR9" i="3" s="1"/>
  <c r="BS9" i="3" s="1"/>
  <c r="BQ9" i="3"/>
  <c r="F10" i="3"/>
  <c r="H10" i="3" s="1"/>
  <c r="I10" i="3" s="1"/>
  <c r="G10" i="3"/>
  <c r="J10" i="3"/>
  <c r="L10" i="3" s="1"/>
  <c r="M10" i="3" s="1"/>
  <c r="K10" i="3"/>
  <c r="N10" i="3"/>
  <c r="P10" i="3" s="1"/>
  <c r="Q10" i="3" s="1"/>
  <c r="O10" i="3"/>
  <c r="R10" i="3"/>
  <c r="T10" i="3" s="1"/>
  <c r="U10" i="3" s="1"/>
  <c r="S10" i="3"/>
  <c r="V10" i="3"/>
  <c r="X10" i="3"/>
  <c r="AA10" i="3"/>
  <c r="AC10" i="3" s="1"/>
  <c r="AD10" i="3" s="1"/>
  <c r="AB10" i="3"/>
  <c r="AE10" i="3"/>
  <c r="AG10" i="3" s="1"/>
  <c r="AH10" i="3" s="1"/>
  <c r="AF10" i="3"/>
  <c r="AI10" i="3"/>
  <c r="AK10" i="3" s="1"/>
  <c r="AL10" i="3" s="1"/>
  <c r="AJ10" i="3"/>
  <c r="AM10" i="3"/>
  <c r="AO10" i="3" s="1"/>
  <c r="AP10" i="3" s="1"/>
  <c r="AN10" i="3"/>
  <c r="AQ10" i="3"/>
  <c r="AS10" i="3" s="1"/>
  <c r="AT10" i="3" s="1"/>
  <c r="AR10" i="3"/>
  <c r="AU10" i="3"/>
  <c r="AY10" i="3" s="1"/>
  <c r="AW10" i="3"/>
  <c r="AZ10" i="3"/>
  <c r="BB10" i="3" s="1"/>
  <c r="BC10" i="3" s="1"/>
  <c r="BA10" i="3"/>
  <c r="BD10" i="3"/>
  <c r="BE10" i="3"/>
  <c r="BH10" i="3"/>
  <c r="BJ10" i="3" s="1"/>
  <c r="BK10" i="3" s="1"/>
  <c r="BI10" i="3"/>
  <c r="BL10" i="3"/>
  <c r="BN10" i="3" s="1"/>
  <c r="BO10" i="3" s="1"/>
  <c r="BM10" i="3"/>
  <c r="BP10" i="3"/>
  <c r="BR10" i="3" s="1"/>
  <c r="BS10" i="3" s="1"/>
  <c r="BQ10" i="3"/>
  <c r="F11" i="3"/>
  <c r="H11" i="3" s="1"/>
  <c r="I11" i="3" s="1"/>
  <c r="G11" i="3"/>
  <c r="J11" i="3"/>
  <c r="L11" i="3" s="1"/>
  <c r="M11" i="3" s="1"/>
  <c r="K11" i="3"/>
  <c r="N11" i="3"/>
  <c r="P11" i="3" s="1"/>
  <c r="Q11" i="3" s="1"/>
  <c r="O11" i="3"/>
  <c r="R11" i="3"/>
  <c r="T11" i="3" s="1"/>
  <c r="U11" i="3" s="1"/>
  <c r="S11" i="3"/>
  <c r="V11" i="3"/>
  <c r="X11" i="3"/>
  <c r="AA11" i="3"/>
  <c r="AC11" i="3" s="1"/>
  <c r="AD11" i="3" s="1"/>
  <c r="AB11" i="3"/>
  <c r="AE11" i="3"/>
  <c r="AG11" i="3" s="1"/>
  <c r="AH11" i="3" s="1"/>
  <c r="AF11" i="3"/>
  <c r="AI11" i="3"/>
  <c r="AK11" i="3" s="1"/>
  <c r="AL11" i="3" s="1"/>
  <c r="AJ11" i="3"/>
  <c r="AM11" i="3"/>
  <c r="AO11" i="3" s="1"/>
  <c r="AP11" i="3" s="1"/>
  <c r="AN11" i="3"/>
  <c r="AQ11" i="3"/>
  <c r="AS11" i="3" s="1"/>
  <c r="AT11" i="3" s="1"/>
  <c r="AR11" i="3"/>
  <c r="AU11" i="3"/>
  <c r="AY11" i="3" s="1"/>
  <c r="AW11" i="3"/>
  <c r="AZ11" i="3"/>
  <c r="BB11" i="3" s="1"/>
  <c r="BC11" i="3" s="1"/>
  <c r="BA11" i="3"/>
  <c r="BD11" i="3"/>
  <c r="BE11" i="3"/>
  <c r="BH11" i="3"/>
  <c r="BJ11" i="3" s="1"/>
  <c r="BK11" i="3" s="1"/>
  <c r="BI11" i="3"/>
  <c r="BL11" i="3"/>
  <c r="BN11" i="3" s="1"/>
  <c r="BO11" i="3" s="1"/>
  <c r="BM11" i="3"/>
  <c r="BP11" i="3"/>
  <c r="BR11" i="3" s="1"/>
  <c r="BS11" i="3" s="1"/>
  <c r="BQ11" i="3"/>
  <c r="F12" i="3"/>
  <c r="H12" i="3" s="1"/>
  <c r="I12" i="3" s="1"/>
  <c r="G12" i="3"/>
  <c r="J12" i="3"/>
  <c r="L12" i="3" s="1"/>
  <c r="M12" i="3" s="1"/>
  <c r="K12" i="3"/>
  <c r="N12" i="3"/>
  <c r="P12" i="3" s="1"/>
  <c r="Q12" i="3" s="1"/>
  <c r="O12" i="3"/>
  <c r="R12" i="3"/>
  <c r="T12" i="3" s="1"/>
  <c r="U12" i="3" s="1"/>
  <c r="S12" i="3"/>
  <c r="V12" i="3"/>
  <c r="X12" i="3"/>
  <c r="AA12" i="3"/>
  <c r="AC12" i="3" s="1"/>
  <c r="AD12" i="3" s="1"/>
  <c r="AB12" i="3"/>
  <c r="AE12" i="3"/>
  <c r="AG12" i="3" s="1"/>
  <c r="AH12" i="3" s="1"/>
  <c r="AF12" i="3"/>
  <c r="AI12" i="3"/>
  <c r="AK12" i="3" s="1"/>
  <c r="AL12" i="3" s="1"/>
  <c r="AJ12" i="3"/>
  <c r="AM12" i="3"/>
  <c r="AO12" i="3" s="1"/>
  <c r="AP12" i="3" s="1"/>
  <c r="AN12" i="3"/>
  <c r="AQ12" i="3"/>
  <c r="AS12" i="3" s="1"/>
  <c r="AT12" i="3" s="1"/>
  <c r="AR12" i="3"/>
  <c r="AU12" i="3"/>
  <c r="AY12" i="3" s="1"/>
  <c r="AW12" i="3"/>
  <c r="AZ12" i="3"/>
  <c r="BB12" i="3" s="1"/>
  <c r="BC12" i="3" s="1"/>
  <c r="BA12" i="3"/>
  <c r="BD12" i="3"/>
  <c r="BE12" i="3"/>
  <c r="BH12" i="3"/>
  <c r="BJ12" i="3" s="1"/>
  <c r="BK12" i="3" s="1"/>
  <c r="BI12" i="3"/>
  <c r="BL12" i="3"/>
  <c r="BN12" i="3" s="1"/>
  <c r="BO12" i="3" s="1"/>
  <c r="BM12" i="3"/>
  <c r="BP12" i="3"/>
  <c r="BR12" i="3" s="1"/>
  <c r="BS12" i="3" s="1"/>
  <c r="BQ12" i="3"/>
  <c r="F13" i="3"/>
  <c r="H13" i="3" s="1"/>
  <c r="I13" i="3" s="1"/>
  <c r="G13" i="3"/>
  <c r="J13" i="3"/>
  <c r="L13" i="3" s="1"/>
  <c r="M13" i="3" s="1"/>
  <c r="K13" i="3"/>
  <c r="N13" i="3"/>
  <c r="P13" i="3" s="1"/>
  <c r="Q13" i="3" s="1"/>
  <c r="O13" i="3"/>
  <c r="R13" i="3"/>
  <c r="T13" i="3" s="1"/>
  <c r="U13" i="3" s="1"/>
  <c r="S13" i="3"/>
  <c r="V13" i="3"/>
  <c r="X13" i="3"/>
  <c r="AA13" i="3"/>
  <c r="AC13" i="3" s="1"/>
  <c r="AD13" i="3" s="1"/>
  <c r="AB13" i="3"/>
  <c r="AE13" i="3"/>
  <c r="AG13" i="3" s="1"/>
  <c r="AH13" i="3" s="1"/>
  <c r="AF13" i="3"/>
  <c r="AI13" i="3"/>
  <c r="AK13" i="3" s="1"/>
  <c r="AL13" i="3" s="1"/>
  <c r="AJ13" i="3"/>
  <c r="AM13" i="3"/>
  <c r="AO13" i="3" s="1"/>
  <c r="AP13" i="3" s="1"/>
  <c r="AN13" i="3"/>
  <c r="AQ13" i="3"/>
  <c r="AS13" i="3" s="1"/>
  <c r="AT13" i="3" s="1"/>
  <c r="AR13" i="3"/>
  <c r="AU13" i="3"/>
  <c r="AY13" i="3" s="1"/>
  <c r="AW13" i="3"/>
  <c r="AZ13" i="3"/>
  <c r="BB13" i="3" s="1"/>
  <c r="BC13" i="3" s="1"/>
  <c r="BA13" i="3"/>
  <c r="BD13" i="3"/>
  <c r="BE13" i="3"/>
  <c r="BH13" i="3"/>
  <c r="BJ13" i="3" s="1"/>
  <c r="BK13" i="3" s="1"/>
  <c r="BI13" i="3"/>
  <c r="BL13" i="3"/>
  <c r="BN13" i="3" s="1"/>
  <c r="BO13" i="3" s="1"/>
  <c r="BM13" i="3"/>
  <c r="BP13" i="3"/>
  <c r="BR13" i="3" s="1"/>
  <c r="BS13" i="3" s="1"/>
  <c r="BQ13" i="3"/>
  <c r="F14" i="3"/>
  <c r="H14" i="3" s="1"/>
  <c r="I14" i="3" s="1"/>
  <c r="G14" i="3"/>
  <c r="J14" i="3"/>
  <c r="L14" i="3" s="1"/>
  <c r="M14" i="3" s="1"/>
  <c r="K14" i="3"/>
  <c r="N14" i="3"/>
  <c r="P14" i="3" s="1"/>
  <c r="Q14" i="3" s="1"/>
  <c r="O14" i="3"/>
  <c r="R14" i="3"/>
  <c r="T14" i="3" s="1"/>
  <c r="U14" i="3" s="1"/>
  <c r="S14" i="3"/>
  <c r="V14" i="3"/>
  <c r="X14" i="3"/>
  <c r="AA14" i="3"/>
  <c r="AC14" i="3" s="1"/>
  <c r="AD14" i="3" s="1"/>
  <c r="AB14" i="3"/>
  <c r="AE14" i="3"/>
  <c r="AG14" i="3" s="1"/>
  <c r="AH14" i="3" s="1"/>
  <c r="AF14" i="3"/>
  <c r="AI14" i="3"/>
  <c r="AK14" i="3" s="1"/>
  <c r="AL14" i="3" s="1"/>
  <c r="AJ14" i="3"/>
  <c r="AM14" i="3"/>
  <c r="AO14" i="3" s="1"/>
  <c r="AP14" i="3" s="1"/>
  <c r="AN14" i="3"/>
  <c r="AQ14" i="3"/>
  <c r="AS14" i="3" s="1"/>
  <c r="AT14" i="3" s="1"/>
  <c r="AR14" i="3"/>
  <c r="AU14" i="3"/>
  <c r="AY14" i="3" s="1"/>
  <c r="AW14" i="3"/>
  <c r="AZ14" i="3"/>
  <c r="BB14" i="3" s="1"/>
  <c r="BC14" i="3" s="1"/>
  <c r="BA14" i="3"/>
  <c r="BD14" i="3"/>
  <c r="BE14" i="3"/>
  <c r="BH14" i="3"/>
  <c r="BJ14" i="3" s="1"/>
  <c r="BK14" i="3" s="1"/>
  <c r="BI14" i="3"/>
  <c r="BL14" i="3"/>
  <c r="BN14" i="3" s="1"/>
  <c r="BO14" i="3" s="1"/>
  <c r="BM14" i="3"/>
  <c r="BP14" i="3"/>
  <c r="BR14" i="3" s="1"/>
  <c r="BS14" i="3" s="1"/>
  <c r="BQ14" i="3"/>
  <c r="F15" i="3"/>
  <c r="H15" i="3" s="1"/>
  <c r="I15" i="3" s="1"/>
  <c r="G15" i="3"/>
  <c r="J15" i="3"/>
  <c r="L15" i="3" s="1"/>
  <c r="M15" i="3" s="1"/>
  <c r="K15" i="3"/>
  <c r="N15" i="3"/>
  <c r="P15" i="3" s="1"/>
  <c r="Q15" i="3" s="1"/>
  <c r="O15" i="3"/>
  <c r="R15" i="3"/>
  <c r="T15" i="3" s="1"/>
  <c r="U15" i="3" s="1"/>
  <c r="S15" i="3"/>
  <c r="V15" i="3"/>
  <c r="X15" i="3"/>
  <c r="AA15" i="3"/>
  <c r="AC15" i="3" s="1"/>
  <c r="AD15" i="3" s="1"/>
  <c r="AB15" i="3"/>
  <c r="AE15" i="3"/>
  <c r="AG15" i="3" s="1"/>
  <c r="AH15" i="3" s="1"/>
  <c r="AF15" i="3"/>
  <c r="AI15" i="3"/>
  <c r="AK15" i="3" s="1"/>
  <c r="AL15" i="3" s="1"/>
  <c r="AJ15" i="3"/>
  <c r="AM15" i="3"/>
  <c r="AO15" i="3" s="1"/>
  <c r="AP15" i="3" s="1"/>
  <c r="AN15" i="3"/>
  <c r="AQ15" i="3"/>
  <c r="AS15" i="3" s="1"/>
  <c r="AT15" i="3" s="1"/>
  <c r="AR15" i="3"/>
  <c r="AU15" i="3"/>
  <c r="AY15" i="3" s="1"/>
  <c r="AW15" i="3"/>
  <c r="AZ15" i="3"/>
  <c r="BB15" i="3" s="1"/>
  <c r="BC15" i="3" s="1"/>
  <c r="BA15" i="3"/>
  <c r="BD15" i="3"/>
  <c r="BE15" i="3"/>
  <c r="BH15" i="3"/>
  <c r="BJ15" i="3" s="1"/>
  <c r="BK15" i="3" s="1"/>
  <c r="BI15" i="3"/>
  <c r="BL15" i="3"/>
  <c r="BN15" i="3" s="1"/>
  <c r="BO15" i="3" s="1"/>
  <c r="BM15" i="3"/>
  <c r="BP15" i="3"/>
  <c r="BR15" i="3" s="1"/>
  <c r="BS15" i="3" s="1"/>
  <c r="BQ15" i="3"/>
  <c r="F16" i="3"/>
  <c r="H16" i="3" s="1"/>
  <c r="I16" i="3" s="1"/>
  <c r="G16" i="3"/>
  <c r="J16" i="3"/>
  <c r="L16" i="3" s="1"/>
  <c r="M16" i="3" s="1"/>
  <c r="K16" i="3"/>
  <c r="N16" i="3"/>
  <c r="P16" i="3" s="1"/>
  <c r="Q16" i="3" s="1"/>
  <c r="O16" i="3"/>
  <c r="R16" i="3"/>
  <c r="T16" i="3" s="1"/>
  <c r="U16" i="3" s="1"/>
  <c r="S16" i="3"/>
  <c r="V16" i="3"/>
  <c r="X16" i="3"/>
  <c r="AA16" i="3"/>
  <c r="AC16" i="3" s="1"/>
  <c r="AD16" i="3" s="1"/>
  <c r="AB16" i="3"/>
  <c r="AE16" i="3"/>
  <c r="AG16" i="3" s="1"/>
  <c r="AH16" i="3" s="1"/>
  <c r="AF16" i="3"/>
  <c r="AI16" i="3"/>
  <c r="AK16" i="3" s="1"/>
  <c r="AL16" i="3" s="1"/>
  <c r="AJ16" i="3"/>
  <c r="AM16" i="3"/>
  <c r="AO16" i="3" s="1"/>
  <c r="AP16" i="3" s="1"/>
  <c r="AN16" i="3"/>
  <c r="AQ16" i="3"/>
  <c r="AS16" i="3" s="1"/>
  <c r="AT16" i="3" s="1"/>
  <c r="AR16" i="3"/>
  <c r="AU16" i="3"/>
  <c r="AY16" i="3" s="1"/>
  <c r="AW16" i="3"/>
  <c r="AZ16" i="3"/>
  <c r="BB16" i="3" s="1"/>
  <c r="BC16" i="3" s="1"/>
  <c r="BA16" i="3"/>
  <c r="BD16" i="3"/>
  <c r="BE16" i="3"/>
  <c r="BH16" i="3"/>
  <c r="BJ16" i="3" s="1"/>
  <c r="BK16" i="3" s="1"/>
  <c r="BI16" i="3"/>
  <c r="BL16" i="3"/>
  <c r="BN16" i="3" s="1"/>
  <c r="BO16" i="3" s="1"/>
  <c r="BM16" i="3"/>
  <c r="BP16" i="3"/>
  <c r="BR16" i="3" s="1"/>
  <c r="BS16" i="3" s="1"/>
  <c r="BQ16" i="3"/>
  <c r="F17" i="3"/>
  <c r="H17" i="3" s="1"/>
  <c r="I17" i="3" s="1"/>
  <c r="G17" i="3"/>
  <c r="J17" i="3"/>
  <c r="L17" i="3" s="1"/>
  <c r="M17" i="3" s="1"/>
  <c r="K17" i="3"/>
  <c r="N17" i="3"/>
  <c r="P17" i="3" s="1"/>
  <c r="Q17" i="3" s="1"/>
  <c r="O17" i="3"/>
  <c r="R17" i="3"/>
  <c r="T17" i="3" s="1"/>
  <c r="U17" i="3" s="1"/>
  <c r="S17" i="3"/>
  <c r="V17" i="3"/>
  <c r="X17" i="3"/>
  <c r="AA17" i="3"/>
  <c r="AC17" i="3" s="1"/>
  <c r="AD17" i="3" s="1"/>
  <c r="AB17" i="3"/>
  <c r="AE17" i="3"/>
  <c r="AG17" i="3" s="1"/>
  <c r="AH17" i="3" s="1"/>
  <c r="AF17" i="3"/>
  <c r="AI17" i="3"/>
  <c r="AK17" i="3" s="1"/>
  <c r="AL17" i="3" s="1"/>
  <c r="AJ17" i="3"/>
  <c r="AM17" i="3"/>
  <c r="AO17" i="3" s="1"/>
  <c r="AP17" i="3" s="1"/>
  <c r="AN17" i="3"/>
  <c r="AQ17" i="3"/>
  <c r="AS17" i="3" s="1"/>
  <c r="AT17" i="3" s="1"/>
  <c r="AR17" i="3"/>
  <c r="AU17" i="3"/>
  <c r="AY17" i="3" s="1"/>
  <c r="AW17" i="3"/>
  <c r="AZ17" i="3"/>
  <c r="BB17" i="3" s="1"/>
  <c r="BC17" i="3" s="1"/>
  <c r="BA17" i="3"/>
  <c r="BD17" i="3"/>
  <c r="BE17" i="3"/>
  <c r="BH17" i="3"/>
  <c r="BJ17" i="3" s="1"/>
  <c r="BK17" i="3" s="1"/>
  <c r="BI17" i="3"/>
  <c r="BL17" i="3"/>
  <c r="BN17" i="3" s="1"/>
  <c r="BO17" i="3" s="1"/>
  <c r="BM17" i="3"/>
  <c r="BP17" i="3"/>
  <c r="BR17" i="3" s="1"/>
  <c r="BQ17" i="3"/>
  <c r="F18" i="3"/>
  <c r="H18" i="3" s="1"/>
  <c r="I18" i="3" s="1"/>
  <c r="G18" i="3"/>
  <c r="J18" i="3"/>
  <c r="L18" i="3" s="1"/>
  <c r="M18" i="3" s="1"/>
  <c r="K18" i="3"/>
  <c r="N18" i="3"/>
  <c r="P18" i="3" s="1"/>
  <c r="Q18" i="3" s="1"/>
  <c r="O18" i="3"/>
  <c r="R18" i="3"/>
  <c r="T18" i="3" s="1"/>
  <c r="U18" i="3" s="1"/>
  <c r="S18" i="3"/>
  <c r="V18" i="3"/>
  <c r="X18" i="3"/>
  <c r="AA18" i="3"/>
  <c r="AC18" i="3" s="1"/>
  <c r="AD18" i="3" s="1"/>
  <c r="AB18" i="3"/>
  <c r="AE18" i="3"/>
  <c r="AG18" i="3" s="1"/>
  <c r="AH18" i="3" s="1"/>
  <c r="AF18" i="3"/>
  <c r="AI18" i="3"/>
  <c r="AK18" i="3" s="1"/>
  <c r="AL18" i="3" s="1"/>
  <c r="AJ18" i="3"/>
  <c r="AM18" i="3"/>
  <c r="AO18" i="3" s="1"/>
  <c r="AP18" i="3" s="1"/>
  <c r="AN18" i="3"/>
  <c r="AQ18" i="3"/>
  <c r="AS18" i="3" s="1"/>
  <c r="AT18" i="3" s="1"/>
  <c r="AR18" i="3"/>
  <c r="AU18" i="3"/>
  <c r="AY18" i="3" s="1"/>
  <c r="AW18" i="3"/>
  <c r="AZ18" i="3"/>
  <c r="BB18" i="3" s="1"/>
  <c r="BC18" i="3" s="1"/>
  <c r="BA18" i="3"/>
  <c r="BD18" i="3"/>
  <c r="BE18" i="3"/>
  <c r="BH18" i="3"/>
  <c r="BJ18" i="3" s="1"/>
  <c r="BK18" i="3" s="1"/>
  <c r="BI18" i="3"/>
  <c r="BL18" i="3"/>
  <c r="BN18" i="3" s="1"/>
  <c r="BO18" i="3" s="1"/>
  <c r="BM18" i="3"/>
  <c r="BP18" i="3"/>
  <c r="BR18" i="3" s="1"/>
  <c r="BS18" i="3" s="1"/>
  <c r="BQ18" i="3"/>
  <c r="F20" i="3"/>
  <c r="H20" i="3" s="1"/>
  <c r="I20" i="3" s="1"/>
  <c r="G20" i="3"/>
  <c r="J20" i="3"/>
  <c r="L20" i="3" s="1"/>
  <c r="M20" i="3" s="1"/>
  <c r="K20" i="3"/>
  <c r="N20" i="3"/>
  <c r="P20" i="3" s="1"/>
  <c r="Q20" i="3" s="1"/>
  <c r="O20" i="3"/>
  <c r="R20" i="3"/>
  <c r="T20" i="3" s="1"/>
  <c r="U20" i="3" s="1"/>
  <c r="S20" i="3"/>
  <c r="V20" i="3"/>
  <c r="X20" i="3"/>
  <c r="AA20" i="3"/>
  <c r="AC20" i="3" s="1"/>
  <c r="AD20" i="3" s="1"/>
  <c r="AB20" i="3"/>
  <c r="AE20" i="3"/>
  <c r="AG20" i="3" s="1"/>
  <c r="AH20" i="3" s="1"/>
  <c r="AF20" i="3"/>
  <c r="AI20" i="3"/>
  <c r="AK20" i="3" s="1"/>
  <c r="AL20" i="3" s="1"/>
  <c r="AJ20" i="3"/>
  <c r="AM20" i="3"/>
  <c r="AO20" i="3" s="1"/>
  <c r="AP20" i="3" s="1"/>
  <c r="AN20" i="3"/>
  <c r="AQ20" i="3"/>
  <c r="AS20" i="3" s="1"/>
  <c r="AT20" i="3" s="1"/>
  <c r="AR20" i="3"/>
  <c r="AU20" i="3"/>
  <c r="AY20" i="3" s="1"/>
  <c r="AW20" i="3"/>
  <c r="AZ20" i="3"/>
  <c r="BB20" i="3" s="1"/>
  <c r="BC20" i="3" s="1"/>
  <c r="BA20" i="3"/>
  <c r="BD20" i="3"/>
  <c r="BE20" i="3"/>
  <c r="BH20" i="3"/>
  <c r="BJ20" i="3" s="1"/>
  <c r="BK20" i="3" s="1"/>
  <c r="BI20" i="3"/>
  <c r="BL20" i="3"/>
  <c r="BN20" i="3" s="1"/>
  <c r="BO20" i="3" s="1"/>
  <c r="BM20" i="3"/>
  <c r="BP20" i="3"/>
  <c r="BR20" i="3" s="1"/>
  <c r="BS20" i="3" s="1"/>
  <c r="BQ20" i="3"/>
  <c r="F21" i="3"/>
  <c r="H21" i="3" s="1"/>
  <c r="I21" i="3" s="1"/>
  <c r="G21" i="3"/>
  <c r="J21" i="3"/>
  <c r="L21" i="3" s="1"/>
  <c r="M21" i="3" s="1"/>
  <c r="K21" i="3"/>
  <c r="N21" i="3"/>
  <c r="P21" i="3" s="1"/>
  <c r="Q21" i="3" s="1"/>
  <c r="O21" i="3"/>
  <c r="R21" i="3"/>
  <c r="T21" i="3" s="1"/>
  <c r="U21" i="3" s="1"/>
  <c r="S21" i="3"/>
  <c r="V21" i="3"/>
  <c r="X21" i="3"/>
  <c r="AA21" i="3"/>
  <c r="AC21" i="3" s="1"/>
  <c r="AD21" i="3" s="1"/>
  <c r="AB21" i="3"/>
  <c r="AE21" i="3"/>
  <c r="AG21" i="3" s="1"/>
  <c r="AH21" i="3" s="1"/>
  <c r="AF21" i="3"/>
  <c r="AI21" i="3"/>
  <c r="AK21" i="3" s="1"/>
  <c r="AL21" i="3" s="1"/>
  <c r="AJ21" i="3"/>
  <c r="AM21" i="3"/>
  <c r="AO21" i="3" s="1"/>
  <c r="AP21" i="3" s="1"/>
  <c r="AN21" i="3"/>
  <c r="AQ21" i="3"/>
  <c r="AS21" i="3" s="1"/>
  <c r="AT21" i="3" s="1"/>
  <c r="AR21" i="3"/>
  <c r="AU21" i="3"/>
  <c r="AY21" i="3" s="1"/>
  <c r="AW21" i="3"/>
  <c r="AZ21" i="3"/>
  <c r="BB21" i="3" s="1"/>
  <c r="BC21" i="3" s="1"/>
  <c r="BA21" i="3"/>
  <c r="BD21" i="3"/>
  <c r="BE21" i="3"/>
  <c r="BH21" i="3"/>
  <c r="BJ21" i="3" s="1"/>
  <c r="BK21" i="3" s="1"/>
  <c r="BI21" i="3"/>
  <c r="BL21" i="3"/>
  <c r="BN21" i="3" s="1"/>
  <c r="BO21" i="3" s="1"/>
  <c r="BM21" i="3"/>
  <c r="BP21" i="3"/>
  <c r="BR21" i="3" s="1"/>
  <c r="BS21" i="3" s="1"/>
  <c r="BQ21" i="3"/>
  <c r="F22" i="3"/>
  <c r="H22" i="3" s="1"/>
  <c r="I22" i="3" s="1"/>
  <c r="G22" i="3"/>
  <c r="J22" i="3"/>
  <c r="L22" i="3" s="1"/>
  <c r="M22" i="3" s="1"/>
  <c r="K22" i="3"/>
  <c r="N22" i="3"/>
  <c r="P22" i="3" s="1"/>
  <c r="Q22" i="3" s="1"/>
  <c r="O22" i="3"/>
  <c r="R22" i="3"/>
  <c r="T22" i="3" s="1"/>
  <c r="U22" i="3" s="1"/>
  <c r="S22" i="3"/>
  <c r="V22" i="3"/>
  <c r="X22" i="3"/>
  <c r="AA22" i="3"/>
  <c r="AC22" i="3" s="1"/>
  <c r="AD22" i="3" s="1"/>
  <c r="AB22" i="3"/>
  <c r="AE22" i="3"/>
  <c r="AG22" i="3" s="1"/>
  <c r="AH22" i="3" s="1"/>
  <c r="AF22" i="3"/>
  <c r="AI22" i="3"/>
  <c r="AK22" i="3" s="1"/>
  <c r="AL22" i="3" s="1"/>
  <c r="AJ22" i="3"/>
  <c r="AM22" i="3"/>
  <c r="AO22" i="3" s="1"/>
  <c r="AP22" i="3" s="1"/>
  <c r="AN22" i="3"/>
  <c r="AQ22" i="3"/>
  <c r="AS22" i="3" s="1"/>
  <c r="AT22" i="3" s="1"/>
  <c r="AR22" i="3"/>
  <c r="AU22" i="3"/>
  <c r="AY22" i="3" s="1"/>
  <c r="AW22" i="3"/>
  <c r="AZ22" i="3"/>
  <c r="BB22" i="3" s="1"/>
  <c r="BC22" i="3" s="1"/>
  <c r="BA22" i="3"/>
  <c r="BD22" i="3"/>
  <c r="BE22" i="3"/>
  <c r="BH22" i="3"/>
  <c r="BJ22" i="3" s="1"/>
  <c r="BK22" i="3" s="1"/>
  <c r="BI22" i="3"/>
  <c r="BL22" i="3"/>
  <c r="BN22" i="3" s="1"/>
  <c r="BO22" i="3" s="1"/>
  <c r="BM22" i="3"/>
  <c r="BP22" i="3"/>
  <c r="BR22" i="3" s="1"/>
  <c r="BS22" i="3" s="1"/>
  <c r="BQ22" i="3"/>
  <c r="F23" i="3"/>
  <c r="H23" i="3" s="1"/>
  <c r="I23" i="3" s="1"/>
  <c r="G23" i="3"/>
  <c r="J23" i="3"/>
  <c r="L23" i="3" s="1"/>
  <c r="M23" i="3" s="1"/>
  <c r="K23" i="3"/>
  <c r="N23" i="3"/>
  <c r="P23" i="3" s="1"/>
  <c r="Q23" i="3" s="1"/>
  <c r="O23" i="3"/>
  <c r="R23" i="3"/>
  <c r="T23" i="3" s="1"/>
  <c r="U23" i="3" s="1"/>
  <c r="S23" i="3"/>
  <c r="V23" i="3"/>
  <c r="X23" i="3"/>
  <c r="AA23" i="3"/>
  <c r="AC23" i="3" s="1"/>
  <c r="AD23" i="3" s="1"/>
  <c r="AB23" i="3"/>
  <c r="AE23" i="3"/>
  <c r="AG23" i="3" s="1"/>
  <c r="AH23" i="3" s="1"/>
  <c r="AF23" i="3"/>
  <c r="AI23" i="3"/>
  <c r="AK23" i="3" s="1"/>
  <c r="AL23" i="3" s="1"/>
  <c r="AJ23" i="3"/>
  <c r="AM23" i="3"/>
  <c r="AO23" i="3" s="1"/>
  <c r="AP23" i="3" s="1"/>
  <c r="AN23" i="3"/>
  <c r="AQ23" i="3"/>
  <c r="AS23" i="3" s="1"/>
  <c r="AT23" i="3" s="1"/>
  <c r="AR23" i="3"/>
  <c r="AU23" i="3"/>
  <c r="AY23" i="3" s="1"/>
  <c r="AW23" i="3"/>
  <c r="AZ23" i="3"/>
  <c r="BB23" i="3" s="1"/>
  <c r="BC23" i="3" s="1"/>
  <c r="BA23" i="3"/>
  <c r="BD23" i="3"/>
  <c r="BE23" i="3"/>
  <c r="BH23" i="3"/>
  <c r="BJ23" i="3" s="1"/>
  <c r="BK23" i="3" s="1"/>
  <c r="BI23" i="3"/>
  <c r="BL23" i="3"/>
  <c r="BN23" i="3" s="1"/>
  <c r="BO23" i="3" s="1"/>
  <c r="BM23" i="3"/>
  <c r="BP23" i="3"/>
  <c r="BR23" i="3" s="1"/>
  <c r="BS23" i="3" s="1"/>
  <c r="BQ23" i="3"/>
  <c r="F24" i="3"/>
  <c r="H24" i="3" s="1"/>
  <c r="I24" i="3" s="1"/>
  <c r="G24" i="3"/>
  <c r="J24" i="3"/>
  <c r="L24" i="3" s="1"/>
  <c r="M24" i="3" s="1"/>
  <c r="K24" i="3"/>
  <c r="N24" i="3"/>
  <c r="P24" i="3" s="1"/>
  <c r="Q24" i="3" s="1"/>
  <c r="O24" i="3"/>
  <c r="R24" i="3"/>
  <c r="T24" i="3" s="1"/>
  <c r="U24" i="3" s="1"/>
  <c r="S24" i="3"/>
  <c r="V24" i="3"/>
  <c r="X24" i="3"/>
  <c r="AA24" i="3"/>
  <c r="AC24" i="3" s="1"/>
  <c r="AD24" i="3" s="1"/>
  <c r="AB24" i="3"/>
  <c r="AE24" i="3"/>
  <c r="AG24" i="3" s="1"/>
  <c r="AH24" i="3" s="1"/>
  <c r="AF24" i="3"/>
  <c r="AI24" i="3"/>
  <c r="AK24" i="3" s="1"/>
  <c r="AL24" i="3" s="1"/>
  <c r="AJ24" i="3"/>
  <c r="AM24" i="3"/>
  <c r="AO24" i="3" s="1"/>
  <c r="AP24" i="3" s="1"/>
  <c r="AN24" i="3"/>
  <c r="AQ24" i="3"/>
  <c r="AS24" i="3" s="1"/>
  <c r="AT24" i="3" s="1"/>
  <c r="AR24" i="3"/>
  <c r="AU24" i="3"/>
  <c r="AY24" i="3" s="1"/>
  <c r="AW24" i="3"/>
  <c r="AZ24" i="3"/>
  <c r="BB24" i="3" s="1"/>
  <c r="BC24" i="3" s="1"/>
  <c r="BA24" i="3"/>
  <c r="BD24" i="3"/>
  <c r="BE24" i="3"/>
  <c r="BH24" i="3"/>
  <c r="BJ24" i="3" s="1"/>
  <c r="BK24" i="3" s="1"/>
  <c r="BI24" i="3"/>
  <c r="BL24" i="3"/>
  <c r="BN24" i="3" s="1"/>
  <c r="BO24" i="3" s="1"/>
  <c r="BM24" i="3"/>
  <c r="BP24" i="3"/>
  <c r="BR24" i="3" s="1"/>
  <c r="BS24" i="3" s="1"/>
  <c r="BQ24" i="3"/>
  <c r="F25" i="3"/>
  <c r="H25" i="3" s="1"/>
  <c r="I25" i="3" s="1"/>
  <c r="G25" i="3"/>
  <c r="J25" i="3"/>
  <c r="L25" i="3" s="1"/>
  <c r="M25" i="3" s="1"/>
  <c r="K25" i="3"/>
  <c r="N25" i="3"/>
  <c r="P25" i="3" s="1"/>
  <c r="Q25" i="3" s="1"/>
  <c r="O25" i="3"/>
  <c r="R25" i="3"/>
  <c r="T25" i="3" s="1"/>
  <c r="U25" i="3" s="1"/>
  <c r="S25" i="3"/>
  <c r="V25" i="3"/>
  <c r="X25" i="3"/>
  <c r="AA25" i="3"/>
  <c r="AC25" i="3" s="1"/>
  <c r="AD25" i="3" s="1"/>
  <c r="AB25" i="3"/>
  <c r="AE25" i="3"/>
  <c r="AG25" i="3" s="1"/>
  <c r="AH25" i="3" s="1"/>
  <c r="AF25" i="3"/>
  <c r="AI25" i="3"/>
  <c r="AK25" i="3" s="1"/>
  <c r="AL25" i="3" s="1"/>
  <c r="AJ25" i="3"/>
  <c r="AM25" i="3"/>
  <c r="AO25" i="3" s="1"/>
  <c r="AP25" i="3" s="1"/>
  <c r="AN25" i="3"/>
  <c r="AQ25" i="3"/>
  <c r="AS25" i="3" s="1"/>
  <c r="AT25" i="3" s="1"/>
  <c r="AR25" i="3"/>
  <c r="AU25" i="3"/>
  <c r="AY25" i="3" s="1"/>
  <c r="AW25" i="3"/>
  <c r="AZ25" i="3"/>
  <c r="BB25" i="3" s="1"/>
  <c r="BC25" i="3" s="1"/>
  <c r="BA25" i="3"/>
  <c r="BD25" i="3"/>
  <c r="BE25" i="3"/>
  <c r="BH25" i="3"/>
  <c r="BJ25" i="3" s="1"/>
  <c r="BK25" i="3" s="1"/>
  <c r="BI25" i="3"/>
  <c r="BL25" i="3"/>
  <c r="BN25" i="3" s="1"/>
  <c r="BO25" i="3" s="1"/>
  <c r="BM25" i="3"/>
  <c r="BP25" i="3"/>
  <c r="BR25" i="3" s="1"/>
  <c r="BS25" i="3" s="1"/>
  <c r="BQ25" i="3"/>
  <c r="F26" i="3"/>
  <c r="H26" i="3" s="1"/>
  <c r="I26" i="3" s="1"/>
  <c r="G26" i="3"/>
  <c r="J26" i="3"/>
  <c r="L26" i="3" s="1"/>
  <c r="M26" i="3" s="1"/>
  <c r="K26" i="3"/>
  <c r="N26" i="3"/>
  <c r="P26" i="3" s="1"/>
  <c r="Q26" i="3" s="1"/>
  <c r="O26" i="3"/>
  <c r="R26" i="3"/>
  <c r="T26" i="3" s="1"/>
  <c r="U26" i="3" s="1"/>
  <c r="S26" i="3"/>
  <c r="V26" i="3"/>
  <c r="X26" i="3"/>
  <c r="AA26" i="3"/>
  <c r="AC26" i="3" s="1"/>
  <c r="AD26" i="3" s="1"/>
  <c r="AB26" i="3"/>
  <c r="AE26" i="3"/>
  <c r="AG26" i="3" s="1"/>
  <c r="AH26" i="3" s="1"/>
  <c r="AF26" i="3"/>
  <c r="AI26" i="3"/>
  <c r="AK26" i="3" s="1"/>
  <c r="AL26" i="3" s="1"/>
  <c r="AJ26" i="3"/>
  <c r="AM26" i="3"/>
  <c r="AO26" i="3" s="1"/>
  <c r="AP26" i="3" s="1"/>
  <c r="AN26" i="3"/>
  <c r="AQ26" i="3"/>
  <c r="AS26" i="3" s="1"/>
  <c r="AT26" i="3" s="1"/>
  <c r="AR26" i="3"/>
  <c r="AU26" i="3"/>
  <c r="AY26" i="3" s="1"/>
  <c r="AW26" i="3"/>
  <c r="AZ26" i="3"/>
  <c r="BB26" i="3" s="1"/>
  <c r="BC26" i="3" s="1"/>
  <c r="BA26" i="3"/>
  <c r="BD26" i="3"/>
  <c r="BE26" i="3"/>
  <c r="BH26" i="3"/>
  <c r="BJ26" i="3" s="1"/>
  <c r="BK26" i="3" s="1"/>
  <c r="BI26" i="3"/>
  <c r="BL26" i="3"/>
  <c r="BN26" i="3" s="1"/>
  <c r="BO26" i="3" s="1"/>
  <c r="BM26" i="3"/>
  <c r="BP26" i="3"/>
  <c r="BR26" i="3" s="1"/>
  <c r="BS26" i="3" s="1"/>
  <c r="BQ26" i="3"/>
  <c r="F27" i="3"/>
  <c r="H27" i="3" s="1"/>
  <c r="I27" i="3" s="1"/>
  <c r="G27" i="3"/>
  <c r="J27" i="3"/>
  <c r="L27" i="3" s="1"/>
  <c r="M27" i="3" s="1"/>
  <c r="K27" i="3"/>
  <c r="N27" i="3"/>
  <c r="P27" i="3" s="1"/>
  <c r="Q27" i="3" s="1"/>
  <c r="O27" i="3"/>
  <c r="R27" i="3"/>
  <c r="T27" i="3" s="1"/>
  <c r="U27" i="3" s="1"/>
  <c r="S27" i="3"/>
  <c r="V27" i="3"/>
  <c r="X27" i="3"/>
  <c r="AB27" i="3"/>
  <c r="AE27" i="3"/>
  <c r="AG27" i="3" s="1"/>
  <c r="AH27" i="3" s="1"/>
  <c r="AF27" i="3"/>
  <c r="AI27" i="3"/>
  <c r="AK27" i="3" s="1"/>
  <c r="AL27" i="3" s="1"/>
  <c r="AJ27" i="3"/>
  <c r="AM27" i="3"/>
  <c r="AN27" i="3"/>
  <c r="AQ27" i="3"/>
  <c r="AS27" i="3" s="1"/>
  <c r="AT27" i="3" s="1"/>
  <c r="AR27" i="3"/>
  <c r="AU27" i="3"/>
  <c r="AY27" i="3" s="1"/>
  <c r="AW27" i="3"/>
  <c r="AZ27" i="3"/>
  <c r="BB27" i="3" s="1"/>
  <c r="BC27" i="3" s="1"/>
  <c r="BA27" i="3"/>
  <c r="BD27" i="3"/>
  <c r="BE27" i="3"/>
  <c r="BH27" i="3"/>
  <c r="BJ27" i="3" s="1"/>
  <c r="BK27" i="3" s="1"/>
  <c r="BI27" i="3"/>
  <c r="BL27" i="3"/>
  <c r="BN27" i="3" s="1"/>
  <c r="BO27" i="3" s="1"/>
  <c r="BM27" i="3"/>
  <c r="BP27" i="3"/>
  <c r="BR27" i="3" s="1"/>
  <c r="BS27" i="3" s="1"/>
  <c r="BQ27" i="3"/>
  <c r="F28" i="3"/>
  <c r="H28" i="3" s="1"/>
  <c r="I28" i="3" s="1"/>
  <c r="G28" i="3"/>
  <c r="J28" i="3"/>
  <c r="L28" i="3" s="1"/>
  <c r="M28" i="3" s="1"/>
  <c r="K28" i="3"/>
  <c r="N28" i="3"/>
  <c r="P28" i="3" s="1"/>
  <c r="Q28" i="3" s="1"/>
  <c r="O28" i="3"/>
  <c r="R28" i="3"/>
  <c r="T28" i="3" s="1"/>
  <c r="U28" i="3" s="1"/>
  <c r="S28" i="3"/>
  <c r="V28" i="3"/>
  <c r="X28" i="3"/>
  <c r="AA28" i="3"/>
  <c r="AC28" i="3" s="1"/>
  <c r="AD28" i="3" s="1"/>
  <c r="AB28" i="3"/>
  <c r="AE28" i="3"/>
  <c r="AG28" i="3" s="1"/>
  <c r="AH28" i="3" s="1"/>
  <c r="AF28" i="3"/>
  <c r="AI28" i="3"/>
  <c r="AK28" i="3" s="1"/>
  <c r="AL28" i="3" s="1"/>
  <c r="AJ28" i="3"/>
  <c r="AM28" i="3"/>
  <c r="AO28" i="3" s="1"/>
  <c r="AP28" i="3" s="1"/>
  <c r="AN28" i="3"/>
  <c r="AQ28" i="3"/>
  <c r="AS28" i="3" s="1"/>
  <c r="AT28" i="3" s="1"/>
  <c r="AR28" i="3"/>
  <c r="AU28" i="3"/>
  <c r="AY28" i="3" s="1"/>
  <c r="AW28" i="3"/>
  <c r="AZ28" i="3"/>
  <c r="BB28" i="3" s="1"/>
  <c r="BC28" i="3" s="1"/>
  <c r="BA28" i="3"/>
  <c r="BD28" i="3"/>
  <c r="BE28" i="3"/>
  <c r="BH28" i="3"/>
  <c r="BJ28" i="3" s="1"/>
  <c r="BK28" i="3" s="1"/>
  <c r="BI28" i="3"/>
  <c r="BL28" i="3"/>
  <c r="BN28" i="3" s="1"/>
  <c r="BO28" i="3" s="1"/>
  <c r="BM28" i="3"/>
  <c r="BP28" i="3"/>
  <c r="BQ28" i="3"/>
  <c r="F29" i="3"/>
  <c r="H29" i="3" s="1"/>
  <c r="I29" i="3" s="1"/>
  <c r="G29" i="3"/>
  <c r="J29" i="3"/>
  <c r="L29" i="3" s="1"/>
  <c r="M29" i="3" s="1"/>
  <c r="K29" i="3"/>
  <c r="N29" i="3"/>
  <c r="P29" i="3" s="1"/>
  <c r="Q29" i="3" s="1"/>
  <c r="O29" i="3"/>
  <c r="R29" i="3"/>
  <c r="T29" i="3" s="1"/>
  <c r="U29" i="3" s="1"/>
  <c r="S29" i="3"/>
  <c r="V29" i="3"/>
  <c r="X29" i="3"/>
  <c r="AA29" i="3"/>
  <c r="AC29" i="3" s="1"/>
  <c r="AD29" i="3" s="1"/>
  <c r="AB29" i="3"/>
  <c r="AE29" i="3"/>
  <c r="AG29" i="3" s="1"/>
  <c r="AH29" i="3" s="1"/>
  <c r="AF29" i="3"/>
  <c r="AI29" i="3"/>
  <c r="AK29" i="3" s="1"/>
  <c r="AL29" i="3" s="1"/>
  <c r="AJ29" i="3"/>
  <c r="AM29" i="3"/>
  <c r="AO29" i="3" s="1"/>
  <c r="AP29" i="3" s="1"/>
  <c r="AN29" i="3"/>
  <c r="AQ29" i="3"/>
  <c r="AS29" i="3" s="1"/>
  <c r="AT29" i="3" s="1"/>
  <c r="AR29" i="3"/>
  <c r="AU29" i="3"/>
  <c r="AY29" i="3" s="1"/>
  <c r="AW29" i="3"/>
  <c r="AZ29" i="3"/>
  <c r="BB29" i="3" s="1"/>
  <c r="BC29" i="3" s="1"/>
  <c r="BA29" i="3"/>
  <c r="BD29" i="3"/>
  <c r="BE29" i="3"/>
  <c r="BH29" i="3"/>
  <c r="BJ29" i="3" s="1"/>
  <c r="BK29" i="3" s="1"/>
  <c r="BI29" i="3"/>
  <c r="BL29" i="3"/>
  <c r="BN29" i="3" s="1"/>
  <c r="BO29" i="3" s="1"/>
  <c r="BM29" i="3"/>
  <c r="BP29" i="3"/>
  <c r="BR29" i="3" s="1"/>
  <c r="BS29" i="3" s="1"/>
  <c r="BQ29" i="3"/>
  <c r="F30" i="3"/>
  <c r="H30" i="3" s="1"/>
  <c r="I30" i="3" s="1"/>
  <c r="G30" i="3"/>
  <c r="J30" i="3"/>
  <c r="L30" i="3" s="1"/>
  <c r="M30" i="3" s="1"/>
  <c r="K30" i="3"/>
  <c r="N30" i="3"/>
  <c r="P30" i="3" s="1"/>
  <c r="Q30" i="3" s="1"/>
  <c r="O30" i="3"/>
  <c r="R30" i="3"/>
  <c r="T30" i="3" s="1"/>
  <c r="U30" i="3" s="1"/>
  <c r="S30" i="3"/>
  <c r="V30" i="3"/>
  <c r="X30" i="3"/>
  <c r="AA30" i="3"/>
  <c r="AC30" i="3" s="1"/>
  <c r="AD30" i="3" s="1"/>
  <c r="AB30" i="3"/>
  <c r="AE30" i="3"/>
  <c r="AG30" i="3" s="1"/>
  <c r="AH30" i="3" s="1"/>
  <c r="AF30" i="3"/>
  <c r="AI30" i="3"/>
  <c r="AK30" i="3" s="1"/>
  <c r="AL30" i="3" s="1"/>
  <c r="AJ30" i="3"/>
  <c r="AM30" i="3"/>
  <c r="AO30" i="3" s="1"/>
  <c r="AP30" i="3" s="1"/>
  <c r="AN30" i="3"/>
  <c r="AQ30" i="3"/>
  <c r="AS30" i="3" s="1"/>
  <c r="AT30" i="3" s="1"/>
  <c r="AR30" i="3"/>
  <c r="AU30" i="3"/>
  <c r="AY30" i="3" s="1"/>
  <c r="AW30" i="3"/>
  <c r="AZ30" i="3"/>
  <c r="BB30" i="3" s="1"/>
  <c r="BC30" i="3" s="1"/>
  <c r="BA30" i="3"/>
  <c r="BD30" i="3"/>
  <c r="BE30" i="3"/>
  <c r="BH30" i="3"/>
  <c r="BJ30" i="3" s="1"/>
  <c r="BK30" i="3" s="1"/>
  <c r="BI30" i="3"/>
  <c r="BL30" i="3"/>
  <c r="BN30" i="3" s="1"/>
  <c r="BO30" i="3" s="1"/>
  <c r="BM30" i="3"/>
  <c r="BP30" i="3"/>
  <c r="BR30" i="3" s="1"/>
  <c r="BS30" i="3" s="1"/>
  <c r="BQ30" i="3"/>
  <c r="F31" i="3"/>
  <c r="H31" i="3" s="1"/>
  <c r="I31" i="3" s="1"/>
  <c r="G31" i="3"/>
  <c r="J31" i="3"/>
  <c r="L31" i="3" s="1"/>
  <c r="M31" i="3" s="1"/>
  <c r="K31" i="3"/>
  <c r="N31" i="3"/>
  <c r="P31" i="3" s="1"/>
  <c r="Q31" i="3" s="1"/>
  <c r="O31" i="3"/>
  <c r="R31" i="3"/>
  <c r="T31" i="3" s="1"/>
  <c r="U31" i="3" s="1"/>
  <c r="S31" i="3"/>
  <c r="V31" i="3"/>
  <c r="X31" i="3"/>
  <c r="AA31" i="3"/>
  <c r="AC31" i="3" s="1"/>
  <c r="AD31" i="3" s="1"/>
  <c r="AB31" i="3"/>
  <c r="AE31" i="3"/>
  <c r="AG31" i="3" s="1"/>
  <c r="AH31" i="3" s="1"/>
  <c r="AF31" i="3"/>
  <c r="AI31" i="3"/>
  <c r="AK31" i="3" s="1"/>
  <c r="AL31" i="3" s="1"/>
  <c r="AJ31" i="3"/>
  <c r="AM31" i="3"/>
  <c r="AO31" i="3" s="1"/>
  <c r="AP31" i="3" s="1"/>
  <c r="AN31" i="3"/>
  <c r="AQ31" i="3"/>
  <c r="AS31" i="3" s="1"/>
  <c r="AT31" i="3" s="1"/>
  <c r="AR31" i="3"/>
  <c r="AU31" i="3"/>
  <c r="AY31" i="3" s="1"/>
  <c r="AW31" i="3"/>
  <c r="AZ31" i="3"/>
  <c r="BB31" i="3" s="1"/>
  <c r="BC31" i="3" s="1"/>
  <c r="BA31" i="3"/>
  <c r="BD31" i="3"/>
  <c r="BE31" i="3"/>
  <c r="BH31" i="3"/>
  <c r="BJ31" i="3" s="1"/>
  <c r="BK31" i="3" s="1"/>
  <c r="BI31" i="3"/>
  <c r="BL31" i="3"/>
  <c r="BN31" i="3" s="1"/>
  <c r="BO31" i="3" s="1"/>
  <c r="BM31" i="3"/>
  <c r="BP31" i="3"/>
  <c r="BR31" i="3" s="1"/>
  <c r="BS31" i="3" s="1"/>
  <c r="BQ31" i="3"/>
  <c r="F32" i="3"/>
  <c r="H32" i="3" s="1"/>
  <c r="I32" i="3" s="1"/>
  <c r="G32" i="3"/>
  <c r="J32" i="3"/>
  <c r="L32" i="3" s="1"/>
  <c r="M32" i="3" s="1"/>
  <c r="K32" i="3"/>
  <c r="N32" i="3"/>
  <c r="P32" i="3" s="1"/>
  <c r="Q32" i="3" s="1"/>
  <c r="O32" i="3"/>
  <c r="R32" i="3"/>
  <c r="T32" i="3" s="1"/>
  <c r="U32" i="3" s="1"/>
  <c r="S32" i="3"/>
  <c r="V32" i="3"/>
  <c r="X32" i="3"/>
  <c r="AA32" i="3"/>
  <c r="AC32" i="3" s="1"/>
  <c r="AB32" i="3"/>
  <c r="AE32" i="3"/>
  <c r="AG32" i="3" s="1"/>
  <c r="AF32" i="3"/>
  <c r="AI32" i="3"/>
  <c r="AK32" i="3" s="1"/>
  <c r="AL32" i="3" s="1"/>
  <c r="AJ32" i="3"/>
  <c r="AM32" i="3"/>
  <c r="AO32" i="3" s="1"/>
  <c r="AP32" i="3" s="1"/>
  <c r="AN32" i="3"/>
  <c r="AQ32" i="3"/>
  <c r="AS32" i="3" s="1"/>
  <c r="AT32" i="3" s="1"/>
  <c r="AR32" i="3"/>
  <c r="AU32" i="3"/>
  <c r="AW32" i="3"/>
  <c r="AZ32" i="3"/>
  <c r="BB32" i="3" s="1"/>
  <c r="BC32" i="3" s="1"/>
  <c r="BA32" i="3"/>
  <c r="BD32" i="3"/>
  <c r="BE32" i="3"/>
  <c r="BH32" i="3"/>
  <c r="BJ32" i="3" s="1"/>
  <c r="BK32" i="3" s="1"/>
  <c r="BI32" i="3"/>
  <c r="BL32" i="3"/>
  <c r="BN32" i="3" s="1"/>
  <c r="BO32" i="3" s="1"/>
  <c r="BM32" i="3"/>
  <c r="BP32" i="3"/>
  <c r="BR32" i="3" s="1"/>
  <c r="BS32" i="3" s="1"/>
  <c r="BQ32" i="3"/>
  <c r="N4" i="3"/>
  <c r="P4" i="3" s="1"/>
  <c r="Q4" i="3" s="1"/>
  <c r="O4" i="3"/>
  <c r="R4" i="3"/>
  <c r="T4" i="3" s="1"/>
  <c r="U4" i="3" s="1"/>
  <c r="S4" i="3"/>
  <c r="V4" i="3"/>
  <c r="X4" i="3"/>
  <c r="AA4" i="3"/>
  <c r="AC4" i="3" s="1"/>
  <c r="AD4" i="3" s="1"/>
  <c r="AB4" i="3"/>
  <c r="AE4" i="3"/>
  <c r="AG4" i="3" s="1"/>
  <c r="AH4" i="3" s="1"/>
  <c r="AF4" i="3"/>
  <c r="AI4" i="3"/>
  <c r="AJ4" i="3"/>
  <c r="AM4" i="3"/>
  <c r="AO4" i="3" s="1"/>
  <c r="AP4" i="3" s="1"/>
  <c r="AN4" i="3"/>
  <c r="AQ4" i="3"/>
  <c r="AS4" i="3" s="1"/>
  <c r="AT4" i="3" s="1"/>
  <c r="AR4" i="3"/>
  <c r="AU4" i="3"/>
  <c r="AW4" i="3"/>
  <c r="AZ4" i="3"/>
  <c r="BB4" i="3" s="1"/>
  <c r="BC4" i="3" s="1"/>
  <c r="BA4" i="3"/>
  <c r="BD4" i="3"/>
  <c r="BE4" i="3"/>
  <c r="BH4" i="3"/>
  <c r="BJ4" i="3" s="1"/>
  <c r="BK4" i="3" s="1"/>
  <c r="BI4" i="3"/>
  <c r="BL4" i="3"/>
  <c r="BN4" i="3" s="1"/>
  <c r="BO4" i="3" s="1"/>
  <c r="BM4" i="3"/>
  <c r="BP4" i="3"/>
  <c r="BR4" i="3" s="1"/>
  <c r="BS4" i="3" s="1"/>
  <c r="BQ4" i="3"/>
  <c r="G4" i="3"/>
  <c r="F4" i="3"/>
  <c r="H4" i="3" s="1"/>
  <c r="C3" i="7"/>
  <c r="D3" i="7"/>
  <c r="C4" i="7"/>
  <c r="D4" i="7"/>
  <c r="C5" i="7"/>
  <c r="D5" i="7"/>
  <c r="C6" i="7"/>
  <c r="D6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D2" i="7"/>
  <c r="C2" i="7"/>
  <c r="B5" i="8"/>
  <c r="B4" i="8"/>
  <c r="B13" i="8"/>
  <c r="B11" i="8"/>
  <c r="B10" i="8"/>
  <c r="B9" i="8"/>
  <c r="B8" i="8"/>
  <c r="B7" i="8"/>
  <c r="B6" i="8"/>
  <c r="B2" i="8"/>
  <c r="D29" i="3"/>
  <c r="D31" i="3"/>
  <c r="D30" i="3"/>
  <c r="D32" i="3"/>
  <c r="BD3" i="3" l="1"/>
  <c r="BF4" i="3"/>
  <c r="BG4" i="3" s="1"/>
  <c r="BF32" i="3"/>
  <c r="BG32" i="3" s="1"/>
  <c r="BF31" i="3"/>
  <c r="BG31" i="3" s="1"/>
  <c r="BF30" i="3"/>
  <c r="BG30" i="3" s="1"/>
  <c r="BF29" i="3"/>
  <c r="BG29" i="3" s="1"/>
  <c r="BF28" i="3"/>
  <c r="BG28" i="3" s="1"/>
  <c r="BF27" i="3"/>
  <c r="BG27" i="3" s="1"/>
  <c r="BF26" i="3"/>
  <c r="BG26" i="3" s="1"/>
  <c r="BF25" i="3"/>
  <c r="BG25" i="3" s="1"/>
  <c r="BF24" i="3"/>
  <c r="BG24" i="3" s="1"/>
  <c r="BF23" i="3"/>
  <c r="BG23" i="3" s="1"/>
  <c r="BF22" i="3"/>
  <c r="BG22" i="3" s="1"/>
  <c r="BF21" i="3"/>
  <c r="BG21" i="3" s="1"/>
  <c r="BF20" i="3"/>
  <c r="BG20" i="3" s="1"/>
  <c r="BF18" i="3"/>
  <c r="BG18" i="3" s="1"/>
  <c r="BF17" i="3"/>
  <c r="BG17" i="3" s="1"/>
  <c r="BF16" i="3"/>
  <c r="BG16" i="3" s="1"/>
  <c r="BF15" i="3"/>
  <c r="BG15" i="3" s="1"/>
  <c r="BF14" i="3"/>
  <c r="BG14" i="3" s="1"/>
  <c r="BF13" i="3"/>
  <c r="BG13" i="3" s="1"/>
  <c r="BF12" i="3"/>
  <c r="BG12" i="3" s="1"/>
  <c r="BF11" i="3"/>
  <c r="BG11" i="3" s="1"/>
  <c r="BF10" i="3"/>
  <c r="BG10" i="3" s="1"/>
  <c r="BF9" i="3"/>
  <c r="BG9" i="3" s="1"/>
  <c r="BB9" i="3"/>
  <c r="BC9" i="3" s="1"/>
  <c r="BC33" i="3" s="1"/>
  <c r="BF8" i="3"/>
  <c r="BG8" i="3" s="1"/>
  <c r="BN7" i="3"/>
  <c r="BO7" i="3" s="1"/>
  <c r="BO33" i="3" s="1"/>
  <c r="BF7" i="3"/>
  <c r="BG7" i="3" s="1"/>
  <c r="BF6" i="3"/>
  <c r="BG6" i="3" s="1"/>
  <c r="BF5" i="3"/>
  <c r="BG5" i="3" s="1"/>
  <c r="Q33" i="3"/>
  <c r="AT33" i="3"/>
  <c r="BS17" i="3"/>
  <c r="C17" i="3"/>
  <c r="BK33" i="3"/>
  <c r="AY4" i="3"/>
  <c r="AY33" i="3" s="1"/>
  <c r="BW33" i="3"/>
  <c r="U33" i="3"/>
  <c r="AH33" i="3"/>
  <c r="M33" i="3"/>
  <c r="I33" i="3"/>
  <c r="BN33" i="3"/>
  <c r="AX33" i="3"/>
  <c r="P33" i="3"/>
  <c r="H33" i="3"/>
  <c r="H34" i="3" s="1"/>
  <c r="BJ33" i="3"/>
  <c r="AS33" i="3"/>
  <c r="T33" i="3"/>
  <c r="L33" i="3"/>
  <c r="BV33" i="3"/>
  <c r="AK4" i="3"/>
  <c r="BR28" i="3"/>
  <c r="AO27" i="3"/>
  <c r="AG33" i="3"/>
  <c r="D21" i="7"/>
  <c r="J3" i="3"/>
  <c r="F3" i="3"/>
  <c r="G3" i="3"/>
  <c r="BP3" i="3"/>
  <c r="BL3" i="3"/>
  <c r="BH3" i="3"/>
  <c r="AZ3" i="3"/>
  <c r="AU3" i="3"/>
  <c r="AQ3" i="3"/>
  <c r="AM3" i="3"/>
  <c r="AI3" i="3"/>
  <c r="AE3" i="3"/>
  <c r="V3" i="3"/>
  <c r="R3" i="3"/>
  <c r="N3" i="3"/>
  <c r="BU3" i="3"/>
  <c r="BT3" i="3"/>
  <c r="E3" i="3"/>
  <c r="BQ3" i="3"/>
  <c r="BM3" i="3"/>
  <c r="BI3" i="3"/>
  <c r="BE3" i="3"/>
  <c r="BA3" i="3"/>
  <c r="AW3" i="3"/>
  <c r="AR3" i="3"/>
  <c r="AN3" i="3"/>
  <c r="AJ3" i="3"/>
  <c r="AF3" i="3"/>
  <c r="AB3" i="3"/>
  <c r="X3" i="3"/>
  <c r="S3" i="3"/>
  <c r="O3" i="3"/>
  <c r="K3" i="3"/>
  <c r="BB33" i="3" l="1"/>
  <c r="BF33" i="3"/>
  <c r="C4" i="3"/>
  <c r="BG33" i="3"/>
  <c r="BR33" i="3"/>
  <c r="BR34" i="3" s="1"/>
  <c r="BS28" i="3"/>
  <c r="BS33" i="3" s="1"/>
  <c r="AO33" i="3"/>
  <c r="AP27" i="3"/>
  <c r="AP33" i="3" s="1"/>
  <c r="AK33" i="3"/>
  <c r="AK34" i="3" s="1"/>
  <c r="AL4" i="3"/>
  <c r="AL33" i="3" s="1"/>
  <c r="AO34" i="3"/>
  <c r="AG34" i="3"/>
  <c r="BJ34" i="3"/>
  <c r="AX34" i="3"/>
  <c r="AS34" i="3"/>
  <c r="L34" i="3"/>
  <c r="BV34" i="3"/>
  <c r="BB34" i="3"/>
  <c r="P34" i="3"/>
  <c r="BN34" i="3"/>
  <c r="T34" i="3"/>
  <c r="BF34" i="3"/>
  <c r="Z27" i="3"/>
  <c r="D28" i="3"/>
  <c r="D17" i="3"/>
  <c r="D7" i="3"/>
  <c r="D8" i="3"/>
  <c r="D10" i="3"/>
  <c r="D11" i="3"/>
  <c r="D12" i="3"/>
  <c r="D6" i="3"/>
  <c r="D5" i="3"/>
  <c r="D13" i="3"/>
  <c r="D15" i="3"/>
  <c r="D16" i="3"/>
  <c r="D20" i="3"/>
  <c r="D22" i="3"/>
  <c r="D24" i="3"/>
  <c r="D25" i="3"/>
  <c r="D26" i="3"/>
  <c r="D23" i="3"/>
  <c r="D9" i="3"/>
  <c r="D14" i="3"/>
  <c r="D21" i="3"/>
  <c r="H738" i="1"/>
  <c r="H3" i="1" s="1"/>
  <c r="C19" i="3" l="1"/>
  <c r="Z19" i="3"/>
  <c r="B19" i="3" s="1"/>
  <c r="C22" i="3"/>
  <c r="Z22" i="3"/>
  <c r="B22" i="3" s="1"/>
  <c r="C24" i="3"/>
  <c r="Z24" i="3"/>
  <c r="B24" i="3" s="1"/>
  <c r="C26" i="3"/>
  <c r="Z26" i="3"/>
  <c r="B26" i="3" s="1"/>
  <c r="C28" i="3"/>
  <c r="Z28" i="3"/>
  <c r="B28" i="3" s="1"/>
  <c r="C14" i="3"/>
  <c r="Z14" i="3"/>
  <c r="B14" i="3" s="1"/>
  <c r="C16" i="3"/>
  <c r="Z16" i="3"/>
  <c r="B16" i="3" s="1"/>
  <c r="C20" i="3"/>
  <c r="Z20" i="3"/>
  <c r="B20" i="3" s="1"/>
  <c r="C6" i="3"/>
  <c r="B6" i="3"/>
  <c r="C8" i="3"/>
  <c r="Z8" i="3"/>
  <c r="B8" i="3" s="1"/>
  <c r="C10" i="3"/>
  <c r="Z10" i="3"/>
  <c r="B10" i="3" s="1"/>
  <c r="C12" i="3"/>
  <c r="Z12" i="3"/>
  <c r="B12" i="3" s="1"/>
  <c r="C31" i="3"/>
  <c r="Z31" i="3"/>
  <c r="B31" i="3" s="1"/>
  <c r="C29" i="3"/>
  <c r="Z29" i="3"/>
  <c r="B29" i="3" s="1"/>
  <c r="C18" i="3"/>
  <c r="Z18" i="3"/>
  <c r="B18" i="3" s="1"/>
  <c r="Z17" i="3"/>
  <c r="C23" i="3"/>
  <c r="Z23" i="3"/>
  <c r="B23" i="3" s="1"/>
  <c r="C21" i="3"/>
  <c r="Z21" i="3"/>
  <c r="B21" i="3" s="1"/>
  <c r="C25" i="3"/>
  <c r="Z25" i="3"/>
  <c r="B25" i="3" s="1"/>
  <c r="C15" i="3"/>
  <c r="Z15" i="3"/>
  <c r="B15" i="3" s="1"/>
  <c r="C13" i="3"/>
  <c r="Z13" i="3"/>
  <c r="B13" i="3" s="1"/>
  <c r="C30" i="3"/>
  <c r="Z30" i="3"/>
  <c r="B30" i="3" s="1"/>
  <c r="C7" i="3"/>
  <c r="Z7" i="3"/>
  <c r="B7" i="3" s="1"/>
  <c r="C11" i="3"/>
  <c r="Z11" i="3"/>
  <c r="B11" i="3" s="1"/>
  <c r="C9" i="3"/>
  <c r="Z9" i="3"/>
  <c r="B9" i="3" s="1"/>
  <c r="M3" i="1"/>
  <c r="Q3" i="1"/>
  <c r="C7" i="7"/>
  <c r="C21" i="7" s="1"/>
  <c r="AA27" i="3"/>
  <c r="AC27" i="3" s="1"/>
  <c r="B3" i="8"/>
  <c r="B14" i="8" s="1"/>
  <c r="D27" i="3"/>
  <c r="D18" i="3"/>
  <c r="D4" i="3"/>
  <c r="B17" i="3" l="1"/>
  <c r="C27" i="3"/>
  <c r="AD27" i="3"/>
  <c r="F21" i="7"/>
  <c r="F22" i="7" s="1"/>
  <c r="AA3" i="3"/>
  <c r="D2" i="3" s="1"/>
  <c r="C2" i="8"/>
  <c r="D3" i="3"/>
  <c r="AD33" i="3" l="1"/>
  <c r="B27" i="3"/>
  <c r="G21" i="7"/>
  <c r="AC33" i="3"/>
  <c r="AC34" i="3" s="1"/>
  <c r="Z4" i="3"/>
  <c r="C5" i="3"/>
  <c r="Z5" i="3"/>
  <c r="B5" i="3" s="1"/>
  <c r="C32" i="3"/>
  <c r="Y33" i="3"/>
  <c r="Y34" i="3" s="1"/>
  <c r="Z32" i="3"/>
  <c r="B32" i="3" s="1"/>
  <c r="B4" i="3" l="1"/>
  <c r="B33" i="3" s="1"/>
  <c r="Z33" i="3"/>
  <c r="C34" i="3"/>
  <c r="C35" i="3" s="1"/>
  <c r="G22" i="7"/>
</calcChain>
</file>

<file path=xl/connections.xml><?xml version="1.0" encoding="utf-8"?>
<connections xmlns="http://schemas.openxmlformats.org/spreadsheetml/2006/main">
  <connection id="1" name="1.PP tabulka místností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2" name="1.PP tabulka místností1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  <connection id="3" name="1.PP tabulka místností111" type="6" refreshedVersion="3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<sst xmlns="http://schemas.openxmlformats.org/spreadsheetml/2006/main" count="21419" uniqueCount="1474">
  <si>
    <t>ř</t>
  </si>
  <si>
    <t>Budova</t>
  </si>
  <si>
    <t>podlaží</t>
  </si>
  <si>
    <t>Číslo
místnosti</t>
  </si>
  <si>
    <t>oddělení</t>
  </si>
  <si>
    <t>Světlá
výška
místnosti</t>
  </si>
  <si>
    <t>Úpravy povrchů -</t>
  </si>
  <si>
    <t>m2</t>
  </si>
  <si>
    <t xml:space="preserve">   - podlaha    </t>
  </si>
  <si>
    <t xml:space="preserve"> - stěny  </t>
  </si>
  <si>
    <t xml:space="preserve"> - strop</t>
  </si>
  <si>
    <t>SO01</t>
  </si>
  <si>
    <t>1PP</t>
  </si>
  <si>
    <t>Chodba</t>
  </si>
  <si>
    <t>P31-lino</t>
  </si>
  <si>
    <t>lišta + omyv. nátěr 1500</t>
  </si>
  <si>
    <t>Pd1</t>
  </si>
  <si>
    <t>Neobsazeno</t>
  </si>
  <si>
    <t>neobsazeno</t>
  </si>
  <si>
    <t xml:space="preserve"> -</t>
  </si>
  <si>
    <t>-</t>
  </si>
  <si>
    <t>Strojovna ÚT</t>
  </si>
  <si>
    <t>P45-beton+nátěr</t>
  </si>
  <si>
    <t>sokl - nátěr</t>
  </si>
  <si>
    <t>Vakuová stanice</t>
  </si>
  <si>
    <t>Kompresorová stanice</t>
  </si>
  <si>
    <t>Pd1a</t>
  </si>
  <si>
    <t>P3-ker. dl. protiskluz.</t>
  </si>
  <si>
    <t>bělnin. obklad 2000</t>
  </si>
  <si>
    <t>Umývárna</t>
  </si>
  <si>
    <t>Sklad</t>
  </si>
  <si>
    <t>Denní místnost zaměstnanců</t>
  </si>
  <si>
    <t>lišta + část. běl.obkl. 1500</t>
  </si>
  <si>
    <t>P1-ker. dlažba</t>
  </si>
  <si>
    <t>WC - personál</t>
  </si>
  <si>
    <t>P2-ker. dlažba</t>
  </si>
  <si>
    <t>Úklid</t>
  </si>
  <si>
    <t>bělnin. obklad 1500</t>
  </si>
  <si>
    <t>Strojovna VZT</t>
  </si>
  <si>
    <t>sokl - nátěr, akust.izol.</t>
  </si>
  <si>
    <t>akust. izolace</t>
  </si>
  <si>
    <t>0032a</t>
  </si>
  <si>
    <t>Nasávací komora VZT</t>
  </si>
  <si>
    <t>3500, 3850</t>
  </si>
  <si>
    <t>uzavírací nátěr</t>
  </si>
  <si>
    <t>zateplení v tl. 140mm + Pd4</t>
  </si>
  <si>
    <t>Čerpání požární vody - heliport</t>
  </si>
  <si>
    <t>P42-beton+nátěr</t>
  </si>
  <si>
    <t>Pd4</t>
  </si>
  <si>
    <t xml:space="preserve"> V5</t>
  </si>
  <si>
    <t>Výtah V5</t>
  </si>
  <si>
    <t xml:space="preserve">   -</t>
  </si>
  <si>
    <t>P43-cem. potěr</t>
  </si>
  <si>
    <t xml:space="preserve"> V6</t>
  </si>
  <si>
    <t>Výtah V6 - lékárna</t>
  </si>
  <si>
    <t>1NP</t>
  </si>
  <si>
    <t>Čekárna - pohotovost - ambulance</t>
  </si>
  <si>
    <t>P30-lino</t>
  </si>
  <si>
    <t>Pohotovost - sestra-příjem</t>
  </si>
  <si>
    <t>3000 (2700)</t>
  </si>
  <si>
    <t>Pd1 sv.v. 3000mm                     (resp.2700 mm)</t>
  </si>
  <si>
    <t>Pohotovost - ambulance 1</t>
  </si>
  <si>
    <t>Převlékací box  - ambulance 1</t>
  </si>
  <si>
    <t>Převlékací box  - ambulance 2</t>
  </si>
  <si>
    <t>Pohotovost - ambulance 2</t>
  </si>
  <si>
    <t>Pohotovost - ambulance 3</t>
  </si>
  <si>
    <t>Převlékací box  - ambulance 3</t>
  </si>
  <si>
    <t>Převlékací box - skiagraf</t>
  </si>
  <si>
    <t>RDG</t>
  </si>
  <si>
    <t>Skiagraf</t>
  </si>
  <si>
    <t>P33-lino antistat.</t>
  </si>
  <si>
    <t>lišta + omyv. nátěr + barytová omítka</t>
  </si>
  <si>
    <t>Ovladovna - skiagraf</t>
  </si>
  <si>
    <t>Sádrovna</t>
  </si>
  <si>
    <t>P12-ker. dl. protiskluz.</t>
  </si>
  <si>
    <t>WC pac.bezbar. - pohotovost</t>
  </si>
  <si>
    <t>Propojovací chodba</t>
  </si>
  <si>
    <t>1014a</t>
  </si>
  <si>
    <t>P11-ker.dlažba</t>
  </si>
  <si>
    <t>Kancelář</t>
  </si>
  <si>
    <t>Vstup - urgentní příjem</t>
  </si>
  <si>
    <t>P38-čistící zóna-10,87m 2 +     P3-lino - 9,21m2</t>
  </si>
  <si>
    <t>Sanitáři, laborant</t>
  </si>
  <si>
    <t>Pd2</t>
  </si>
  <si>
    <t>Operační lampy</t>
  </si>
  <si>
    <t>Šatnový filtr - Ž</t>
  </si>
  <si>
    <t>Sprcha - Ž</t>
  </si>
  <si>
    <t>P13-ker. dl. protiskluz.</t>
  </si>
  <si>
    <t>1025a</t>
  </si>
  <si>
    <t>WC - Ž</t>
  </si>
  <si>
    <t>Šatnový filtr - M</t>
  </si>
  <si>
    <t>Sprcha - M</t>
  </si>
  <si>
    <t>1027a</t>
  </si>
  <si>
    <t>WC - M</t>
  </si>
  <si>
    <t>Příprava, buzení pac.- zákrok. sál 1</t>
  </si>
  <si>
    <t>Umývárna - zákrok. sál 1 + 2</t>
  </si>
  <si>
    <t>Zákrokový sál 1 - urologie</t>
  </si>
  <si>
    <t>Pd3</t>
  </si>
  <si>
    <t>Příprava, buzení pac.- zákrok. sál 2</t>
  </si>
  <si>
    <t>Zákrokový sál 2 - ORL</t>
  </si>
  <si>
    <t>ORL</t>
  </si>
  <si>
    <t>Sklad - zákrok. sál 2</t>
  </si>
  <si>
    <t>Umývárna - zákrok. sál 3</t>
  </si>
  <si>
    <t>Příprava - buzení pac.- zákrok. sál 3</t>
  </si>
  <si>
    <t>Zákrokový sál 3 - urgentní příjem</t>
  </si>
  <si>
    <t>Sklad - zákrok. sál 3</t>
  </si>
  <si>
    <t>Očista pacienta</t>
  </si>
  <si>
    <t>Čistící místn. + sklad špin. prádla</t>
  </si>
  <si>
    <t>Protokol</t>
  </si>
  <si>
    <t>Odpočink. místnost</t>
  </si>
  <si>
    <t>P12-ker.dl. protiskluz.</t>
  </si>
  <si>
    <t>Sklad čistého prádla</t>
  </si>
  <si>
    <t>Vstupní filtr - pacienti</t>
  </si>
  <si>
    <t>P30 - lino-16,052m2 +                     P36 - dekont.koberec- 11,21 m2</t>
  </si>
  <si>
    <t>ker.sokl + omyv. nátěr 1500</t>
  </si>
  <si>
    <t>S5</t>
  </si>
  <si>
    <t>Schodiště - severní část</t>
  </si>
  <si>
    <t>P7+P10-ker.dlažba</t>
  </si>
  <si>
    <t>S6</t>
  </si>
  <si>
    <t>Schodiště - jižní část</t>
  </si>
  <si>
    <t>P10-ker.dlažba</t>
  </si>
  <si>
    <t>V5</t>
  </si>
  <si>
    <t xml:space="preserve">  -</t>
  </si>
  <si>
    <t>2NP</t>
  </si>
  <si>
    <t>Vstupní filtr - pacienti - ARO + JIP</t>
  </si>
  <si>
    <t xml:space="preserve">P30-lino - 11,34 m2 + P36-dekont.koberec-6,51m2 </t>
  </si>
  <si>
    <t>Čistá chodba - ARO + JIP</t>
  </si>
  <si>
    <t>Očista pacienta - ARO</t>
  </si>
  <si>
    <t>ARO</t>
  </si>
  <si>
    <t>Chodba - ARO</t>
  </si>
  <si>
    <t>WC - personál ARO</t>
  </si>
  <si>
    <t>P11-ker. dlažba</t>
  </si>
  <si>
    <t>Bezbariér. WC - pacienti ARO</t>
  </si>
  <si>
    <t>Sledování - ARO</t>
  </si>
  <si>
    <t>Sklad - ARO</t>
  </si>
  <si>
    <t>Úprava stravy - ARO</t>
  </si>
  <si>
    <t>Čistící místn. - ARO</t>
  </si>
  <si>
    <t>Sestry - ARO</t>
  </si>
  <si>
    <t>ARO - 1-lůžkový box 1</t>
  </si>
  <si>
    <t>ARO - 1-lůžkový box 2</t>
  </si>
  <si>
    <t>ARO - 1-lůžkový box 3</t>
  </si>
  <si>
    <t>ARO - 1-lůžkový box 4</t>
  </si>
  <si>
    <t>ARO - 1-lůžkový box 5</t>
  </si>
  <si>
    <t>Koupelna - lékaři ARO</t>
  </si>
  <si>
    <t>Mytí přístrojů - ARO</t>
  </si>
  <si>
    <t>Trafa, EL - ARO</t>
  </si>
  <si>
    <t>Čistící místn. - JIP</t>
  </si>
  <si>
    <t>JIP</t>
  </si>
  <si>
    <t>Očista pacienta - JIP</t>
  </si>
  <si>
    <t>Trafa, EL - JIP</t>
  </si>
  <si>
    <t>Odpady, dekontamin.- ARO + JIP</t>
  </si>
  <si>
    <t>Sklad čistého mat. - JIP</t>
  </si>
  <si>
    <t>Sklad čistého mat. - ARO</t>
  </si>
  <si>
    <t>Chodba - JIP</t>
  </si>
  <si>
    <t>Sledování 1 - JIP</t>
  </si>
  <si>
    <t>Sledování 2 - JIP</t>
  </si>
  <si>
    <t>Sledování 3 - JIP</t>
  </si>
  <si>
    <t>Mytí přístrojů - JIP</t>
  </si>
  <si>
    <t>Vstupní filtr do boxu</t>
  </si>
  <si>
    <t>JIP - 1-lůžkový box 1</t>
  </si>
  <si>
    <t>Koupelna - box</t>
  </si>
  <si>
    <t>JIP - 2-lůžkový box 2</t>
  </si>
  <si>
    <t>JIP - 2-lůžkový box 3</t>
  </si>
  <si>
    <t>JIP - 2-lůžkový box 4</t>
  </si>
  <si>
    <t>JIP - 2-lůžkový box 5</t>
  </si>
  <si>
    <t>JIP - 2-lůžkový box 6</t>
  </si>
  <si>
    <t>Sestry - JIP</t>
  </si>
  <si>
    <t>Lékaři - JIP</t>
  </si>
  <si>
    <t>Koupelna - lékaři JIP</t>
  </si>
  <si>
    <t>WC - personál JIP</t>
  </si>
  <si>
    <t>Bezbariér. WC - pacienti JIP</t>
  </si>
  <si>
    <t>JIP - 1-lůžkový box 7</t>
  </si>
  <si>
    <t>Šatny - pers. M - nečistá</t>
  </si>
  <si>
    <t>Sprchy - pers. M</t>
  </si>
  <si>
    <t>WC - pers. M</t>
  </si>
  <si>
    <t>Šatny - pers. M - čistá</t>
  </si>
  <si>
    <t>2700    (2400)</t>
  </si>
  <si>
    <t>Pd2 sv.v. 3000mm                             (resp.2400 mm)</t>
  </si>
  <si>
    <t>Šatny - pers. Ž - nečistá</t>
  </si>
  <si>
    <t>Sprchy - pers.Ž</t>
  </si>
  <si>
    <t>WC - pers. Ž</t>
  </si>
  <si>
    <t>Šatny - pers. Ž - čistá</t>
  </si>
  <si>
    <t>Sklad - JIP</t>
  </si>
  <si>
    <t>WC - pers.</t>
  </si>
  <si>
    <t xml:space="preserve"> S5</t>
  </si>
  <si>
    <t>P10-ker. dlažba</t>
  </si>
  <si>
    <t>část. Pd1 sv.v. 2800mm</t>
  </si>
  <si>
    <t xml:space="preserve"> S6</t>
  </si>
  <si>
    <t>P5</t>
  </si>
  <si>
    <t>Požární předsíň - S5</t>
  </si>
  <si>
    <t>P6</t>
  </si>
  <si>
    <t>Požární předsíň - S6</t>
  </si>
  <si>
    <t xml:space="preserve">                           -</t>
  </si>
  <si>
    <t>3NP</t>
  </si>
  <si>
    <t>P32-lino</t>
  </si>
  <si>
    <t>Vstupní filtr - pacienti - OS</t>
  </si>
  <si>
    <t>P32-lino-13,90 m2 +                    P37-dekont.koberec-10,09 m2</t>
  </si>
  <si>
    <t>Sanitáři</t>
  </si>
  <si>
    <t>Staniční sestra</t>
  </si>
  <si>
    <t>lišta</t>
  </si>
  <si>
    <t>Chodba - OS</t>
  </si>
  <si>
    <t>3006a</t>
  </si>
  <si>
    <t>Předsíň</t>
  </si>
  <si>
    <t>Sklad operačních desek</t>
  </si>
  <si>
    <t>Mytí operačních desek</t>
  </si>
  <si>
    <t>P16-ker. dl. protiskluz.</t>
  </si>
  <si>
    <t>Odpočinková místnost</t>
  </si>
  <si>
    <t>3009a</t>
  </si>
  <si>
    <t>WC pers.</t>
  </si>
  <si>
    <t>P14-ker. dlažba</t>
  </si>
  <si>
    <t>Sklad přístrojů</t>
  </si>
  <si>
    <t>Úniková chodba - OS</t>
  </si>
  <si>
    <t>P17-ker. dlažba</t>
  </si>
  <si>
    <t>ker. sokl</t>
  </si>
  <si>
    <t>P44-beton+nátěr</t>
  </si>
  <si>
    <t>sokl-nátěr</t>
  </si>
  <si>
    <t>akust. izol. tl. 80mm</t>
  </si>
  <si>
    <t>3013a</t>
  </si>
  <si>
    <t>Nasávací komora</t>
  </si>
  <si>
    <t>P41-bet. maz. + nátěr</t>
  </si>
  <si>
    <t>Oper. lampy, UPS</t>
  </si>
  <si>
    <t>3014a</t>
  </si>
  <si>
    <t>Umývárna - operační sál 1</t>
  </si>
  <si>
    <t>lišta + Steridex</t>
  </si>
  <si>
    <t>Příprava, buzení pac. - oper. sál 1</t>
  </si>
  <si>
    <t>P35-lino antistat.</t>
  </si>
  <si>
    <t>Operační sál 1 - ortopedie (asept.)</t>
  </si>
  <si>
    <t>kovový obklad</t>
  </si>
  <si>
    <t>Příprava, buzení pac. - oper. sál 2</t>
  </si>
  <si>
    <t>Umývárna - operační sál 2 + 3</t>
  </si>
  <si>
    <t>Operační sál 2 - laparoskopie</t>
  </si>
  <si>
    <t>Příprava, buzení pac. - oper. sál 3</t>
  </si>
  <si>
    <t>Operační sál 3 - ostatní operativa</t>
  </si>
  <si>
    <t>Úklid - OS</t>
  </si>
  <si>
    <t>P15-ker. dl. protiskluz.</t>
  </si>
  <si>
    <t>Čistící místn. - OS</t>
  </si>
  <si>
    <t>Sklad prádla a mat. ke steril.</t>
  </si>
  <si>
    <t>Sklad čistého materiálu - OS</t>
  </si>
  <si>
    <t>Vstupní filtr - personál OS + CS</t>
  </si>
  <si>
    <t>Šatna - personál Ž - OS</t>
  </si>
  <si>
    <t>WC personál Ž - OS</t>
  </si>
  <si>
    <t>Sprcha - personál Ž - OS</t>
  </si>
  <si>
    <t>Šatna - personál M - OS</t>
  </si>
  <si>
    <t>WC personál M - OS</t>
  </si>
  <si>
    <t>Sprcha - personál M - OS</t>
  </si>
  <si>
    <t>Chodba - CS + lékař. pokoje</t>
  </si>
  <si>
    <t>Šatna - personál - CS</t>
  </si>
  <si>
    <t>WC personál - CS</t>
  </si>
  <si>
    <t>Sprcha - personál - CS</t>
  </si>
  <si>
    <t>Chodba - personál CS</t>
  </si>
  <si>
    <t>Příjem materiálu - CS</t>
  </si>
  <si>
    <t>Sklad kontejnerů</t>
  </si>
  <si>
    <t xml:space="preserve"> 3042a</t>
  </si>
  <si>
    <t>Mytí kontejnerů</t>
  </si>
  <si>
    <t>Mytí - CS</t>
  </si>
  <si>
    <t>Příprava, setování - CS</t>
  </si>
  <si>
    <t>Úklid - CS - nečistá část</t>
  </si>
  <si>
    <t>CS- steril. část</t>
  </si>
  <si>
    <t>Sklad steril. materálu - CS + OS</t>
  </si>
  <si>
    <t>3049a</t>
  </si>
  <si>
    <t>Úklid - CS - steril. část</t>
  </si>
  <si>
    <t>Sklad implantátů</t>
  </si>
  <si>
    <t>Chodba - CS - steril. část</t>
  </si>
  <si>
    <t>Vstupní filtr do steril. části - pers.CS</t>
  </si>
  <si>
    <t>Výdej steril. materiálu - CS</t>
  </si>
  <si>
    <t>Lékařský pokoj</t>
  </si>
  <si>
    <t>Koupelna - lékařský pokoj</t>
  </si>
  <si>
    <t>Jednací místnost</t>
  </si>
  <si>
    <t>Čajová kuchyň</t>
  </si>
  <si>
    <t>část. bělnin. obkl. 1500</t>
  </si>
  <si>
    <t>P17+P10 -ker. dlažba</t>
  </si>
  <si>
    <t>ker.sokl</t>
  </si>
  <si>
    <t xml:space="preserve"> P6</t>
  </si>
  <si>
    <t>4NP</t>
  </si>
  <si>
    <t>WC - zam.</t>
  </si>
  <si>
    <t>Archiv</t>
  </si>
  <si>
    <t>Čajová kuchyňka</t>
  </si>
  <si>
    <t>sokl-nátěr,akust.izol.</t>
  </si>
  <si>
    <t>akust. izolace tl. 80mm</t>
  </si>
  <si>
    <t xml:space="preserve"> 4033a</t>
  </si>
  <si>
    <t>P41- bet. maz. + nátěr</t>
  </si>
  <si>
    <t xml:space="preserve"> 4033b</t>
  </si>
  <si>
    <t xml:space="preserve"> P5</t>
  </si>
  <si>
    <t>SO02</t>
  </si>
  <si>
    <t>Hala</t>
  </si>
  <si>
    <t>2700 (část.2400)</t>
  </si>
  <si>
    <t>WC - pacienti - Ž</t>
  </si>
  <si>
    <t>WC - pacienti - bezbariér.</t>
  </si>
  <si>
    <t>WC - pacienti - M</t>
  </si>
  <si>
    <t>Čekárna - ambula(oční,neurologie)</t>
  </si>
  <si>
    <t>Čekárna - ambula(gynekologie)</t>
  </si>
  <si>
    <t>Ambulance - neurologie - dospělí</t>
  </si>
  <si>
    <t>lišta + omyv. nátěr 2000</t>
  </si>
  <si>
    <t>Ambulance - neurologie - děti</t>
  </si>
  <si>
    <t>Ambulance - neurologie - EEG</t>
  </si>
  <si>
    <t>Ambulance - neurologie - EMG,sono</t>
  </si>
  <si>
    <t>Ambulance - gynekologie</t>
  </si>
  <si>
    <t xml:space="preserve"> WC -  pac. - bezbariér. + předsíň</t>
  </si>
  <si>
    <t>Převlékací box bezbariér.</t>
  </si>
  <si>
    <t>Převlékací box</t>
  </si>
  <si>
    <t>Přípravna pacientů</t>
  </si>
  <si>
    <t>Ambulance-oční(plastika - zákroky)</t>
  </si>
  <si>
    <t>P34-lino antistat.</t>
  </si>
  <si>
    <t>Ambulance - oční</t>
  </si>
  <si>
    <t>Temná komora</t>
  </si>
  <si>
    <t>Ambulance-oční(laser,fundus,kamera)</t>
  </si>
  <si>
    <t>Ambulance-oční(perimetr, sono)</t>
  </si>
  <si>
    <t>Ambulance-oční(OCT)</t>
  </si>
  <si>
    <t xml:space="preserve">                      -</t>
  </si>
  <si>
    <t>Čekárna - rehabilitace</t>
  </si>
  <si>
    <t>Čekárna - rehabilitace - děti</t>
  </si>
  <si>
    <t>Ambulance- rehabilitace - děti</t>
  </si>
  <si>
    <t>Vyšetřovna - rehabilitace - děti</t>
  </si>
  <si>
    <t>WC - bezbariér.-pacienti M</t>
  </si>
  <si>
    <t>WC - bezbariér.-pacienti Ž</t>
  </si>
  <si>
    <t>Šatnový filtr - pacienti - M</t>
  </si>
  <si>
    <t>0137a</t>
  </si>
  <si>
    <t xml:space="preserve"> 0138a</t>
  </si>
  <si>
    <t>Sprcha bezbariér. - M</t>
  </si>
  <si>
    <t>P3a-ker. dlažba protiskluz.</t>
  </si>
  <si>
    <t>0138b</t>
  </si>
  <si>
    <t>Pisoár - M</t>
  </si>
  <si>
    <t>0138c</t>
  </si>
  <si>
    <t>Čistá chodba - rehabilitace</t>
  </si>
  <si>
    <t>P31-lino(41,76 m2)       P36-dekont.kob (2,78 m2)</t>
  </si>
  <si>
    <t>Fyzioterapie</t>
  </si>
  <si>
    <t>3000 (část.2400)</t>
  </si>
  <si>
    <t>Laser</t>
  </si>
  <si>
    <t>Chodba k vodoléč. sálu</t>
  </si>
  <si>
    <t>Vodoléčebný sál</t>
  </si>
  <si>
    <t>P4-ker. dl. protiskluz.</t>
  </si>
  <si>
    <t>bělnin. obklad 3000</t>
  </si>
  <si>
    <t>Infrakabina 1</t>
  </si>
  <si>
    <t>bělnin. obklad 2700</t>
  </si>
  <si>
    <t>Infrakabina 2</t>
  </si>
  <si>
    <t>Sprcha - bezbariér.</t>
  </si>
  <si>
    <t>Převlékací box 1</t>
  </si>
  <si>
    <t>bělnin. obklad</t>
  </si>
  <si>
    <t>Léčebný tělocvik</t>
  </si>
  <si>
    <t>Tělocvik</t>
  </si>
  <si>
    <t>Vedoucí fyzioterapeut</t>
  </si>
  <si>
    <t>Šatnový filtr - pacienti -Ž</t>
  </si>
  <si>
    <t xml:space="preserve"> 0156a</t>
  </si>
  <si>
    <t>0157a</t>
  </si>
  <si>
    <t>Sprcha - bezbariér. Ž</t>
  </si>
  <si>
    <t>P3a-ker. dl. protiskluz.</t>
  </si>
  <si>
    <t>0157b</t>
  </si>
  <si>
    <t>WC -  Ž</t>
  </si>
  <si>
    <t>Ambulance - rehabilitace</t>
  </si>
  <si>
    <t>Vyšetřovna - rehabilitace</t>
  </si>
  <si>
    <t>Cvičná dílna - ergoterapie</t>
  </si>
  <si>
    <t>Lymfodrenáže - obsluha</t>
  </si>
  <si>
    <t xml:space="preserve"> 0161a</t>
  </si>
  <si>
    <t>Lymfodrenáže</t>
  </si>
  <si>
    <t xml:space="preserve"> 0161b</t>
  </si>
  <si>
    <t xml:space="preserve"> 0161c</t>
  </si>
  <si>
    <t>Předsíň WC</t>
  </si>
  <si>
    <t>P45-bet.maz. + nátěr</t>
  </si>
  <si>
    <t>sokl-nátěr, akust.izol.</t>
  </si>
  <si>
    <t xml:space="preserve"> 0163a</t>
  </si>
  <si>
    <t>P42-bet.maz. + nátěr</t>
  </si>
  <si>
    <t>část tep.izol.stěn v tl.140mm + část. akustické izol.</t>
  </si>
  <si>
    <t>tep.izol. stropu v tl. 140 mm</t>
  </si>
  <si>
    <t>Sklad - rehabilitace</t>
  </si>
  <si>
    <t>Cvič. bezbariér.  koupelna</t>
  </si>
  <si>
    <t>P5-ker. dl. protiskluz.</t>
  </si>
  <si>
    <t>Evidence - rehabilitace</t>
  </si>
  <si>
    <t>Chodba - šatny personál</t>
  </si>
  <si>
    <t>Šatna</t>
  </si>
  <si>
    <t>0173a</t>
  </si>
  <si>
    <t>WC</t>
  </si>
  <si>
    <t>0173b</t>
  </si>
  <si>
    <t>0176a</t>
  </si>
  <si>
    <t>0176b</t>
  </si>
  <si>
    <t>0179a</t>
  </si>
  <si>
    <t>0179b</t>
  </si>
  <si>
    <t>EL</t>
  </si>
  <si>
    <t>P42-beton. maz.+nátěr</t>
  </si>
  <si>
    <t>0183a</t>
  </si>
  <si>
    <t>0183b</t>
  </si>
  <si>
    <t>0185a</t>
  </si>
  <si>
    <t>0185b</t>
  </si>
  <si>
    <t>Umývárna - bezbariér.</t>
  </si>
  <si>
    <t>0188a</t>
  </si>
  <si>
    <t>WC - bezbariér.</t>
  </si>
  <si>
    <t>0188b</t>
  </si>
  <si>
    <t>Hlavní rozvodna NN</t>
  </si>
  <si>
    <t>0191a</t>
  </si>
  <si>
    <t>Rozvodna náhradního zdroje</t>
  </si>
  <si>
    <t>Kabelový prostor</t>
  </si>
  <si>
    <t>UPS</t>
  </si>
  <si>
    <t>Rozvodna protipožární</t>
  </si>
  <si>
    <t>Rozvodna SL, servery</t>
  </si>
  <si>
    <t>Strojovna požár. větrání</t>
  </si>
  <si>
    <t>sokl-nátěr,část.akust.izol.</t>
  </si>
  <si>
    <t>0196a</t>
  </si>
  <si>
    <t>Nasávací komora požár. větrání</t>
  </si>
  <si>
    <t>část.akust.izol.</t>
  </si>
  <si>
    <t>zateplení v tl.140mm + Pd4</t>
  </si>
  <si>
    <t>V1</t>
  </si>
  <si>
    <t>Výtah V1 - severní křídlo</t>
  </si>
  <si>
    <t xml:space="preserve">P43-cem. potěr     </t>
  </si>
  <si>
    <t>V2</t>
  </si>
  <si>
    <t>Výtah V2 - jižní křídlo</t>
  </si>
  <si>
    <t xml:space="preserve"> V3</t>
  </si>
  <si>
    <t>Výtah V3 - střed</t>
  </si>
  <si>
    <t xml:space="preserve"> V4</t>
  </si>
  <si>
    <t>Výtah V4 - střed</t>
  </si>
  <si>
    <t xml:space="preserve"> V7</t>
  </si>
  <si>
    <t>Výtah V7 - západní křídlo</t>
  </si>
  <si>
    <t>P1</t>
  </si>
  <si>
    <t>Požární předsíň - V1 + S1</t>
  </si>
  <si>
    <t>P2</t>
  </si>
  <si>
    <t>Požární předsíň - V 2 + S2</t>
  </si>
  <si>
    <t>P3</t>
  </si>
  <si>
    <t>Požární předsíň - V7 + S3</t>
  </si>
  <si>
    <t xml:space="preserve"> S1</t>
  </si>
  <si>
    <t>Schodiště - severní křídlo</t>
  </si>
  <si>
    <t>P1, P1a-ker. dlažba</t>
  </si>
  <si>
    <t>S2</t>
  </si>
  <si>
    <t>Schodiště - jižní křídlo</t>
  </si>
  <si>
    <t xml:space="preserve"> S3</t>
  </si>
  <si>
    <t>Schodiště - západní křídlo</t>
  </si>
  <si>
    <t>S4</t>
  </si>
  <si>
    <t>Schodiště - střed</t>
  </si>
  <si>
    <t>ker.sokl + omyv. nátěr</t>
  </si>
  <si>
    <t>Vstupní hala - nemocnice</t>
  </si>
  <si>
    <t>P9-ker. dlažba 78,72m2 + P38-čistící zóna 9,27 m2</t>
  </si>
  <si>
    <t>Příjem pac.</t>
  </si>
  <si>
    <t>P9-ker.dlažba</t>
  </si>
  <si>
    <t>Ostraha, EZS</t>
  </si>
  <si>
    <t>Příjem pac. - recepce</t>
  </si>
  <si>
    <t>Rozvodna NN</t>
  </si>
  <si>
    <t>WC pac. Ž - ambulance</t>
  </si>
  <si>
    <t>Bezbariér. WC pac.- ambulance</t>
  </si>
  <si>
    <t>WC pac. M - ambulance</t>
  </si>
  <si>
    <t>Čekárna  - ambulance</t>
  </si>
  <si>
    <t>Čekárna  - ambulance - dětské</t>
  </si>
  <si>
    <t>1112a</t>
  </si>
  <si>
    <t>Ambulance - ortopedie - zákroky</t>
  </si>
  <si>
    <t>Ambulance - chirurgie</t>
  </si>
  <si>
    <t>Ambulance - dětské</t>
  </si>
  <si>
    <t>Izolace - dětské</t>
  </si>
  <si>
    <t>WC - izolace</t>
  </si>
  <si>
    <t>WC pac.- bezbar. + předsíň</t>
  </si>
  <si>
    <t>Ambulance - traumatologie</t>
  </si>
  <si>
    <t>Ambulance - ortopedie</t>
  </si>
  <si>
    <t>Pd1 + část. tep.izol.               stropu v tl.140mm</t>
  </si>
  <si>
    <t>Pd1 + část. tep.izol.                   stropu v tl.140mm</t>
  </si>
  <si>
    <t>1133a</t>
  </si>
  <si>
    <t>Úklid - ambulance</t>
  </si>
  <si>
    <t>tep.izol.stropu v tl. 140 mm</t>
  </si>
  <si>
    <t>Hala - ambulance, RDG</t>
  </si>
  <si>
    <t>Ambulance - interna - příjem</t>
  </si>
  <si>
    <t>1141a</t>
  </si>
  <si>
    <t>Mytí - ambulance - interna</t>
  </si>
  <si>
    <t>P13-ker.dl. protiskluz.</t>
  </si>
  <si>
    <t>Ambulance - interna - kolonoskopie</t>
  </si>
  <si>
    <t>Koupelna</t>
  </si>
  <si>
    <t>Ambulance - interna - gastroenterol.</t>
  </si>
  <si>
    <t>Ambulance - interna</t>
  </si>
  <si>
    <t>Ambulance - interna - diabetol.</t>
  </si>
  <si>
    <t>Ambulance - interna - kardio</t>
  </si>
  <si>
    <t>Ambulance - ORL - inhalatorium</t>
  </si>
  <si>
    <t>Ambulance - ORL</t>
  </si>
  <si>
    <t>Ambulance - ORL - příjmová</t>
  </si>
  <si>
    <t>Ambulance - ORL - endoskopie</t>
  </si>
  <si>
    <t>Ambulance - ORL - audiometrie</t>
  </si>
  <si>
    <t>Přípravna - MGR</t>
  </si>
  <si>
    <t>Vyhodnocení</t>
  </si>
  <si>
    <t>Ovladovna</t>
  </si>
  <si>
    <t>Magnetická rezonance</t>
  </si>
  <si>
    <t>technolog. obklad</t>
  </si>
  <si>
    <t>Technická místn.</t>
  </si>
  <si>
    <t>Bezbariér. WC - pac. M - RDG</t>
  </si>
  <si>
    <t>P15-ker.dl. protiskluz.</t>
  </si>
  <si>
    <t>Bezbariér. WC - pac. Ž - RDG</t>
  </si>
  <si>
    <t>CT</t>
  </si>
  <si>
    <t>Přípravna</t>
  </si>
  <si>
    <t>Univers. sklopná deska pro angioskopii a skiaskopii</t>
  </si>
  <si>
    <t>1174a</t>
  </si>
  <si>
    <t>Koupelna pac. - bezbariér.</t>
  </si>
  <si>
    <t>P16-ker.dl. protiskluz.</t>
  </si>
  <si>
    <t>Sono</t>
  </si>
  <si>
    <t>lišta + omyv. nátěr  2000</t>
  </si>
  <si>
    <t xml:space="preserve"> WC - pac. bezbar.+předsíň - SONO</t>
  </si>
  <si>
    <t>P14-ker.dlažba</t>
  </si>
  <si>
    <t>Evidence - RDG</t>
  </si>
  <si>
    <t>Chodba - personál RDG</t>
  </si>
  <si>
    <t>Trafo</t>
  </si>
  <si>
    <t>Primář</t>
  </si>
  <si>
    <t>Vrchní laborant</t>
  </si>
  <si>
    <t>WC pers. Ž - RDG</t>
  </si>
  <si>
    <t>WC pers. M - RDG</t>
  </si>
  <si>
    <t>Pieta - pozůstalí</t>
  </si>
  <si>
    <t>Zádveří</t>
  </si>
  <si>
    <t>P10-ker. dlažba 9,02 m2 + P38-čistící zóna 5,26 m2</t>
  </si>
  <si>
    <t>Pieta - zemřelí</t>
  </si>
  <si>
    <t>sokl-nátěr + část. bělnin. obkl. 1500</t>
  </si>
  <si>
    <t>1208a</t>
  </si>
  <si>
    <t>P41-bet. maz. + nátěr -</t>
  </si>
  <si>
    <t>V3</t>
  </si>
  <si>
    <t>V4</t>
  </si>
  <si>
    <t>V7</t>
  </si>
  <si>
    <t>P17-ker.dlažba</t>
  </si>
  <si>
    <t>Požární předsíň - V2 + S2</t>
  </si>
  <si>
    <t>S1</t>
  </si>
  <si>
    <t>P17+P1a-ker.dlažba</t>
  </si>
  <si>
    <t>P10+P1a-ker. dl. 19,52 m2 + P38-čistící zóna 8,25 m2</t>
  </si>
  <si>
    <t>S3</t>
  </si>
  <si>
    <t>P10+P1a-ker.dlažba</t>
  </si>
  <si>
    <t>Jídelna</t>
  </si>
  <si>
    <t>Vyšetřovna</t>
  </si>
  <si>
    <t>WC personál</t>
  </si>
  <si>
    <t>Vrchní sestra</t>
  </si>
  <si>
    <t>Pokoj 2 lůžka</t>
  </si>
  <si>
    <t>lišta + omyv. nátěr 1750</t>
  </si>
  <si>
    <t>část. Pd1- sv.v. 2700</t>
  </si>
  <si>
    <t>Čistící místnost + špinavé prádlo</t>
  </si>
  <si>
    <t>Čisté prádlo</t>
  </si>
  <si>
    <t>Pokoj 2 lůžka - bezbariér.</t>
  </si>
  <si>
    <t>Koupelna - bezbariér.</t>
  </si>
  <si>
    <t>Pokoj 3 lůžka</t>
  </si>
  <si>
    <t>Sklad - vozíky</t>
  </si>
  <si>
    <t>Zasedací místnost</t>
  </si>
  <si>
    <t>Místnost pro zemřelé</t>
  </si>
  <si>
    <t>P13-ker. dl. pr-tiskluz.</t>
  </si>
  <si>
    <t>Pokoj 2 lůžka - bezberiér.</t>
  </si>
  <si>
    <t>Prádlo čisté</t>
  </si>
  <si>
    <t>Dokumentace</t>
  </si>
  <si>
    <t>2206a</t>
  </si>
  <si>
    <t>2650 (2400)</t>
  </si>
  <si>
    <t>Vyšetřovna - ARO</t>
  </si>
  <si>
    <t>Lodžie</t>
  </si>
  <si>
    <t>min.3110</t>
  </si>
  <si>
    <t>P20-ker. dl. mrazuvzd.</t>
  </si>
  <si>
    <t>Výtah V1- severní křídlo</t>
  </si>
  <si>
    <t>P10+P1a-ker. dlažba</t>
  </si>
  <si>
    <t>lišta + část běl.obkl. 1500</t>
  </si>
  <si>
    <t>bělnin. obklad 1750</t>
  </si>
  <si>
    <t>Pokoj 2 lůžka bezbariér.</t>
  </si>
  <si>
    <t>Koupelna bezbariér.</t>
  </si>
  <si>
    <t>Rozvodna  SL</t>
  </si>
  <si>
    <t>Čistící místnost</t>
  </si>
  <si>
    <t>Pokoj 1 lůžko</t>
  </si>
  <si>
    <t>Převazovna</t>
  </si>
  <si>
    <t>Špinavé prádlo</t>
  </si>
  <si>
    <t>min.2400</t>
  </si>
  <si>
    <t>Přípravna pacienta</t>
  </si>
  <si>
    <t>Umývárna lékařů</t>
  </si>
  <si>
    <t>Filtr - pacienti</t>
  </si>
  <si>
    <t>Zákrokový sál - oční</t>
  </si>
  <si>
    <t xml:space="preserve"> 4120a</t>
  </si>
  <si>
    <t xml:space="preserve"> 4120b</t>
  </si>
  <si>
    <t>Trafa, el</t>
  </si>
  <si>
    <t>Protokol, odpočink. místnost</t>
  </si>
  <si>
    <t xml:space="preserve"> 4121a</t>
  </si>
  <si>
    <t>Rozvodna SL</t>
  </si>
  <si>
    <t>Sestra - dokument.</t>
  </si>
  <si>
    <t>Rehab. sestra</t>
  </si>
  <si>
    <t>Vyšetřovna - infuze</t>
  </si>
  <si>
    <t>WC - pacienti</t>
  </si>
  <si>
    <t>2700 (2400)</t>
  </si>
  <si>
    <t>Výtah V7 - západ</t>
  </si>
  <si>
    <t>5NP</t>
  </si>
  <si>
    <t>Trafa, EL</t>
  </si>
  <si>
    <t>Sprcha personál</t>
  </si>
  <si>
    <t>Zákrokový sál</t>
  </si>
  <si>
    <t>Porodní box 1</t>
  </si>
  <si>
    <t>Porodní box 2</t>
  </si>
  <si>
    <t>Propusť</t>
  </si>
  <si>
    <t>P36-dekontaminační kober.</t>
  </si>
  <si>
    <t>Sekční  sál</t>
  </si>
  <si>
    <t>Lékaři</t>
  </si>
  <si>
    <t>Oper. lampy, trafa</t>
  </si>
  <si>
    <t>Pobytová místnost rod.</t>
  </si>
  <si>
    <t>Přípravnaků</t>
  </si>
  <si>
    <t>Příjem rodiček</t>
  </si>
  <si>
    <t>Lékařský pokoj - primář</t>
  </si>
  <si>
    <t xml:space="preserve"> 5190a</t>
  </si>
  <si>
    <t>Observační boxy - 2 lůžka</t>
  </si>
  <si>
    <t>P10-ker. dl. protiskluz.</t>
  </si>
  <si>
    <t xml:space="preserve"> V1</t>
  </si>
  <si>
    <t xml:space="preserve"> V2</t>
  </si>
  <si>
    <t xml:space="preserve"> P1</t>
  </si>
  <si>
    <t xml:space="preserve"> P2</t>
  </si>
  <si>
    <t xml:space="preserve"> P3</t>
  </si>
  <si>
    <t>Požární předsíň - V7</t>
  </si>
  <si>
    <t xml:space="preserve">  S1</t>
  </si>
  <si>
    <t xml:space="preserve"> S2</t>
  </si>
  <si>
    <t xml:space="preserve">  S3</t>
  </si>
  <si>
    <t xml:space="preserve"> S4</t>
  </si>
  <si>
    <t>6NP</t>
  </si>
  <si>
    <t>Foyer</t>
  </si>
  <si>
    <t>P9-ker. dlažba</t>
  </si>
  <si>
    <t>WC  bezbar.</t>
  </si>
  <si>
    <t>Meditační místnost</t>
  </si>
  <si>
    <t xml:space="preserve"> 6104a</t>
  </si>
  <si>
    <t>Sklad nářadí</t>
  </si>
  <si>
    <t xml:space="preserve">sokl-nátěr </t>
  </si>
  <si>
    <t>sokl-nátěr +akust.</t>
  </si>
  <si>
    <t xml:space="preserve"> 6108a</t>
  </si>
  <si>
    <t xml:space="preserve"> 6109a</t>
  </si>
  <si>
    <t xml:space="preserve">  P2</t>
  </si>
  <si>
    <t>Požární předsíň - S2</t>
  </si>
  <si>
    <t xml:space="preserve">  P3</t>
  </si>
  <si>
    <t>Požární předsíň - S3</t>
  </si>
  <si>
    <t>SO03</t>
  </si>
  <si>
    <t>LINOLEUM-Pc</t>
  </si>
  <si>
    <t>BÍLÁ MALBA</t>
  </si>
  <si>
    <t>SOKLOVÁ LIŠTA</t>
  </si>
  <si>
    <t>SCHODIŠTĚ</t>
  </si>
  <si>
    <t>KERAMICKÁ DLAŽBA-Pa</t>
  </si>
  <si>
    <t>SOKL KD</t>
  </si>
  <si>
    <t>PODHLED</t>
  </si>
  <si>
    <t>SKLAD ČISTÉHO PRÁDLA</t>
  </si>
  <si>
    <t>SKLAD MTZ</t>
  </si>
  <si>
    <t>SOKL UN 200mm</t>
  </si>
  <si>
    <t>KANCELÁŘ MTZ</t>
  </si>
  <si>
    <t>KERAMICKÁ DLAŽBA-Pb</t>
  </si>
  <si>
    <t>KERAMICKÝ OBKLAD</t>
  </si>
  <si>
    <t>RAMPA + SCHODIŠTĚ</t>
  </si>
  <si>
    <t>LINOLEUM-Pg</t>
  </si>
  <si>
    <t>VELÍN</t>
  </si>
  <si>
    <t>LINOLEUM-Pd</t>
  </si>
  <si>
    <t>KANCELÁŘ TECHNIKŮ</t>
  </si>
  <si>
    <t>SKLAD IT</t>
  </si>
  <si>
    <t>KANCELÁŘ IT</t>
  </si>
  <si>
    <t>KANCELÁŘ SKLADNÍKŮ</t>
  </si>
  <si>
    <t>K.O. ZA LINKOU</t>
  </si>
  <si>
    <t>001</t>
  </si>
  <si>
    <t>ZÁDVEŘÍ</t>
  </si>
  <si>
    <t>STĚRKA-Pi</t>
  </si>
  <si>
    <t>OMYVATELNÁ MALBA</t>
  </si>
  <si>
    <t>002</t>
  </si>
  <si>
    <t>003A</t>
  </si>
  <si>
    <t>SKLAD ŠPINAVÉHO PRÁDLA</t>
  </si>
  <si>
    <t>003B</t>
  </si>
  <si>
    <t>SKLAD TŘÍDĚNÉHO ODPADU</t>
  </si>
  <si>
    <t>004A</t>
  </si>
  <si>
    <t>SKLAD CHLAZENÉHO ODPADU</t>
  </si>
  <si>
    <t>KERAMICKÁ DLAŽBA-Ph</t>
  </si>
  <si>
    <t>ZS1</t>
  </si>
  <si>
    <t>004B</t>
  </si>
  <si>
    <t>SKLAD ODPADU</t>
  </si>
  <si>
    <t>005</t>
  </si>
  <si>
    <t>006</t>
  </si>
  <si>
    <t>PŘEDSÍŇKA</t>
  </si>
  <si>
    <t>007</t>
  </si>
  <si>
    <t>008</t>
  </si>
  <si>
    <t>SMĚŠOVACÍ STANICE</t>
  </si>
  <si>
    <t>009</t>
  </si>
  <si>
    <t>DIESEL</t>
  </si>
  <si>
    <t>010</t>
  </si>
  <si>
    <t>ROZVODNA - 1</t>
  </si>
  <si>
    <t>ZS2</t>
  </si>
  <si>
    <t>011</t>
  </si>
  <si>
    <t>ROZVODNA - 2</t>
  </si>
  <si>
    <t>012</t>
  </si>
  <si>
    <t>NASÁVACÍ KOMORA</t>
  </si>
  <si>
    <t>013</t>
  </si>
  <si>
    <t>SO10</t>
  </si>
  <si>
    <t xml:space="preserve">005 </t>
  </si>
  <si>
    <t xml:space="preserve">Výměníková stanice </t>
  </si>
  <si>
    <t xml:space="preserve">Volné </t>
  </si>
  <si>
    <t xml:space="preserve">002 </t>
  </si>
  <si>
    <t xml:space="preserve">003 </t>
  </si>
  <si>
    <t xml:space="preserve">004 </t>
  </si>
  <si>
    <t xml:space="preserve">001 </t>
  </si>
  <si>
    <t xml:space="preserve">Chodba </t>
  </si>
  <si>
    <t xml:space="preserve">103 </t>
  </si>
  <si>
    <t xml:space="preserve">104 </t>
  </si>
  <si>
    <t xml:space="preserve">Sklad </t>
  </si>
  <si>
    <t xml:space="preserve">107 </t>
  </si>
  <si>
    <t xml:space="preserve">Předsíň WC muži </t>
  </si>
  <si>
    <t xml:space="preserve">108 </t>
  </si>
  <si>
    <t xml:space="preserve">WC muži </t>
  </si>
  <si>
    <t xml:space="preserve">109 </t>
  </si>
  <si>
    <t xml:space="preserve">Předsíň WC ženy </t>
  </si>
  <si>
    <t xml:space="preserve">110 </t>
  </si>
  <si>
    <t xml:space="preserve">WC ženy </t>
  </si>
  <si>
    <t xml:space="preserve">111 </t>
  </si>
  <si>
    <t xml:space="preserve">Denní místnost </t>
  </si>
  <si>
    <t xml:space="preserve">112 </t>
  </si>
  <si>
    <t xml:space="preserve">Kancelář lékaře </t>
  </si>
  <si>
    <t xml:space="preserve">113 </t>
  </si>
  <si>
    <t xml:space="preserve">Kancelář laborantů </t>
  </si>
  <si>
    <t xml:space="preserve">101 </t>
  </si>
  <si>
    <t xml:space="preserve">102 </t>
  </si>
  <si>
    <t xml:space="preserve">105 </t>
  </si>
  <si>
    <t xml:space="preserve">Schodiště </t>
  </si>
  <si>
    <t xml:space="preserve">106 </t>
  </si>
  <si>
    <t>Poznámka</t>
  </si>
  <si>
    <t>Patologie</t>
  </si>
  <si>
    <t>typ
místnosti</t>
  </si>
  <si>
    <t>Účel
místnosti</t>
  </si>
  <si>
    <t>Plocha ú.</t>
  </si>
  <si>
    <t>Technické</t>
  </si>
  <si>
    <t>164</t>
  </si>
  <si>
    <t xml:space="preserve">Předsíň WC </t>
  </si>
  <si>
    <t xml:space="preserve">WC </t>
  </si>
  <si>
    <t xml:space="preserve">Pokoj </t>
  </si>
  <si>
    <t>003</t>
  </si>
  <si>
    <t>004</t>
  </si>
  <si>
    <t xml:space="preserve">Jídelna </t>
  </si>
  <si>
    <t xml:space="preserve">Sesterna </t>
  </si>
  <si>
    <t xml:space="preserve">Kuchyňka </t>
  </si>
  <si>
    <t xml:space="preserve">Vrchní sestra </t>
  </si>
  <si>
    <t xml:space="preserve">Vyšetřovna </t>
  </si>
  <si>
    <t xml:space="preserve">Úklid </t>
  </si>
  <si>
    <t xml:space="preserve">Šatna sester </t>
  </si>
  <si>
    <t>Sociální zázemí</t>
  </si>
  <si>
    <t xml:space="preserve">Komunikace </t>
  </si>
  <si>
    <t xml:space="preserve">Zádveří </t>
  </si>
  <si>
    <t>Pokoj</t>
  </si>
  <si>
    <t xml:space="preserve">WC pacienti </t>
  </si>
  <si>
    <t>101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</si>
  <si>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</si>
  <si>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</si>
  <si>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</si>
  <si>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</si>
  <si>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</si>
  <si>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</si>
  <si>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</si>
  <si>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</si>
  <si>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</si>
  <si>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</si>
  <si>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</si>
  <si>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</si>
  <si>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</si>
  <si>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</si>
  <si>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</si>
  <si>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201</t>
  </si>
  <si>
    <t>203</t>
  </si>
  <si>
    <t xml:space="preserve">Výtah </t>
  </si>
  <si>
    <t>Šatny</t>
  </si>
  <si>
    <t xml:space="preserve">008 </t>
  </si>
  <si>
    <t xml:space="preserve">114 </t>
  </si>
  <si>
    <t xml:space="preserve">115 </t>
  </si>
  <si>
    <t xml:space="preserve">116 </t>
  </si>
  <si>
    <t xml:space="preserve">117 </t>
  </si>
  <si>
    <t xml:space="preserve">121 </t>
  </si>
  <si>
    <t xml:space="preserve">Přípravna </t>
  </si>
  <si>
    <t xml:space="preserve">123 </t>
  </si>
  <si>
    <t xml:space="preserve">124 </t>
  </si>
  <si>
    <t xml:space="preserve">125 </t>
  </si>
  <si>
    <t xml:space="preserve">Umývárna </t>
  </si>
  <si>
    <t xml:space="preserve">126 </t>
  </si>
  <si>
    <t xml:space="preserve">127 </t>
  </si>
  <si>
    <t xml:space="preserve">118 </t>
  </si>
  <si>
    <t xml:space="preserve">122 </t>
  </si>
  <si>
    <t xml:space="preserve">Přednosta oddělení </t>
  </si>
  <si>
    <t xml:space="preserve">Dokumentační pracovnice </t>
  </si>
  <si>
    <t xml:space="preserve">007 </t>
  </si>
  <si>
    <t>138</t>
  </si>
  <si>
    <t xml:space="preserve">120 </t>
  </si>
  <si>
    <t>Schodiště</t>
  </si>
  <si>
    <t xml:space="preserve">Sprcha </t>
  </si>
  <si>
    <t xml:space="preserve">Výměník </t>
  </si>
  <si>
    <t>Dialýza</t>
  </si>
  <si>
    <t xml:space="preserve">Umývárna muži </t>
  </si>
  <si>
    <t xml:space="preserve">Sprcha muži </t>
  </si>
  <si>
    <t xml:space="preserve">Umývárna ženy </t>
  </si>
  <si>
    <t xml:space="preserve">Sprcha ženy </t>
  </si>
  <si>
    <t>0.01</t>
  </si>
  <si>
    <t>0.19</t>
  </si>
  <si>
    <t>0.03</t>
  </si>
  <si>
    <t>0.20</t>
  </si>
  <si>
    <t>pokoj lékaře</t>
  </si>
  <si>
    <t>0.21</t>
  </si>
  <si>
    <t>0.22</t>
  </si>
  <si>
    <t>0.23</t>
  </si>
  <si>
    <t>psychoterapie</t>
  </si>
  <si>
    <t>0.24</t>
  </si>
  <si>
    <t>pokoj psychologa</t>
  </si>
  <si>
    <t>0.25</t>
  </si>
  <si>
    <t>psychol. Ambul.</t>
  </si>
  <si>
    <t>0.26</t>
  </si>
  <si>
    <t>psychiatr. Ambul.</t>
  </si>
  <si>
    <t>0.41</t>
  </si>
  <si>
    <t>0.27</t>
  </si>
  <si>
    <t>čekárna</t>
  </si>
  <si>
    <t>0.18</t>
  </si>
  <si>
    <t>umývárna</t>
  </si>
  <si>
    <t>0.17</t>
  </si>
  <si>
    <t>0.16</t>
  </si>
  <si>
    <t>0.15</t>
  </si>
  <si>
    <t>0.14</t>
  </si>
  <si>
    <t>0.13</t>
  </si>
  <si>
    <t>0.12</t>
  </si>
  <si>
    <t>0.04</t>
  </si>
  <si>
    <t>0.10</t>
  </si>
  <si>
    <t>šatna ženy</t>
  </si>
  <si>
    <t>0.11</t>
  </si>
  <si>
    <t>koupelna</t>
  </si>
  <si>
    <t>0.09</t>
  </si>
  <si>
    <t>šatna muži</t>
  </si>
  <si>
    <t>0.08</t>
  </si>
  <si>
    <t>0.07</t>
  </si>
  <si>
    <t>0.05</t>
  </si>
  <si>
    <t>0.06</t>
  </si>
  <si>
    <t>0.33</t>
  </si>
  <si>
    <t>šatna pacienti</t>
  </si>
  <si>
    <t>0.34</t>
  </si>
  <si>
    <t>šatna sester</t>
  </si>
  <si>
    <t>0.35</t>
  </si>
  <si>
    <t>0.38</t>
  </si>
  <si>
    <t>0.39</t>
  </si>
  <si>
    <t>0.40</t>
  </si>
  <si>
    <t>0.37</t>
  </si>
  <si>
    <t>0.36</t>
  </si>
  <si>
    <t>0.31</t>
  </si>
  <si>
    <t>tělocvična</t>
  </si>
  <si>
    <t>0.28</t>
  </si>
  <si>
    <t xml:space="preserve">Náhradní zdroj </t>
  </si>
  <si>
    <t>0.29</t>
  </si>
  <si>
    <t xml:space="preserve">Nabíjárna </t>
  </si>
  <si>
    <t>0.30</t>
  </si>
  <si>
    <t>0.02</t>
  </si>
  <si>
    <t xml:space="preserve">Teplovod </t>
  </si>
  <si>
    <t>1.01</t>
  </si>
  <si>
    <t>1.57</t>
  </si>
  <si>
    <t>1.03</t>
  </si>
  <si>
    <t>1.04</t>
  </si>
  <si>
    <t>1.56</t>
  </si>
  <si>
    <t>1.05</t>
  </si>
  <si>
    <t>1.06</t>
  </si>
  <si>
    <t>1.07</t>
  </si>
  <si>
    <t>1.08</t>
  </si>
  <si>
    <t>1.09</t>
  </si>
  <si>
    <t>1.10</t>
  </si>
  <si>
    <t>1.11</t>
  </si>
  <si>
    <t>1.12</t>
  </si>
  <si>
    <t>1.14</t>
  </si>
  <si>
    <t>Příjem</t>
  </si>
  <si>
    <t>1.15</t>
  </si>
  <si>
    <t>1.16</t>
  </si>
  <si>
    <t>Pokoj izolace</t>
  </si>
  <si>
    <t>1.17</t>
  </si>
  <si>
    <t>1.18</t>
  </si>
  <si>
    <t>1.19</t>
  </si>
  <si>
    <t>WC sestry</t>
  </si>
  <si>
    <t>1.20</t>
  </si>
  <si>
    <t>1.21</t>
  </si>
  <si>
    <t>1.22</t>
  </si>
  <si>
    <t>1.23</t>
  </si>
  <si>
    <t xml:space="preserve">Umývárna - sprchy </t>
  </si>
  <si>
    <t>1.24</t>
  </si>
  <si>
    <t>1.25</t>
  </si>
  <si>
    <t>1.26</t>
  </si>
  <si>
    <t>1.27</t>
  </si>
  <si>
    <t xml:space="preserve">Dekontaminace </t>
  </si>
  <si>
    <t>1.28</t>
  </si>
  <si>
    <t>Sociální pracovník</t>
  </si>
  <si>
    <t>1.29</t>
  </si>
  <si>
    <t>1.30</t>
  </si>
  <si>
    <t>1.31</t>
  </si>
  <si>
    <t>1.33</t>
  </si>
  <si>
    <t>1.34</t>
  </si>
  <si>
    <t>1.35</t>
  </si>
  <si>
    <t>1.36</t>
  </si>
  <si>
    <t>1.37</t>
  </si>
  <si>
    <t>Kuřárna</t>
  </si>
  <si>
    <t>1.38</t>
  </si>
  <si>
    <t>1.39</t>
  </si>
  <si>
    <t>1.40</t>
  </si>
  <si>
    <t>1.41</t>
  </si>
  <si>
    <t>Přednosta psychiatrie</t>
  </si>
  <si>
    <t>1.43</t>
  </si>
  <si>
    <t>1.44</t>
  </si>
  <si>
    <t>1.45</t>
  </si>
  <si>
    <t>RDG pracoviště-nepoužívané</t>
  </si>
  <si>
    <t>1.46</t>
  </si>
  <si>
    <t>Skříň</t>
  </si>
  <si>
    <t>1.47</t>
  </si>
  <si>
    <t>1.48</t>
  </si>
  <si>
    <t>1.49</t>
  </si>
  <si>
    <t>1.50</t>
  </si>
  <si>
    <t>1.52</t>
  </si>
  <si>
    <t>LDN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</si>
  <si>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</si>
  <si>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</si>
  <si>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</si>
  <si>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</si>
  <si>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</si>
  <si>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</si>
  <si>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</si>
  <si>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</si>
  <si>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</si>
  <si>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</si>
  <si>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</si>
  <si>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</si>
  <si>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</si>
  <si>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</si>
  <si>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</si>
  <si>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</si>
  <si>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</si>
  <si>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</si>
  <si>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2.20</t>
  </si>
  <si>
    <t>sekretariát</t>
  </si>
  <si>
    <t>2.21</t>
  </si>
  <si>
    <t>Primář odd. násl. péče</t>
  </si>
  <si>
    <t>2.22</t>
  </si>
  <si>
    <t>2.24</t>
  </si>
  <si>
    <t>Cvičebna rehabilizace</t>
  </si>
  <si>
    <t>2.26</t>
  </si>
  <si>
    <t>Rehabilitace</t>
  </si>
  <si>
    <t>2.27</t>
  </si>
  <si>
    <t>2.28</t>
  </si>
  <si>
    <t>2.29</t>
  </si>
  <si>
    <t>2.30</t>
  </si>
  <si>
    <t>2.31</t>
  </si>
  <si>
    <t>2.34</t>
  </si>
  <si>
    <t>2.36</t>
  </si>
  <si>
    <t>2.37</t>
  </si>
  <si>
    <t>Umývárna ženy</t>
  </si>
  <si>
    <t>2.38</t>
  </si>
  <si>
    <t>2.39</t>
  </si>
  <si>
    <t>2.40</t>
  </si>
  <si>
    <t>WC ženy</t>
  </si>
  <si>
    <t>2.41</t>
  </si>
  <si>
    <t>2.42</t>
  </si>
  <si>
    <t>2.43</t>
  </si>
  <si>
    <t>Sprcha ženy</t>
  </si>
  <si>
    <t>2.44</t>
  </si>
  <si>
    <t>Sklad čistících prostředků</t>
  </si>
  <si>
    <t>2.45</t>
  </si>
  <si>
    <t>2.46</t>
  </si>
  <si>
    <t>2.47</t>
  </si>
  <si>
    <t>Sestra</t>
  </si>
  <si>
    <t>2.48</t>
  </si>
  <si>
    <t>2.49</t>
  </si>
  <si>
    <t>Pokoj sestry</t>
  </si>
  <si>
    <t>2.50</t>
  </si>
  <si>
    <t>Umývárna muži</t>
  </si>
  <si>
    <t>2.51</t>
  </si>
  <si>
    <t>WC muži</t>
  </si>
  <si>
    <t>2.52</t>
  </si>
  <si>
    <t>2.53</t>
  </si>
  <si>
    <t>Sprcha muži</t>
  </si>
  <si>
    <t>2.54</t>
  </si>
  <si>
    <t>2.55</t>
  </si>
  <si>
    <t xml:space="preserve">Desinfekční místnost </t>
  </si>
  <si>
    <t>2.56</t>
  </si>
  <si>
    <t>2.57</t>
  </si>
  <si>
    <t xml:space="preserve">Předsíň pokoje </t>
  </si>
  <si>
    <t>2.58</t>
  </si>
  <si>
    <t>2.59</t>
  </si>
  <si>
    <t>Předsíň WC muži</t>
  </si>
  <si>
    <t>2.60</t>
  </si>
  <si>
    <t xml:space="preserve"> Jídelna </t>
  </si>
  <si>
    <t>2.61</t>
  </si>
  <si>
    <t xml:space="preserve">ŠATNA </t>
  </si>
  <si>
    <t xml:space="preserve">KANCELÁŘ </t>
  </si>
  <si>
    <t xml:space="preserve">UMÝVÁRNA SKLA </t>
  </si>
  <si>
    <t xml:space="preserve">LÁZEŇ </t>
  </si>
  <si>
    <t>032</t>
  </si>
  <si>
    <t>034</t>
  </si>
  <si>
    <t>033</t>
  </si>
  <si>
    <t>Výtah</t>
  </si>
  <si>
    <t xml:space="preserve">205a </t>
  </si>
  <si>
    <t>Předsíň WC ženy</t>
  </si>
  <si>
    <t>WC invalidé</t>
  </si>
  <si>
    <t>Vyšetřovna před</t>
  </si>
  <si>
    <t>Umývárna sklad</t>
  </si>
  <si>
    <t>Denní místnost</t>
  </si>
  <si>
    <t>Předsíň Wc</t>
  </si>
  <si>
    <t>Šatna zam􀄌stnanc􀄤 1</t>
  </si>
  <si>
    <t>Přednosta oddělení</t>
  </si>
  <si>
    <t>Strojovna výtahu</t>
  </si>
  <si>
    <t>Úklidová komora</t>
  </si>
  <si>
    <t>Chladící</t>
  </si>
  <si>
    <t>Sklad krevní plazmy</t>
  </si>
  <si>
    <t xml:space="preserve">242a </t>
  </si>
  <si>
    <t>Mrazící box</t>
  </si>
  <si>
    <t>051</t>
  </si>
  <si>
    <t>Vstup</t>
  </si>
  <si>
    <t>052</t>
  </si>
  <si>
    <t>053</t>
  </si>
  <si>
    <t>061</t>
  </si>
  <si>
    <t>078</t>
  </si>
  <si>
    <t>079</t>
  </si>
  <si>
    <t>080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</si>
  <si>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</si>
  <si>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</si>
  <si>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</si>
  <si>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</si>
  <si>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</si>
  <si>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</si>
  <si>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</si>
  <si>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</si>
  <si>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</si>
  <si>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 xml:space="preserve">Zádveří vstup </t>
  </si>
  <si>
    <t>064</t>
  </si>
  <si>
    <t>065</t>
  </si>
  <si>
    <t>Dílna elektro</t>
  </si>
  <si>
    <t>066</t>
  </si>
  <si>
    <t>067</t>
  </si>
  <si>
    <t>Udržbářská dílna</t>
  </si>
  <si>
    <t>068</t>
  </si>
  <si>
    <t>069</t>
  </si>
  <si>
    <t xml:space="preserve">Svařovna </t>
  </si>
  <si>
    <t>070</t>
  </si>
  <si>
    <t>Truhlárna</t>
  </si>
  <si>
    <t>071</t>
  </si>
  <si>
    <t>072</t>
  </si>
  <si>
    <t>073</t>
  </si>
  <si>
    <t>074</t>
  </si>
  <si>
    <t>075</t>
  </si>
  <si>
    <t>076</t>
  </si>
  <si>
    <t>077</t>
  </si>
  <si>
    <t xml:space="preserve">139a </t>
  </si>
  <si>
    <t>Sál</t>
  </si>
  <si>
    <t xml:space="preserve">141a </t>
  </si>
  <si>
    <t>Kumbál</t>
  </si>
  <si>
    <t xml:space="preserve">141b </t>
  </si>
  <si>
    <t xml:space="preserve">141c </t>
  </si>
  <si>
    <t xml:space="preserve">002a </t>
  </si>
  <si>
    <t xml:space="preserve">Plynoměr </t>
  </si>
  <si>
    <t xml:space="preserve">Sklad - údržba </t>
  </si>
  <si>
    <t xml:space="preserve">Garáž </t>
  </si>
  <si>
    <t xml:space="preserve">Autodílna </t>
  </si>
  <si>
    <t xml:space="preserve">Garáž záchranné </t>
  </si>
  <si>
    <t xml:space="preserve">Šatna </t>
  </si>
  <si>
    <t xml:space="preserve">Dílna </t>
  </si>
  <si>
    <t xml:space="preserve">Archiv a sklad </t>
  </si>
  <si>
    <t xml:space="preserve">Čekárna </t>
  </si>
  <si>
    <t xml:space="preserve">Pracoviště kamery </t>
  </si>
  <si>
    <t xml:space="preserve">Laboratoř </t>
  </si>
  <si>
    <t xml:space="preserve">Umývárna skla </t>
  </si>
  <si>
    <t xml:space="preserve">Radioimunoanalitcká laboratoř </t>
  </si>
  <si>
    <t xml:space="preserve">Příruční sklad </t>
  </si>
  <si>
    <t xml:space="preserve">Vymírací místnost </t>
  </si>
  <si>
    <t xml:space="preserve">Místnost lednic </t>
  </si>
  <si>
    <t xml:space="preserve">Místnost aplikace </t>
  </si>
  <si>
    <t xml:space="preserve">Pracoviště </t>
  </si>
  <si>
    <t xml:space="preserve">Šatna muži </t>
  </si>
  <si>
    <t xml:space="preserve">Dílna elektrotechnika </t>
  </si>
  <si>
    <t>Ambulance</t>
  </si>
  <si>
    <t>Společné p.</t>
  </si>
  <si>
    <t>Lůžkové</t>
  </si>
  <si>
    <t xml:space="preserve">Odběrový sál </t>
  </si>
  <si>
    <t>Předodběr 1</t>
  </si>
  <si>
    <t>Předsíň 2</t>
  </si>
  <si>
    <t>Předsíň WC muži 2</t>
  </si>
  <si>
    <t>Chodba na NN</t>
  </si>
  <si>
    <t xml:space="preserve">Isoserologická laboratoř </t>
  </si>
  <si>
    <t>Kontrolní laboratoř</t>
  </si>
  <si>
    <t>Laboratoř vyšetřovna 1</t>
  </si>
  <si>
    <t>Centrální sterilizace</t>
  </si>
  <si>
    <t>Celkem</t>
  </si>
  <si>
    <t>Vrátnice</t>
  </si>
  <si>
    <t>Interna</t>
  </si>
  <si>
    <t>Chirurgie</t>
  </si>
  <si>
    <t>Dětské</t>
  </si>
  <si>
    <t>Gynekologie</t>
  </si>
  <si>
    <t>Neurologie</t>
  </si>
  <si>
    <t>Nukleární medicína</t>
  </si>
  <si>
    <t>Oční</t>
  </si>
  <si>
    <t>Operační</t>
  </si>
  <si>
    <t>Ortopedie</t>
  </si>
  <si>
    <t>Psychiatrie</t>
  </si>
  <si>
    <t>Porodnice</t>
  </si>
  <si>
    <t>Nedonošenci</t>
  </si>
  <si>
    <t>Sestra - nedonošenci</t>
  </si>
  <si>
    <t>Sledování</t>
  </si>
  <si>
    <t>Oddělení</t>
  </si>
  <si>
    <t xml:space="preserve">Počet místn. </t>
  </si>
  <si>
    <t>Administrativa</t>
  </si>
  <si>
    <t>Odpad</t>
  </si>
  <si>
    <t>nutriční terapeut</t>
  </si>
  <si>
    <t>budova</t>
  </si>
  <si>
    <t>202</t>
  </si>
  <si>
    <t>136</t>
  </si>
  <si>
    <t>137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</si>
  <si>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</si>
  <si>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</si>
  <si>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</si>
  <si>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</si>
  <si>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</si>
  <si>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</si>
  <si>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</si>
  <si>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</si>
  <si>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</si>
  <si>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</si>
  <si>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</si>
  <si>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</si>
  <si>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</si>
  <si>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</si>
  <si>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219</t>
  </si>
  <si>
    <t>220</t>
  </si>
  <si>
    <t>221</t>
  </si>
  <si>
    <t>222</t>
  </si>
  <si>
    <t>223</t>
  </si>
  <si>
    <t>224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</si>
  <si>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</si>
  <si>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</si>
  <si>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</si>
  <si>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</si>
  <si>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</si>
  <si>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</si>
  <si>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</si>
  <si>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</si>
  <si>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</si>
  <si>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</si>
  <si>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</si>
  <si>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</si>
  <si>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</si>
  <si>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</si>
  <si>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</si>
  <si>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</si>
  <si>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</si>
  <si>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</si>
  <si>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</si>
  <si>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</si>
  <si>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DMZ</t>
  </si>
  <si>
    <t>Sprcha</t>
  </si>
  <si>
    <t>Vyšetřovny,ambulance</t>
  </si>
  <si>
    <t>Laboratoře a odběrové místnosti</t>
  </si>
  <si>
    <t>Výtahy</t>
  </si>
  <si>
    <t>Archivy</t>
  </si>
  <si>
    <t>míst.</t>
  </si>
  <si>
    <t>128</t>
  </si>
  <si>
    <t>Kostní a Hematologie</t>
  </si>
  <si>
    <t>Rezerva Kostní a Hematologie</t>
  </si>
  <si>
    <t>Pracovna, kancelář</t>
  </si>
  <si>
    <t>WC, sprcha</t>
  </si>
  <si>
    <t>Chodba Kostní a Hematologie</t>
  </si>
  <si>
    <t>Šatna muži</t>
  </si>
  <si>
    <t>Šatna ženy</t>
  </si>
  <si>
    <t>Sklad Kostní a Hematologie</t>
  </si>
  <si>
    <t>Laboratoře</t>
  </si>
  <si>
    <t>Sklad Laboratoře</t>
  </si>
  <si>
    <t>Šatna nečistá ženy</t>
  </si>
  <si>
    <t>Šatna čistá ženy</t>
  </si>
  <si>
    <t>Sklad odpadu</t>
  </si>
  <si>
    <t>Schodiště do 1.NP</t>
  </si>
  <si>
    <t>Pracovna, zasedací místnost, knihovna</t>
  </si>
  <si>
    <t>Šatna nečistá muži</t>
  </si>
  <si>
    <t>Šatna čistá muži</t>
  </si>
  <si>
    <t>Chodba čistá</t>
  </si>
  <si>
    <t>Filtr zásobovací</t>
  </si>
  <si>
    <t>Plicní</t>
  </si>
  <si>
    <t>Kalmetizace, očkování</t>
  </si>
  <si>
    <t>Čekárna</t>
  </si>
  <si>
    <t>Rezerva pro čekárnu</t>
  </si>
  <si>
    <t>Rezerva pro ambulanci Plicní</t>
  </si>
  <si>
    <t>Archív Plicní</t>
  </si>
  <si>
    <t>Chodba Plicní</t>
  </si>
  <si>
    <t>Šatna pro 5 sester</t>
  </si>
  <si>
    <t>Sklad Plicní</t>
  </si>
  <si>
    <t>Sklad špinavého prádla</t>
  </si>
  <si>
    <t>Chodba a schodiště</t>
  </si>
  <si>
    <t>Výtah stávající</t>
  </si>
  <si>
    <t>Schodišťová hala</t>
  </si>
  <si>
    <t>Technická místnost</t>
  </si>
  <si>
    <t>Technická chodba</t>
  </si>
  <si>
    <t>EI - stávající elektrorozvodna</t>
  </si>
  <si>
    <t>SLP - stávající záložní serverovna</t>
  </si>
  <si>
    <t>ÚT nový výměník</t>
  </si>
  <si>
    <t>Teplovodní kanál</t>
  </si>
  <si>
    <t>Kartotéka</t>
  </si>
  <si>
    <t>Recepce</t>
  </si>
  <si>
    <t>Box</t>
  </si>
  <si>
    <t>Chodba a čekárna - Kostní, Hematologie</t>
  </si>
  <si>
    <t>Denzitometr</t>
  </si>
  <si>
    <t>WC muži pac.</t>
  </si>
  <si>
    <t>WC ženy pac.</t>
  </si>
  <si>
    <t>WC bezbariérové</t>
  </si>
  <si>
    <t>WC muži pers.</t>
  </si>
  <si>
    <t>WC ženy pers.</t>
  </si>
  <si>
    <t>Odběry a infůze</t>
  </si>
  <si>
    <t>Filtr</t>
  </si>
  <si>
    <t>Příjem vzorků</t>
  </si>
  <si>
    <t>Mikrobiologie 1</t>
  </si>
  <si>
    <t>Mikrobiologie 2</t>
  </si>
  <si>
    <t>Služebna</t>
  </si>
  <si>
    <t>Schodiště z 1.PP</t>
  </si>
  <si>
    <t>PředsíňWC</t>
  </si>
  <si>
    <t>Sklad nečistý</t>
  </si>
  <si>
    <t>Sklad čistý</t>
  </si>
  <si>
    <t>Genetika</t>
  </si>
  <si>
    <t>Infekční serologie</t>
  </si>
  <si>
    <t>Epidemiologie</t>
  </si>
  <si>
    <t>Mikrobiologie 3</t>
  </si>
  <si>
    <t>Laboratoř</t>
  </si>
  <si>
    <t>Laboratoř hala</t>
  </si>
  <si>
    <t>Křižáky, ISO</t>
  </si>
  <si>
    <t>Bronchoskopie zákrokový sál</t>
  </si>
  <si>
    <t>Umývárna personál</t>
  </si>
  <si>
    <t>Převlékárna personál</t>
  </si>
  <si>
    <t>Umývárna nástrojů</t>
  </si>
  <si>
    <t>Převlékárna pacienti</t>
  </si>
  <si>
    <t>Sesterna</t>
  </si>
  <si>
    <t>Spirometry, EKG</t>
  </si>
  <si>
    <t>Infuzárna</t>
  </si>
  <si>
    <t>Ordinace plicní</t>
  </si>
  <si>
    <t>Chodba a čekárna - Plicní</t>
  </si>
  <si>
    <t>Odběrný box</t>
  </si>
  <si>
    <t>Chodba personál</t>
  </si>
  <si>
    <t>Primář Plicní</t>
  </si>
  <si>
    <t>Výtahová šachta</t>
  </si>
  <si>
    <t>Zádveří výtahu</t>
  </si>
  <si>
    <t>Vzduchotechnika</t>
  </si>
  <si>
    <t>Kuchyňka</t>
  </si>
  <si>
    <t>Chodba Dialýzy (administrativa, šatny, apod.)</t>
  </si>
  <si>
    <t>Víceúčelový prostor - rezerva</t>
  </si>
  <si>
    <t>Rezerva</t>
  </si>
  <si>
    <t>Ředitel nemocnice</t>
  </si>
  <si>
    <t>Asistentka</t>
  </si>
  <si>
    <t>Ekonomický náměstek</t>
  </si>
  <si>
    <t>Vedoucí ekonomického oddělení</t>
  </si>
  <si>
    <t>Archív PaM</t>
  </si>
  <si>
    <t>Účtárna</t>
  </si>
  <si>
    <t>Vedoucí účetní</t>
  </si>
  <si>
    <t>Denní místnost, kuchyňka</t>
  </si>
  <si>
    <t>Obchodní referent</t>
  </si>
  <si>
    <t>Auditor, Manažer kvality</t>
  </si>
  <si>
    <t>Kontrolní víceúčelová kancelář</t>
  </si>
  <si>
    <t>Vedoucí IT</t>
  </si>
  <si>
    <t>Referenti IT</t>
  </si>
  <si>
    <t>Sklad IT</t>
  </si>
  <si>
    <t>Referenti IT-ZP</t>
  </si>
  <si>
    <t>Pisoár</t>
  </si>
  <si>
    <t>Zasedací a jednací místnost</t>
  </si>
  <si>
    <t>Vedoucí PaM</t>
  </si>
  <si>
    <t>Referenti PaM</t>
  </si>
  <si>
    <t>Náměstkyně pro OP</t>
  </si>
  <si>
    <t>Náměstek pro LPP</t>
  </si>
  <si>
    <t>za měsíc</t>
  </si>
  <si>
    <t>popis</t>
  </si>
  <si>
    <t>typ 
místnosti</t>
  </si>
  <si>
    <t>Cena za
m2/měs</t>
  </si>
  <si>
    <t>Cena za
 měs</t>
  </si>
  <si>
    <t>Cena za 
rok</t>
  </si>
  <si>
    <t>Cena za odd.</t>
  </si>
  <si>
    <t>výška</t>
  </si>
  <si>
    <t>Transfúzní st.</t>
  </si>
  <si>
    <t xml:space="preserve">Lékařský pokoj </t>
  </si>
  <si>
    <t>linoleum</t>
  </si>
  <si>
    <t>beton + nátěr</t>
  </si>
  <si>
    <t>keramická dlažba</t>
  </si>
  <si>
    <t>čistící zóna</t>
  </si>
  <si>
    <t>linoleum + dekont. koberec</t>
  </si>
  <si>
    <t>dekontaminační kober.</t>
  </si>
  <si>
    <t>keramický obklad</t>
  </si>
  <si>
    <t>omyvatelný nátěr</t>
  </si>
  <si>
    <t>lišta + omyv. nátěr</t>
  </si>
  <si>
    <t>lišta + omyv. nátěr 1501</t>
  </si>
  <si>
    <t>lišta + omyv. nátěr 1502</t>
  </si>
  <si>
    <t>lišta + omyv. nátěr 1503</t>
  </si>
  <si>
    <t>lišta + omyv. nátěr 1504</t>
  </si>
  <si>
    <t>lišta + omyv. nátěr 1505</t>
  </si>
  <si>
    <t>lišta + omyv. nátěr 1506</t>
  </si>
  <si>
    <t>lišta + omyv. nátěr 1507</t>
  </si>
  <si>
    <t>lišta + omyv. nátěr 1508</t>
  </si>
  <si>
    <t>lišta + omyv. nátěr 1509</t>
  </si>
  <si>
    <t>lišta + omyv. nátěr 1510</t>
  </si>
  <si>
    <t>lišta + omyv. nátěr 1511</t>
  </si>
  <si>
    <t>lišta + omyv. nátěr 1512</t>
  </si>
  <si>
    <t>lišta + omyv. nátěr 1513</t>
  </si>
  <si>
    <t>lišta + omyv. nátěr 1514</t>
  </si>
  <si>
    <t>lišta + omyv. nátěr 1515</t>
  </si>
  <si>
    <t>lišta + omyv. nátěr 1516</t>
  </si>
  <si>
    <t>lišta + omyv. nátěr 1517</t>
  </si>
  <si>
    <t>lišta + omyv. nátěr 1518</t>
  </si>
  <si>
    <t>lišta + omyv. nátěr 1519</t>
  </si>
  <si>
    <t>lišta + omyv. nátěr 1520</t>
  </si>
  <si>
    <t>lišta + omyv. nátěr 1521</t>
  </si>
  <si>
    <t>lišta + omyv. nátěr 1522</t>
  </si>
  <si>
    <t>lišta + omyv. nátěr 1523</t>
  </si>
  <si>
    <t>lišta + omyv. nátěr 1524</t>
  </si>
  <si>
    <t>lišta + omyv. nátěr 1525</t>
  </si>
  <si>
    <t>lišta + omyv. nátěr 1526</t>
  </si>
  <si>
    <t>lišta + omyv. nátěr 1527</t>
  </si>
  <si>
    <t>lišta + omyv. nátěr 1528</t>
  </si>
  <si>
    <t>lišta + omyv. nátěr 1529</t>
  </si>
  <si>
    <t>lišta + omyv. nátěr 1530</t>
  </si>
  <si>
    <t>lišta + omyv. nátěr 1531</t>
  </si>
  <si>
    <t>lišta + omyv. nátěr 1532</t>
  </si>
  <si>
    <t>lišta + omyv. nátěr 1533</t>
  </si>
  <si>
    <t>lišta + omyv. nátěr 1534</t>
  </si>
  <si>
    <t>lišta + omyv. nátěr 2001</t>
  </si>
  <si>
    <t>lišta + omyv. nátěr 2002</t>
  </si>
  <si>
    <t>lišta + omyv. nátěr 2003</t>
  </si>
  <si>
    <t>bílá malba</t>
  </si>
  <si>
    <t>akust. izol.</t>
  </si>
  <si>
    <t>Pd1 (část.) - sv.v. 2700</t>
  </si>
  <si>
    <t>podhled</t>
  </si>
  <si>
    <t>tep.izol.</t>
  </si>
  <si>
    <t>1.1NP</t>
  </si>
  <si>
    <t xml:space="preserve">1.1PP </t>
  </si>
  <si>
    <t>1.2NP</t>
  </si>
  <si>
    <t>2.1NP</t>
  </si>
  <si>
    <t>2.1PP</t>
  </si>
  <si>
    <t>3.1NP</t>
  </si>
  <si>
    <t>3.1PP</t>
  </si>
  <si>
    <t>obvod 
místnosti</t>
  </si>
  <si>
    <t>výška 
obkladu</t>
  </si>
  <si>
    <t>plocha 
obkladu</t>
  </si>
  <si>
    <t>DIP - 5 lůžek</t>
  </si>
  <si>
    <t>Vrchní sestra ARO</t>
  </si>
  <si>
    <r>
      <t xml:space="preserve">Čistá část - Operační sály včetně přilehlých místností </t>
    </r>
    <r>
      <rPr>
        <b/>
        <sz val="10"/>
        <rFont val="Calibri"/>
        <family val="2"/>
        <charset val="238"/>
        <scheme val="minor"/>
      </rPr>
      <t>- hodinová mzda.</t>
    </r>
  </si>
  <si>
    <t xml:space="preserve">Zázemí (Denní místnost zaměstnanců, </t>
  </si>
  <si>
    <t>Jídelna, meditační místnost, zasedací sál</t>
  </si>
  <si>
    <t>Šatny zdrav. školy</t>
  </si>
  <si>
    <t>Kanceláře, lékařské pokoje,</t>
  </si>
  <si>
    <t>Rehabilitační odd., nukleární medicína</t>
  </si>
  <si>
    <t>Lékaři - ARO</t>
  </si>
  <si>
    <t>JIP - 5 lůžek</t>
  </si>
  <si>
    <t xml:space="preserve">Lákařský pokoj </t>
  </si>
  <si>
    <t>DENNÍ MÍSTNOST</t>
  </si>
  <si>
    <t>499.1</t>
  </si>
  <si>
    <t xml:space="preserve">1PP </t>
  </si>
  <si>
    <t xml:space="preserve">Vyšet􀄜ovna </t>
  </si>
  <si>
    <t>499.2</t>
  </si>
  <si>
    <t>Klubovna</t>
  </si>
  <si>
    <t>Pokladna</t>
  </si>
  <si>
    <t>499.3</t>
  </si>
  <si>
    <t>bez dph</t>
  </si>
  <si>
    <t>s dph</t>
  </si>
  <si>
    <t>WC -  pac. - bezbariér. + předsíň</t>
  </si>
  <si>
    <t>WC - pac. bezbar.+předsíň - SONO</t>
  </si>
  <si>
    <t>DMZ sanitáři</t>
  </si>
  <si>
    <t>Ambulance ARO - příjem</t>
  </si>
  <si>
    <t xml:space="preserve">Ambulance ARO </t>
  </si>
  <si>
    <t>Čistá část - JIP, DIP, ARO</t>
  </si>
  <si>
    <t>Ambulance 2 - pohotovost</t>
  </si>
  <si>
    <t>Ambulance 1 - pohotovost</t>
  </si>
  <si>
    <t>Ambulance 1 - převlékací box</t>
  </si>
  <si>
    <t>Ambulance 2 - převlékací box</t>
  </si>
  <si>
    <t>Ambulance 3 - pohotovost, SONO</t>
  </si>
  <si>
    <t>Ambulance 3 - řevlékací box</t>
  </si>
  <si>
    <t xml:space="preserve">Reverzní osmóza pro dialýzu </t>
  </si>
  <si>
    <t xml:space="preserve">Šatna Ž </t>
  </si>
  <si>
    <t>Šatna M</t>
  </si>
  <si>
    <t xml:space="preserve">Předsíň WC Ž </t>
  </si>
  <si>
    <t xml:space="preserve">WC Ž </t>
  </si>
  <si>
    <t xml:space="preserve">WC M </t>
  </si>
  <si>
    <t xml:space="preserve">Předsíň WC M </t>
  </si>
  <si>
    <t xml:space="preserve">Vedoucí lékař </t>
  </si>
  <si>
    <t xml:space="preserve">Sprcha zaměstnanci </t>
  </si>
  <si>
    <t xml:space="preserve">Předsíň WC zam. </t>
  </si>
  <si>
    <t xml:space="preserve">WC zaměstnanci </t>
  </si>
  <si>
    <t xml:space="preserve">Ambulance - vyšetřovna </t>
  </si>
  <si>
    <t xml:space="preserve">Dialyzační sál </t>
  </si>
  <si>
    <t xml:space="preserve">151 </t>
  </si>
  <si>
    <t xml:space="preserve">Pokoj lékařů </t>
  </si>
  <si>
    <t xml:space="preserve">152 </t>
  </si>
  <si>
    <t xml:space="preserve">153 </t>
  </si>
  <si>
    <t xml:space="preserve">Sklad roztoků </t>
  </si>
  <si>
    <t xml:space="preserve">154 </t>
  </si>
  <si>
    <t xml:space="preserve">155 </t>
  </si>
  <si>
    <t xml:space="preserve">Čistící místnost </t>
  </si>
  <si>
    <t xml:space="preserve">156 </t>
  </si>
  <si>
    <t xml:space="preserve">Servisní místnost </t>
  </si>
  <si>
    <t xml:space="preserve">157 </t>
  </si>
  <si>
    <t xml:space="preserve">Sklad prádla </t>
  </si>
  <si>
    <t xml:space="preserve">158 </t>
  </si>
  <si>
    <t xml:space="preserve">Zákrokový sál </t>
  </si>
  <si>
    <t xml:space="preserve">119 </t>
  </si>
  <si>
    <t xml:space="preserve">Pokoj JIP </t>
  </si>
  <si>
    <t xml:space="preserve">135 </t>
  </si>
  <si>
    <t xml:space="preserve">Rampa </t>
  </si>
  <si>
    <t xml:space="preserve">136 </t>
  </si>
  <si>
    <t xml:space="preserve">Sklad znečištěného prádla </t>
  </si>
  <si>
    <t xml:space="preserve">138 </t>
  </si>
  <si>
    <t xml:space="preserve">139 </t>
  </si>
  <si>
    <t xml:space="preserve">140 </t>
  </si>
  <si>
    <t xml:space="preserve">141 </t>
  </si>
  <si>
    <t xml:space="preserve">Sprcha zaměstnan </t>
  </si>
  <si>
    <t xml:space="preserve">142 </t>
  </si>
  <si>
    <t xml:space="preserve">143 </t>
  </si>
  <si>
    <t xml:space="preserve">144 </t>
  </si>
  <si>
    <t>WC M</t>
  </si>
  <si>
    <t xml:space="preserve">145 </t>
  </si>
  <si>
    <t xml:space="preserve">146 </t>
  </si>
  <si>
    <t xml:space="preserve">147 </t>
  </si>
  <si>
    <t xml:space="preserve">148 </t>
  </si>
  <si>
    <t xml:space="preserve">149 </t>
  </si>
  <si>
    <t xml:space="preserve">150 </t>
  </si>
  <si>
    <t xml:space="preserve">134 </t>
  </si>
  <si>
    <t xml:space="preserve">Předsíň výtahu </t>
  </si>
  <si>
    <t xml:space="preserve">137 </t>
  </si>
  <si>
    <t>Společné prostory 1 a 2, Chodby a schodiště, WC</t>
  </si>
  <si>
    <t>kč/m2/měsíc</t>
  </si>
  <si>
    <t>Kč/m2/den</t>
  </si>
  <si>
    <t>Cena za nemocnici za den</t>
  </si>
  <si>
    <t xml:space="preserve">Cena za odd. </t>
  </si>
  <si>
    <t>za den</t>
  </si>
  <si>
    <t>Cena za nemocnici za rok bez DPH</t>
  </si>
  <si>
    <t>Cena za nemocnici za měsíc bez DPH</t>
  </si>
  <si>
    <t>hodiny</t>
  </si>
  <si>
    <t>Nutné ověřit JIP - mělo by být v režimu 18!!</t>
  </si>
  <si>
    <r>
      <t xml:space="preserve">Operační- zákrokové sály při oddělení - </t>
    </r>
    <r>
      <rPr>
        <b/>
        <sz val="10"/>
        <rFont val="Calibri"/>
        <family val="2"/>
        <charset val="238"/>
        <scheme val="minor"/>
      </rPr>
      <t>hodinová mzda</t>
    </r>
  </si>
  <si>
    <t>počet svítidel</t>
  </si>
  <si>
    <t>Specifikace svítidel</t>
  </si>
  <si>
    <t>Skleněná šachta výtahu</t>
  </si>
  <si>
    <t>Četnost mytí - 2x ročně</t>
  </si>
  <si>
    <t>OKNA - PLOCHY</t>
  </si>
  <si>
    <t>ŽALUZIE - PLOCHY</t>
  </si>
  <si>
    <t>DIP/DIOP čp. 204</t>
  </si>
  <si>
    <t>celkem plocha v m2</t>
  </si>
  <si>
    <t>TRANSFUZNÍ STANICE čp. 499</t>
  </si>
  <si>
    <t>TECHNICKÉ ODDĚLENÍ čp. 499</t>
  </si>
  <si>
    <t>DIALYZAČNÍ STŘEDISKO čp. 499</t>
  </si>
  <si>
    <t>VRÁTNICE U KRUH.objezdu SO10</t>
  </si>
  <si>
    <t>POLIKLINIKA B</t>
  </si>
  <si>
    <t>POLIKLINIKA C</t>
  </si>
  <si>
    <t>POLIKLINIKA E (spojovací chodba)</t>
  </si>
  <si>
    <t>MONOBLOK SO01</t>
  </si>
  <si>
    <t>MONOBLOK SO02</t>
  </si>
  <si>
    <t>PSYCHIATRIE čp. 210</t>
  </si>
  <si>
    <t>BIOCHEMIE čp. 204</t>
  </si>
  <si>
    <t>PATOLOGIE čp. 164 (domeček - pouze přízemí)</t>
  </si>
  <si>
    <t>NUKLEÁRNÍ MEDICÍNA čp. 681</t>
  </si>
  <si>
    <t>SO03 čp. 499 (vyjma kuchyně)</t>
  </si>
  <si>
    <t>celková plocha</t>
  </si>
  <si>
    <t>Plicní čp. 871</t>
  </si>
  <si>
    <t>PATOLOGIE čp. 211</t>
  </si>
  <si>
    <t>SOCIÁLNÍ LŮŽKA čp. 202</t>
  </si>
  <si>
    <t>LDN čp. 210</t>
  </si>
  <si>
    <t>UBYTOVNA čp. 684</t>
  </si>
  <si>
    <t>Pol B čp. 789</t>
  </si>
  <si>
    <t>Pol C čp. 788</t>
  </si>
  <si>
    <t>SO01 monoblok</t>
  </si>
  <si>
    <t>SO02 monoblok</t>
  </si>
  <si>
    <t>SO03 monoblok</t>
  </si>
  <si>
    <t>č.p. 164  (Patologie kanceláře)</t>
  </si>
  <si>
    <t>č.p. 204 (Biochemie, DIOP)</t>
  </si>
  <si>
    <t>č.p. 210 (Psychiatrie, LDN)</t>
  </si>
  <si>
    <t>č.p. 211 (Patologie)</t>
  </si>
  <si>
    <t>č.p. 681 (Nukleární medicína)</t>
  </si>
  <si>
    <t>č.p. 871 (Plicní)</t>
  </si>
  <si>
    <t>č.p. 202 (Sociální lůžka)</t>
  </si>
  <si>
    <t>499 (Dialýza, TO, Transfuzní odd.</t>
  </si>
  <si>
    <t>0 (stropní panely)</t>
  </si>
  <si>
    <t>Četnost mytí oken a žaluzií  - 2 x ročně, tedy duben - květen a září - říjen</t>
  </si>
  <si>
    <t>Četnost mytí 2x ročně zářivkových těles včetně montáže zářivkových krytů - na vyžádání dle potřeby (zaměstnanec údržby - elektrikář KN, a.s. musí kryt demontovat a pracovník úklidu kryt umyje)</t>
  </si>
  <si>
    <t>Jedná se o saponátové mytí oken z vnitřní i venkovní strany vč. rámů a parapetů</t>
  </si>
  <si>
    <t>Příloha č. 2 ZD - Další pravidelný úklid</t>
  </si>
  <si>
    <t>Činnost</t>
  </si>
  <si>
    <t>Popis činnosti</t>
  </si>
  <si>
    <t>Mytí</t>
  </si>
  <si>
    <t>mytí oken, včetně rámů a parapetů, u dvojdílných oken jejich rozšroubování, mytí a leštění obou dílů</t>
  </si>
  <si>
    <t xml:space="preserve">Odstranění nečistot </t>
  </si>
  <si>
    <t>kompletní odstranění nečistot z podlah a interiérového zařízení (nábytek, vzduchotechnika, radiátory, rozvodové potrubí, sociální zařízení, stropní podhledy, atd.)</t>
  </si>
  <si>
    <t xml:space="preserve">Strojové čištění </t>
  </si>
  <si>
    <t>strojové čištění podlahových ploch a ruční domytí podlahových ploch</t>
  </si>
  <si>
    <t>Luxování</t>
  </si>
  <si>
    <t>luxování koberců</t>
  </si>
  <si>
    <t>Čištění</t>
  </si>
  <si>
    <t>čištění koberců mokrou cestou</t>
  </si>
  <si>
    <t>Úklid interiérových prvků</t>
  </si>
  <si>
    <t>čištění a leštění veškerých interiérových prvků (obklady, dveře, kliky, vypínače, zásuvky, nábytek a pod.)</t>
  </si>
  <si>
    <t>Počet úklidů</t>
  </si>
  <si>
    <t>1. rok</t>
  </si>
  <si>
    <t>2. rok</t>
  </si>
  <si>
    <t>3. rok</t>
  </si>
  <si>
    <t>4.rok</t>
  </si>
  <si>
    <t>5.rok</t>
  </si>
  <si>
    <t>ARO+JIP+DIP</t>
  </si>
  <si>
    <t>Biochemie</t>
  </si>
  <si>
    <t>Dialyzační středisko</t>
  </si>
  <si>
    <t>DIOP</t>
  </si>
  <si>
    <t>DIP</t>
  </si>
  <si>
    <t>Imuno. a alergologie</t>
  </si>
  <si>
    <t xml:space="preserve">Kostní    </t>
  </si>
  <si>
    <t>Mikrobiologie</t>
  </si>
  <si>
    <t>Neurologie dětská</t>
  </si>
  <si>
    <t>Ubytovna</t>
  </si>
  <si>
    <t>Sociální lůžka</t>
  </si>
  <si>
    <t>Četnost úklidu viz tabulka níže dle jednotlivých oddělení - max. 1x ročně na oddělení</t>
  </si>
  <si>
    <t>Specifikace úklidu po malování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</si>
</sst>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000"/>
    <numFmt numFmtId="165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17365D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5B"/>
        <bgColor indexed="64"/>
      </patternFill>
    </fill>
  </fills>
  <borders count="10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/>
    <xf numFmtId="3" fontId="2" fillId="0" borderId="11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2" fillId="2" borderId="0" xfId="0" applyNumberFormat="1" applyFont="1" applyFill="1" applyProtection="1">
      <protection locked="0"/>
    </xf>
    <xf numFmtId="4" fontId="2" fillId="0" borderId="4" xfId="0" applyNumberFormat="1" applyFont="1" applyBorder="1" applyProtection="1">
      <protection locked="0"/>
    </xf>
    <xf numFmtId="1" fontId="2" fillId="0" borderId="5" xfId="1" applyNumberFormat="1" applyFont="1" applyBorder="1" applyAlignment="1" applyProtection="1">
      <alignment horizontal="center"/>
      <protection locked="0"/>
    </xf>
    <xf numFmtId="4" fontId="2" fillId="2" borderId="6" xfId="1" applyNumberFormat="1" applyFont="1" applyFill="1" applyBorder="1" applyAlignment="1" applyProtection="1">
      <alignment horizontal="center"/>
      <protection locked="0"/>
    </xf>
    <xf numFmtId="1" fontId="2" fillId="0" borderId="5" xfId="1" applyNumberFormat="1" applyFont="1" applyFill="1" applyBorder="1" applyAlignment="1" applyProtection="1">
      <alignment horizontal="center"/>
      <protection locked="0"/>
    </xf>
    <xf numFmtId="4" fontId="2" fillId="2" borderId="12" xfId="1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1" fontId="2" fillId="0" borderId="2" xfId="1" applyNumberFormat="1" applyFont="1" applyBorder="1" applyAlignment="1" applyProtection="1">
      <alignment horizontal="center"/>
      <protection locked="0"/>
    </xf>
    <xf numFmtId="1" fontId="2" fillId="0" borderId="2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Border="1" applyAlignment="1" applyProtection="1">
      <alignment horizontal="center"/>
      <protection locked="0"/>
    </xf>
    <xf numFmtId="4" fontId="2" fillId="2" borderId="1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4" fontId="2" fillId="2" borderId="14" xfId="1" applyNumberFormat="1" applyFont="1" applyFill="1" applyBorder="1" applyAlignment="1" applyProtection="1">
      <alignment horizontal="center"/>
      <protection locked="0"/>
    </xf>
    <xf numFmtId="4" fontId="1" fillId="2" borderId="0" xfId="1" applyNumberFormat="1" applyFont="1" applyFill="1" applyBorder="1" applyAlignment="1" applyProtection="1">
      <protection locked="0"/>
    </xf>
    <xf numFmtId="43" fontId="1" fillId="0" borderId="0" xfId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center"/>
      <protection locked="0"/>
    </xf>
    <xf numFmtId="4" fontId="1" fillId="2" borderId="0" xfId="0" applyNumberFormat="1" applyFont="1" applyFill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" fontId="1" fillId="4" borderId="0" xfId="0" applyNumberFormat="1" applyFont="1" applyFill="1"/>
    <xf numFmtId="0" fontId="3" fillId="0" borderId="11" xfId="0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center"/>
    </xf>
    <xf numFmtId="2" fontId="2" fillId="0" borderId="0" xfId="0" applyNumberFormat="1" applyFont="1"/>
    <xf numFmtId="4" fontId="1" fillId="0" borderId="11" xfId="0" applyNumberFormat="1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/>
    </xf>
    <xf numFmtId="4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4" fontId="2" fillId="3" borderId="11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center"/>
    </xf>
    <xf numFmtId="4" fontId="2" fillId="3" borderId="11" xfId="0" applyNumberFormat="1" applyFont="1" applyFill="1" applyBorder="1"/>
    <xf numFmtId="4" fontId="1" fillId="0" borderId="15" xfId="0" applyNumberFormat="1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4" fontId="1" fillId="0" borderId="29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4" fontId="1" fillId="0" borderId="36" xfId="0" applyNumberFormat="1" applyFont="1" applyBorder="1" applyAlignment="1">
      <alignment vertical="center"/>
    </xf>
    <xf numFmtId="1" fontId="1" fillId="0" borderId="37" xfId="0" applyNumberFormat="1" applyFont="1" applyBorder="1" applyAlignment="1">
      <alignment horizontal="center" vertical="center"/>
    </xf>
    <xf numFmtId="4" fontId="1" fillId="2" borderId="37" xfId="0" applyNumberFormat="1" applyFont="1" applyFill="1" applyBorder="1" applyAlignment="1">
      <alignment horizontal="center" vertical="center"/>
    </xf>
    <xf numFmtId="4" fontId="8" fillId="2" borderId="37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/>
    <xf numFmtId="4" fontId="2" fillId="2" borderId="37" xfId="0" applyNumberFormat="1" applyFont="1" applyFill="1" applyBorder="1" applyAlignment="1">
      <alignment horizontal="center"/>
    </xf>
    <xf numFmtId="4" fontId="2" fillId="2" borderId="38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 applyProtection="1">
      <alignment horizontal="center"/>
      <protection locked="0"/>
    </xf>
    <xf numFmtId="165" fontId="1" fillId="0" borderId="40" xfId="0" applyNumberFormat="1" applyFont="1" applyBorder="1" applyAlignment="1">
      <alignment horizontal="center" vertical="center"/>
    </xf>
    <xf numFmtId="0" fontId="2" fillId="0" borderId="41" xfId="0" applyFont="1" applyBorder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4" fontId="2" fillId="0" borderId="42" xfId="0" applyNumberFormat="1" applyFont="1" applyBorder="1" applyAlignment="1" applyProtection="1">
      <alignment horizontal="left"/>
      <protection locked="0"/>
    </xf>
    <xf numFmtId="49" fontId="2" fillId="0" borderId="42" xfId="0" applyNumberFormat="1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left"/>
      <protection locked="0"/>
    </xf>
    <xf numFmtId="3" fontId="2" fillId="2" borderId="35" xfId="0" applyNumberFormat="1" applyFont="1" applyFill="1" applyBorder="1" applyProtection="1">
      <protection locked="0"/>
    </xf>
    <xf numFmtId="4" fontId="2" fillId="0" borderId="43" xfId="0" applyNumberFormat="1" applyFont="1" applyBorder="1" applyProtection="1">
      <protection locked="0"/>
    </xf>
    <xf numFmtId="0" fontId="1" fillId="0" borderId="0" xfId="0" applyFont="1" applyAlignment="1">
      <alignment wrapText="1" shrinkToFit="1"/>
    </xf>
    <xf numFmtId="4" fontId="1" fillId="0" borderId="0" xfId="0" applyNumberFormat="1" applyFont="1" applyAlignment="1">
      <alignment horizontal="center" wrapText="1" shrinkToFit="1"/>
    </xf>
    <xf numFmtId="0" fontId="1" fillId="0" borderId="11" xfId="0" applyFont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5" fillId="0" borderId="0" xfId="0" applyFont="1"/>
    <xf numFmtId="4" fontId="2" fillId="0" borderId="0" xfId="0" applyNumberFormat="1" applyFont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1" fontId="1" fillId="0" borderId="3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4" fontId="1" fillId="2" borderId="44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 applyProtection="1">
      <alignment horizontal="center" wrapText="1"/>
      <protection locked="0"/>
    </xf>
    <xf numFmtId="4" fontId="2" fillId="0" borderId="6" xfId="0" applyNumberFormat="1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1" fontId="1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 applyProtection="1">
      <alignment horizontal="center"/>
      <protection locked="0"/>
    </xf>
    <xf numFmtId="1" fontId="2" fillId="0" borderId="49" xfId="0" applyNumberFormat="1" applyFont="1" applyBorder="1" applyAlignment="1" applyProtection="1">
      <alignment horizontal="center"/>
      <protection locked="0"/>
    </xf>
    <xf numFmtId="1" fontId="2" fillId="0" borderId="47" xfId="0" applyNumberFormat="1" applyFont="1" applyBorder="1" applyAlignment="1" applyProtection="1">
      <alignment horizontal="center"/>
      <protection locked="0"/>
    </xf>
    <xf numFmtId="1" fontId="1" fillId="3" borderId="31" xfId="0" applyNumberFormat="1" applyFont="1" applyFill="1" applyBorder="1" applyAlignment="1" applyProtection="1">
      <alignment horizontal="center"/>
      <protection locked="0"/>
    </xf>
    <xf numFmtId="1" fontId="1" fillId="0" borderId="51" xfId="0" applyNumberFormat="1" applyFont="1" applyBorder="1" applyAlignment="1" applyProtection="1">
      <alignment horizontal="center"/>
      <protection locked="0"/>
    </xf>
    <xf numFmtId="4" fontId="1" fillId="2" borderId="33" xfId="0" applyNumberFormat="1" applyFont="1" applyFill="1" applyBorder="1" applyAlignment="1" applyProtection="1">
      <alignment horizontal="center" wrapText="1"/>
      <protection locked="0"/>
    </xf>
    <xf numFmtId="165" fontId="1" fillId="0" borderId="52" xfId="0" applyNumberFormat="1" applyFont="1" applyBorder="1" applyAlignment="1">
      <alignment horizontal="center" vertical="center"/>
    </xf>
    <xf numFmtId="4" fontId="1" fillId="2" borderId="38" xfId="0" applyNumberFormat="1" applyFont="1" applyFill="1" applyBorder="1" applyAlignment="1">
      <alignment horizontal="center" vertical="center"/>
    </xf>
    <xf numFmtId="165" fontId="2" fillId="0" borderId="53" xfId="0" applyNumberFormat="1" applyFont="1" applyBorder="1" applyAlignment="1" applyProtection="1">
      <alignment horizontal="center"/>
      <protection locked="0"/>
    </xf>
    <xf numFmtId="4" fontId="2" fillId="2" borderId="54" xfId="1" applyNumberFormat="1" applyFont="1" applyFill="1" applyBorder="1" applyAlignment="1" applyProtection="1">
      <alignment horizontal="center"/>
      <protection locked="0"/>
    </xf>
    <xf numFmtId="165" fontId="2" fillId="0" borderId="55" xfId="0" applyNumberFormat="1" applyFont="1" applyBorder="1" applyAlignment="1" applyProtection="1">
      <alignment horizontal="center"/>
      <protection locked="0"/>
    </xf>
    <xf numFmtId="165" fontId="2" fillId="0" borderId="56" xfId="0" applyNumberFormat="1" applyFont="1" applyBorder="1" applyAlignment="1" applyProtection="1">
      <alignment horizontal="center"/>
      <protection locked="0"/>
    </xf>
    <xf numFmtId="43" fontId="1" fillId="0" borderId="25" xfId="1" applyFont="1" applyBorder="1" applyAlignment="1" applyProtection="1">
      <alignment horizontal="center"/>
      <protection locked="0"/>
    </xf>
    <xf numFmtId="43" fontId="1" fillId="0" borderId="35" xfId="1" applyFont="1" applyBorder="1" applyAlignment="1" applyProtection="1">
      <alignment horizontal="center"/>
      <protection locked="0"/>
    </xf>
    <xf numFmtId="4" fontId="1" fillId="2" borderId="35" xfId="1" applyNumberFormat="1" applyFont="1" applyFill="1" applyBorder="1" applyAlignment="1" applyProtection="1">
      <alignment horizontal="center"/>
      <protection locked="0"/>
    </xf>
    <xf numFmtId="4" fontId="1" fillId="2" borderId="26" xfId="1" applyNumberFormat="1" applyFont="1" applyFill="1" applyBorder="1" applyAlignment="1" applyProtection="1">
      <alignment horizontal="center"/>
      <protection locked="0"/>
    </xf>
    <xf numFmtId="4" fontId="8" fillId="2" borderId="38" xfId="0" applyNumberFormat="1" applyFont="1" applyFill="1" applyBorder="1" applyAlignment="1">
      <alignment horizontal="center" vertical="center" wrapText="1"/>
    </xf>
    <xf numFmtId="43" fontId="1" fillId="0" borderId="25" xfId="1" applyFont="1" applyFill="1" applyBorder="1" applyAlignment="1" applyProtection="1">
      <alignment horizontal="center"/>
      <protection locked="0"/>
    </xf>
    <xf numFmtId="43" fontId="1" fillId="0" borderId="35" xfId="1" applyFont="1" applyFill="1" applyBorder="1" applyAlignment="1" applyProtection="1">
      <alignment horizontal="center"/>
      <protection locked="0"/>
    </xf>
    <xf numFmtId="4" fontId="2" fillId="2" borderId="38" xfId="0" applyNumberFormat="1" applyFont="1" applyFill="1" applyBorder="1"/>
    <xf numFmtId="4" fontId="1" fillId="2" borderId="35" xfId="1" applyNumberFormat="1" applyFont="1" applyFill="1" applyBorder="1" applyProtection="1">
      <protection locked="0"/>
    </xf>
    <xf numFmtId="4" fontId="1" fillId="2" borderId="26" xfId="1" applyNumberFormat="1" applyFont="1" applyFill="1" applyBorder="1" applyProtection="1">
      <protection locked="0"/>
    </xf>
    <xf numFmtId="1" fontId="1" fillId="0" borderId="23" xfId="0" applyNumberFormat="1" applyFont="1" applyBorder="1" applyAlignment="1" applyProtection="1">
      <alignment horizontal="center"/>
      <protection locked="0"/>
    </xf>
    <xf numFmtId="4" fontId="2" fillId="2" borderId="24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165" fontId="10" fillId="0" borderId="55" xfId="0" applyNumberFormat="1" applyFont="1" applyBorder="1" applyAlignment="1" applyProtection="1">
      <alignment horizontal="center"/>
      <protection locked="0"/>
    </xf>
    <xf numFmtId="165" fontId="10" fillId="0" borderId="7" xfId="0" applyNumberFormat="1" applyFont="1" applyBorder="1" applyAlignment="1" applyProtection="1">
      <alignment horizontal="center"/>
      <protection locked="0"/>
    </xf>
    <xf numFmtId="1" fontId="10" fillId="0" borderId="2" xfId="1" applyNumberFormat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63" xfId="0" applyFont="1" applyBorder="1" applyAlignment="1">
      <alignment horizontal="left"/>
    </xf>
    <xf numFmtId="0" fontId="6" fillId="0" borderId="64" xfId="0" applyFont="1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51" xfId="0" applyBorder="1"/>
    <xf numFmtId="0" fontId="0" fillId="0" borderId="65" xfId="0" applyBorder="1" applyAlignment="1">
      <alignment horizontal="center" vertical="center"/>
    </xf>
    <xf numFmtId="0" fontId="6" fillId="0" borderId="52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16" fillId="0" borderId="51" xfId="0" applyFont="1" applyBorder="1" applyAlignment="1">
      <alignment horizontal="left"/>
    </xf>
    <xf numFmtId="0" fontId="17" fillId="0" borderId="0" xfId="0" applyFont="1"/>
    <xf numFmtId="0" fontId="2" fillId="0" borderId="0" xfId="0" applyFont="1"/>
    <xf numFmtId="0" fontId="14" fillId="5" borderId="57" xfId="0" applyFont="1" applyFill="1" applyBorder="1" applyAlignment="1">
      <alignment vertical="center"/>
    </xf>
    <xf numFmtId="0" fontId="14" fillId="5" borderId="57" xfId="0" applyFont="1" applyFill="1" applyBorder="1" applyAlignment="1">
      <alignment horizontal="left" vertical="center"/>
    </xf>
    <xf numFmtId="0" fontId="14" fillId="5" borderId="59" xfId="0" applyFont="1" applyFill="1" applyBorder="1" applyAlignment="1">
      <alignment horizontal="left" vertical="center"/>
    </xf>
    <xf numFmtId="0" fontId="14" fillId="5" borderId="5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5" borderId="58" xfId="0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/>
    <xf numFmtId="0" fontId="19" fillId="0" borderId="6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66" xfId="0" applyFont="1" applyBorder="1"/>
    <xf numFmtId="0" fontId="19" fillId="8" borderId="22" xfId="0" applyFont="1" applyFill="1" applyBorder="1"/>
    <xf numFmtId="0" fontId="0" fillId="8" borderId="22" xfId="0" applyFont="1" applyFill="1" applyBorder="1"/>
    <xf numFmtId="0" fontId="19" fillId="6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8" borderId="0" xfId="0" applyFont="1" applyFill="1"/>
    <xf numFmtId="0" fontId="0" fillId="8" borderId="0" xfId="0" applyFont="1" applyFill="1"/>
    <xf numFmtId="0" fontId="19" fillId="6" borderId="17" xfId="0" applyFont="1" applyFill="1" applyBorder="1" applyAlignment="1">
      <alignment horizontal="left" vertical="center"/>
    </xf>
    <xf numFmtId="0" fontId="19" fillId="6" borderId="22" xfId="0" applyFont="1" applyFill="1" applyBorder="1" applyAlignment="1">
      <alignment horizontal="left" vertical="center"/>
    </xf>
    <xf numFmtId="0" fontId="19" fillId="6" borderId="18" xfId="0" applyFont="1" applyFill="1" applyBorder="1" applyAlignment="1">
      <alignment horizontal="left" vertical="center"/>
    </xf>
    <xf numFmtId="0" fontId="19" fillId="7" borderId="17" xfId="0" applyFont="1" applyFill="1" applyBorder="1" applyAlignment="1">
      <alignment horizontal="left" vertical="center"/>
    </xf>
    <xf numFmtId="0" fontId="19" fillId="7" borderId="22" xfId="0" applyFont="1" applyFill="1" applyBorder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0" fillId="0" borderId="11" xfId="0" applyFont="1" applyBorder="1"/>
    <xf numFmtId="0" fontId="19" fillId="6" borderId="5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7" borderId="58" xfId="0" applyFont="1" applyFill="1" applyBorder="1" applyAlignment="1">
      <alignment horizontal="center"/>
    </xf>
    <xf numFmtId="0" fontId="19" fillId="0" borderId="0" xfId="0" applyFont="1"/>
    <xf numFmtId="0" fontId="20" fillId="8" borderId="22" xfId="0" applyFont="1" applyFill="1" applyBorder="1"/>
    <xf numFmtId="0" fontId="20" fillId="8" borderId="0" xfId="0" applyFont="1" applyFill="1"/>
    <xf numFmtId="0" fontId="6" fillId="9" borderId="68" xfId="0" applyFont="1" applyFill="1" applyBorder="1" applyAlignment="1">
      <alignment horizontal="left"/>
    </xf>
    <xf numFmtId="0" fontId="6" fillId="0" borderId="71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73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4" fontId="8" fillId="11" borderId="79" xfId="0" applyNumberFormat="1" applyFont="1" applyFill="1" applyBorder="1" applyAlignment="1" applyProtection="1">
      <alignment horizontal="center" vertical="center"/>
      <protection hidden="1"/>
    </xf>
    <xf numFmtId="4" fontId="8" fillId="11" borderId="84" xfId="0" applyNumberFormat="1" applyFont="1" applyFill="1" applyBorder="1" applyAlignment="1" applyProtection="1">
      <alignment vertical="center"/>
      <protection hidden="1"/>
    </xf>
    <xf numFmtId="1" fontId="8" fillId="11" borderId="36" xfId="0" applyNumberFormat="1" applyFont="1" applyFill="1" applyBorder="1" applyAlignment="1" applyProtection="1">
      <alignment horizontal="center" vertical="center" wrapText="1"/>
      <protection hidden="1"/>
    </xf>
    <xf numFmtId="0" fontId="8" fillId="11" borderId="85" xfId="0" applyFont="1" applyFill="1" applyBorder="1" applyAlignment="1" applyProtection="1">
      <alignment horizontal="center" vertical="center" wrapText="1"/>
      <protection hidden="1"/>
    </xf>
    <xf numFmtId="0" fontId="8" fillId="11" borderId="47" xfId="0" applyFont="1" applyFill="1" applyBorder="1" applyAlignment="1" applyProtection="1">
      <alignment horizontal="center" vertical="center" wrapText="1"/>
      <protection hidden="1"/>
    </xf>
    <xf numFmtId="0" fontId="8" fillId="11" borderId="86" xfId="0" applyFont="1" applyFill="1" applyBorder="1" applyAlignment="1" applyProtection="1">
      <alignment horizontal="center" vertical="center" wrapText="1"/>
      <protection hidden="1"/>
    </xf>
    <xf numFmtId="0" fontId="2" fillId="9" borderId="53" xfId="0" applyFont="1" applyFill="1" applyBorder="1"/>
    <xf numFmtId="4" fontId="2" fillId="0" borderId="87" xfId="0" applyNumberFormat="1" applyFont="1" applyBorder="1"/>
    <xf numFmtId="1" fontId="2" fillId="0" borderId="88" xfId="0" applyNumberFormat="1" applyFont="1" applyBorder="1" applyAlignment="1" applyProtection="1">
      <alignment horizontal="center"/>
      <protection hidden="1"/>
    </xf>
    <xf numFmtId="0" fontId="2" fillId="0" borderId="87" xfId="0" applyFont="1" applyBorder="1" applyAlignment="1" applyProtection="1">
      <alignment horizontal="center"/>
      <protection hidden="1"/>
    </xf>
    <xf numFmtId="0" fontId="2" fillId="0" borderId="48" xfId="0" applyFont="1" applyBorder="1" applyAlignment="1" applyProtection="1">
      <alignment horizontal="center"/>
      <protection hidden="1"/>
    </xf>
    <xf numFmtId="0" fontId="2" fillId="0" borderId="89" xfId="0" applyFont="1" applyBorder="1" applyAlignment="1" applyProtection="1">
      <alignment horizontal="center"/>
      <protection hidden="1"/>
    </xf>
    <xf numFmtId="0" fontId="2" fillId="9" borderId="55" xfId="0" applyFont="1" applyFill="1" applyBorder="1"/>
    <xf numFmtId="4" fontId="2" fillId="0" borderId="90" xfId="0" applyNumberFormat="1" applyFont="1" applyBorder="1"/>
    <xf numFmtId="1" fontId="2" fillId="0" borderId="91" xfId="0" applyNumberFormat="1" applyFont="1" applyBorder="1" applyAlignment="1" applyProtection="1">
      <alignment horizontal="center"/>
      <protection hidden="1"/>
    </xf>
    <xf numFmtId="0" fontId="2" fillId="0" borderId="90" xfId="0" applyFont="1" applyBorder="1" applyAlignment="1" applyProtection="1">
      <alignment horizontal="center"/>
      <protection hidden="1"/>
    </xf>
    <xf numFmtId="0" fontId="2" fillId="0" borderId="49" xfId="0" applyFont="1" applyBorder="1" applyAlignment="1" applyProtection="1">
      <alignment horizontal="center"/>
      <protection hidden="1"/>
    </xf>
    <xf numFmtId="0" fontId="2" fillId="0" borderId="92" xfId="0" applyFont="1" applyBorder="1" applyAlignment="1" applyProtection="1">
      <alignment horizontal="center"/>
      <protection hidden="1"/>
    </xf>
    <xf numFmtId="0" fontId="2" fillId="0" borderId="91" xfId="0" applyFont="1" applyBorder="1" applyAlignment="1" applyProtection="1">
      <alignment horizontal="center"/>
      <protection hidden="1"/>
    </xf>
    <xf numFmtId="1" fontId="2" fillId="0" borderId="90" xfId="0" applyNumberFormat="1" applyFont="1" applyBorder="1" applyAlignment="1" applyProtection="1">
      <alignment horizontal="center"/>
      <protection hidden="1"/>
    </xf>
    <xf numFmtId="0" fontId="2" fillId="9" borderId="93" xfId="0" applyFont="1" applyFill="1" applyBorder="1"/>
    <xf numFmtId="4" fontId="2" fillId="0" borderId="94" xfId="0" applyNumberFormat="1" applyFont="1" applyBorder="1"/>
    <xf numFmtId="0" fontId="2" fillId="0" borderId="95" xfId="0" applyFont="1" applyBorder="1" applyAlignment="1" applyProtection="1">
      <alignment horizontal="center"/>
      <protection hidden="1"/>
    </xf>
    <xf numFmtId="3" fontId="2" fillId="0" borderId="94" xfId="0" applyNumberFormat="1" applyFont="1" applyBorder="1" applyAlignment="1" applyProtection="1">
      <alignment horizontal="center"/>
      <protection hidden="1"/>
    </xf>
    <xf numFmtId="0" fontId="2" fillId="0" borderId="94" xfId="0" applyFont="1" applyBorder="1" applyAlignment="1" applyProtection="1">
      <alignment horizontal="center"/>
      <protection hidden="1"/>
    </xf>
    <xf numFmtId="0" fontId="2" fillId="0" borderId="96" xfId="0" applyFont="1" applyBorder="1" applyAlignment="1" applyProtection="1">
      <alignment horizontal="center"/>
      <protection hidden="1"/>
    </xf>
    <xf numFmtId="0" fontId="2" fillId="0" borderId="97" xfId="0" applyFont="1" applyBorder="1" applyAlignment="1" applyProtection="1">
      <alignment horizontal="center"/>
      <protection hidden="1"/>
    </xf>
    <xf numFmtId="0" fontId="2" fillId="9" borderId="98" xfId="0" applyFont="1" applyFill="1" applyBorder="1"/>
    <xf numFmtId="4" fontId="2" fillId="0" borderId="85" xfId="0" applyNumberFormat="1" applyFont="1" applyBorder="1"/>
    <xf numFmtId="0" fontId="2" fillId="0" borderId="36" xfId="0" applyFont="1" applyBorder="1" applyAlignment="1" applyProtection="1">
      <alignment horizontal="center"/>
      <protection hidden="1"/>
    </xf>
    <xf numFmtId="3" fontId="2" fillId="0" borderId="85" xfId="0" applyNumberFormat="1" applyFont="1" applyBorder="1" applyAlignment="1" applyProtection="1">
      <alignment horizontal="center"/>
      <protection hidden="1"/>
    </xf>
    <xf numFmtId="0" fontId="2" fillId="0" borderId="85" xfId="0" applyFont="1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center"/>
      <protection hidden="1"/>
    </xf>
    <xf numFmtId="0" fontId="2" fillId="0" borderId="86" xfId="0" applyFont="1" applyBorder="1" applyAlignment="1" applyProtection="1">
      <alignment horizontal="center"/>
      <protection hidden="1"/>
    </xf>
    <xf numFmtId="1" fontId="1" fillId="0" borderId="1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1" fontId="1" fillId="0" borderId="50" xfId="0" applyNumberFormat="1" applyFont="1" applyBorder="1" applyAlignment="1" applyProtection="1">
      <alignment horizontal="center"/>
      <protection locked="0"/>
    </xf>
    <xf numFmtId="1" fontId="1" fillId="0" borderId="30" xfId="0" applyNumberFormat="1" applyFont="1" applyBorder="1" applyAlignment="1" applyProtection="1">
      <alignment horizontal="center"/>
      <protection locked="0"/>
    </xf>
    <xf numFmtId="1" fontId="1" fillId="0" borderId="31" xfId="0" applyNumberFormat="1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1" fontId="1" fillId="3" borderId="50" xfId="0" applyNumberFormat="1" applyFont="1" applyFill="1" applyBorder="1" applyAlignment="1" applyProtection="1">
      <alignment horizontal="center"/>
      <protection locked="0"/>
    </xf>
    <xf numFmtId="1" fontId="1" fillId="3" borderId="30" xfId="0" applyNumberFormat="1" applyFont="1" applyFill="1" applyBorder="1" applyAlignment="1" applyProtection="1">
      <alignment horizontal="center"/>
      <protection locked="0"/>
    </xf>
    <xf numFmtId="1" fontId="1" fillId="3" borderId="39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65" fontId="10" fillId="0" borderId="0" xfId="0" applyNumberFormat="1" applyFont="1" applyAlignment="1" applyProtection="1">
      <alignment horizontal="center" wrapText="1"/>
      <protection locked="0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5" borderId="57" xfId="0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8" xfId="0" applyBorder="1" applyAlignment="1">
      <alignment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left" vertical="center"/>
    </xf>
    <xf numFmtId="0" fontId="19" fillId="6" borderId="22" xfId="0" applyFont="1" applyFill="1" applyBorder="1" applyAlignment="1">
      <alignment horizontal="left" vertical="center"/>
    </xf>
    <xf numFmtId="0" fontId="19" fillId="6" borderId="18" xfId="0" applyFont="1" applyFill="1" applyBorder="1" applyAlignment="1">
      <alignment horizontal="left" vertical="center"/>
    </xf>
    <xf numFmtId="0" fontId="19" fillId="7" borderId="17" xfId="0" applyFont="1" applyFill="1" applyBorder="1" applyAlignment="1">
      <alignment horizontal="left" vertical="center"/>
    </xf>
    <xf numFmtId="0" fontId="19" fillId="7" borderId="22" xfId="0" applyFont="1" applyFill="1" applyBorder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15" fillId="10" borderId="0" xfId="0" applyFont="1" applyFill="1" applyBorder="1" applyAlignment="1"/>
    <xf numFmtId="0" fontId="0" fillId="0" borderId="0" xfId="0" applyFont="1" applyAlignment="1"/>
    <xf numFmtId="0" fontId="19" fillId="6" borderId="57" xfId="0" applyFont="1" applyFill="1" applyBorder="1" applyAlignment="1">
      <alignment horizontal="left"/>
    </xf>
    <xf numFmtId="0" fontId="19" fillId="6" borderId="59" xfId="0" applyFont="1" applyFill="1" applyBorder="1" applyAlignment="1">
      <alignment horizontal="left"/>
    </xf>
    <xf numFmtId="0" fontId="19" fillId="7" borderId="57" xfId="0" applyFont="1" applyFill="1" applyBorder="1" applyAlignment="1">
      <alignment horizontal="left"/>
    </xf>
    <xf numFmtId="0" fontId="19" fillId="7" borderId="59" xfId="0" applyFont="1" applyFill="1" applyBorder="1" applyAlignment="1">
      <alignment horizontal="left"/>
    </xf>
    <xf numFmtId="0" fontId="15" fillId="9" borderId="0" xfId="0" applyFont="1" applyFill="1"/>
    <xf numFmtId="0" fontId="6" fillId="9" borderId="57" xfId="0" applyFont="1" applyFill="1" applyBorder="1" applyAlignment="1">
      <alignment horizontal="center"/>
    </xf>
    <xf numFmtId="0" fontId="6" fillId="9" borderId="58" xfId="0" applyFont="1" applyFill="1" applyBorder="1" applyAlignment="1">
      <alignment horizontal="center"/>
    </xf>
    <xf numFmtId="0" fontId="15" fillId="9" borderId="0" xfId="0" applyFont="1" applyFill="1" applyAlignment="1">
      <alignment horizontal="left" vertical="top" wrapText="1"/>
    </xf>
    <xf numFmtId="0" fontId="6" fillId="9" borderId="59" xfId="0" applyFont="1" applyFill="1" applyBorder="1" applyAlignment="1">
      <alignment horizontal="center"/>
    </xf>
    <xf numFmtId="0" fontId="6" fillId="9" borderId="60" xfId="0" applyFont="1" applyFill="1" applyBorder="1" applyAlignment="1">
      <alignment horizontal="left"/>
    </xf>
    <xf numFmtId="0" fontId="6" fillId="9" borderId="70" xfId="0" applyFont="1" applyFill="1" applyBorder="1" applyAlignment="1">
      <alignment horizontal="left"/>
    </xf>
    <xf numFmtId="0" fontId="6" fillId="9" borderId="61" xfId="0" applyFont="1" applyFill="1" applyBorder="1" applyAlignment="1">
      <alignment horizontal="left"/>
    </xf>
    <xf numFmtId="0" fontId="0" fillId="0" borderId="60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2" xfId="0" applyFont="1" applyBorder="1" applyAlignment="1">
      <alignment horizontal="left" vertical="center" wrapText="1"/>
    </xf>
    <xf numFmtId="0" fontId="0" fillId="0" borderId="74" xfId="0" applyFont="1" applyBorder="1" applyAlignment="1">
      <alignment horizontal="left" vertical="center" wrapText="1"/>
    </xf>
    <xf numFmtId="0" fontId="0" fillId="0" borderId="75" xfId="0" applyFont="1" applyBorder="1" applyAlignment="1">
      <alignment horizontal="left" vertical="center" wrapText="1"/>
    </xf>
    <xf numFmtId="0" fontId="0" fillId="0" borderId="76" xfId="0" applyFont="1" applyBorder="1" applyAlignment="1">
      <alignment horizontal="left" vertical="center" wrapText="1"/>
    </xf>
    <xf numFmtId="0" fontId="8" fillId="11" borderId="78" xfId="0" applyFont="1" applyFill="1" applyBorder="1" applyAlignment="1" applyProtection="1">
      <alignment horizontal="left" vertical="center"/>
      <protection hidden="1"/>
    </xf>
    <xf numFmtId="0" fontId="8" fillId="11" borderId="83" xfId="0" applyFont="1" applyFill="1" applyBorder="1" applyAlignment="1" applyProtection="1">
      <alignment horizontal="left" vertical="center"/>
      <protection hidden="1"/>
    </xf>
    <xf numFmtId="1" fontId="8" fillId="11" borderId="80" xfId="0" applyNumberFormat="1" applyFont="1" applyFill="1" applyBorder="1" applyAlignment="1" applyProtection="1">
      <alignment horizontal="center" vertical="center" wrapText="1"/>
      <protection hidden="1"/>
    </xf>
    <xf numFmtId="1" fontId="8" fillId="11" borderId="81" xfId="0" applyNumberFormat="1" applyFont="1" applyFill="1" applyBorder="1" applyAlignment="1" applyProtection="1">
      <alignment horizontal="center" vertical="center" wrapText="1"/>
      <protection hidden="1"/>
    </xf>
    <xf numFmtId="1" fontId="8" fillId="11" borderId="8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15" fillId="0" borderId="0" xfId="0" applyFont="1" applyFill="1" applyBorder="1" applyAlignment="1"/>
    <xf numFmtId="0" fontId="0" fillId="0" borderId="0" xfId="0" applyFont="1" applyBorder="1" applyAlignment="1"/>
    <xf numFmtId="0" fontId="19" fillId="6" borderId="19" xfId="0" applyFont="1" applyFill="1" applyBorder="1" applyAlignment="1">
      <alignment horizontal="center" vertical="center"/>
    </xf>
    <xf numFmtId="0" fontId="19" fillId="6" borderId="99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99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FD347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.PP tabulka místností_2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.PP tabulka místností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4" sqref="I4"/>
    </sheetView>
  </sheetViews>
  <sheetFormatPr defaultColWidth="10.5703125" defaultRowHeight="12.75" x14ac:dyDescent="0.2"/>
  <cols>
    <col min="1" max="1" width="5" style="1" bestFit="1" customWidth="1"/>
    <col min="2" max="2" width="6.7109375" style="2" bestFit="1" customWidth="1"/>
    <col min="3" max="3" width="6.42578125" style="2" bestFit="1" customWidth="1"/>
    <col min="4" max="4" width="17.85546875" style="12" bestFit="1" customWidth="1"/>
    <col min="5" max="5" width="8.28515625" style="2" bestFit="1" customWidth="1"/>
    <col min="6" max="6" width="8.28515625" style="23" bestFit="1" customWidth="1"/>
    <col min="7" max="7" width="43.140625" style="1" bestFit="1" customWidth="1"/>
    <col min="8" max="8" width="10.42578125" style="2" bestFit="1" customWidth="1"/>
    <col min="9" max="16384" width="10.5703125" style="1"/>
  </cols>
  <sheetData>
    <row r="1" spans="1:8" s="11" customFormat="1" ht="12.75" customHeight="1" x14ac:dyDescent="0.2">
      <c r="A1" s="253" t="s">
        <v>0</v>
      </c>
      <c r="B1" s="253" t="s">
        <v>1</v>
      </c>
      <c r="C1" s="253" t="s">
        <v>2</v>
      </c>
      <c r="D1" s="254" t="s">
        <v>4</v>
      </c>
      <c r="E1" s="255" t="s">
        <v>3</v>
      </c>
      <c r="F1" s="250" t="s">
        <v>694</v>
      </c>
      <c r="G1" s="251" t="s">
        <v>695</v>
      </c>
      <c r="H1" s="85" t="s">
        <v>696</v>
      </c>
    </row>
    <row r="2" spans="1:8" s="11" customFormat="1" x14ac:dyDescent="0.2">
      <c r="A2" s="253"/>
      <c r="B2" s="253"/>
      <c r="C2" s="253"/>
      <c r="D2" s="254"/>
      <c r="E2" s="256"/>
      <c r="F2" s="250"/>
      <c r="G2" s="252"/>
      <c r="H2" s="85" t="s">
        <v>7</v>
      </c>
    </row>
    <row r="3" spans="1:8" s="113" customFormat="1" x14ac:dyDescent="0.2">
      <c r="A3" s="253"/>
      <c r="B3" s="253"/>
      <c r="C3" s="253"/>
      <c r="D3" s="254"/>
      <c r="E3" s="256"/>
      <c r="F3" s="250"/>
      <c r="G3" s="252"/>
      <c r="H3" s="114">
        <f>SUM(H4:H1747)</f>
        <v>28287.913600000036</v>
      </c>
    </row>
    <row r="4" spans="1:8" x14ac:dyDescent="0.2">
      <c r="A4" s="1">
        <v>1</v>
      </c>
      <c r="B4" s="2" t="s">
        <v>11</v>
      </c>
      <c r="C4" s="2" t="s">
        <v>12</v>
      </c>
      <c r="D4" s="12" t="s">
        <v>1039</v>
      </c>
      <c r="E4" s="3">
        <v>1</v>
      </c>
      <c r="F4" s="23">
        <v>6</v>
      </c>
      <c r="G4" s="1" t="s">
        <v>13</v>
      </c>
      <c r="H4" s="4">
        <v>54.97</v>
      </c>
    </row>
    <row r="5" spans="1:8" x14ac:dyDescent="0.2">
      <c r="A5" s="1">
        <v>2</v>
      </c>
      <c r="B5" s="2" t="s">
        <v>11</v>
      </c>
      <c r="C5" s="2" t="s">
        <v>12</v>
      </c>
      <c r="D5" s="12" t="s">
        <v>1039</v>
      </c>
      <c r="E5" s="3">
        <v>2</v>
      </c>
      <c r="F5" s="23">
        <v>17</v>
      </c>
      <c r="G5" s="1" t="s">
        <v>17</v>
      </c>
      <c r="H5" s="4"/>
    </row>
    <row r="6" spans="1:8" x14ac:dyDescent="0.2">
      <c r="A6" s="1">
        <v>3</v>
      </c>
      <c r="B6" s="2" t="s">
        <v>11</v>
      </c>
      <c r="C6" s="2" t="s">
        <v>12</v>
      </c>
      <c r="D6" s="12" t="s">
        <v>1039</v>
      </c>
      <c r="E6" s="3">
        <v>3</v>
      </c>
      <c r="F6" s="23">
        <v>13</v>
      </c>
      <c r="G6" s="1" t="s">
        <v>21</v>
      </c>
      <c r="H6" s="4">
        <v>96.27</v>
      </c>
    </row>
    <row r="7" spans="1:8" x14ac:dyDescent="0.2">
      <c r="A7" s="1">
        <v>4</v>
      </c>
      <c r="B7" s="2" t="s">
        <v>11</v>
      </c>
      <c r="C7" s="2" t="s">
        <v>12</v>
      </c>
      <c r="D7" s="12" t="s">
        <v>1039</v>
      </c>
      <c r="E7" s="3">
        <v>4</v>
      </c>
      <c r="F7" s="23">
        <v>13</v>
      </c>
      <c r="G7" s="1" t="s">
        <v>24</v>
      </c>
      <c r="H7" s="4">
        <v>16.670000000000002</v>
      </c>
    </row>
    <row r="8" spans="1:8" x14ac:dyDescent="0.2">
      <c r="A8" s="1">
        <v>5</v>
      </c>
      <c r="B8" s="2" t="s">
        <v>11</v>
      </c>
      <c r="C8" s="2" t="s">
        <v>12</v>
      </c>
      <c r="D8" s="12" t="s">
        <v>1039</v>
      </c>
      <c r="E8" s="3">
        <v>5</v>
      </c>
      <c r="F8" s="23">
        <v>13</v>
      </c>
      <c r="G8" s="1" t="s">
        <v>25</v>
      </c>
      <c r="H8" s="4">
        <v>53.08</v>
      </c>
    </row>
    <row r="9" spans="1:8" x14ac:dyDescent="0.2">
      <c r="A9" s="1">
        <v>6</v>
      </c>
      <c r="B9" s="2" t="s">
        <v>11</v>
      </c>
      <c r="C9" s="2" t="s">
        <v>12</v>
      </c>
      <c r="D9" s="12" t="s">
        <v>1039</v>
      </c>
      <c r="E9" s="3">
        <v>32</v>
      </c>
      <c r="F9" s="23">
        <v>13</v>
      </c>
      <c r="G9" s="1" t="s">
        <v>38</v>
      </c>
      <c r="H9" s="4">
        <v>286.12</v>
      </c>
    </row>
    <row r="10" spans="1:8" x14ac:dyDescent="0.2">
      <c r="A10" s="1">
        <v>7</v>
      </c>
      <c r="B10" s="2" t="s">
        <v>11</v>
      </c>
      <c r="C10" s="2" t="s">
        <v>12</v>
      </c>
      <c r="D10" s="12" t="s">
        <v>1039</v>
      </c>
      <c r="E10" s="3" t="s">
        <v>41</v>
      </c>
      <c r="F10" s="23">
        <v>13</v>
      </c>
      <c r="G10" s="1" t="s">
        <v>42</v>
      </c>
      <c r="H10" s="4">
        <v>28.89</v>
      </c>
    </row>
    <row r="11" spans="1:8" x14ac:dyDescent="0.2">
      <c r="A11" s="1">
        <v>8</v>
      </c>
      <c r="B11" s="2" t="s">
        <v>11</v>
      </c>
      <c r="C11" s="2" t="s">
        <v>12</v>
      </c>
      <c r="D11" s="12" t="s">
        <v>1039</v>
      </c>
      <c r="E11" s="3">
        <v>33</v>
      </c>
      <c r="F11" s="23">
        <v>13</v>
      </c>
      <c r="G11" s="1" t="s">
        <v>46</v>
      </c>
      <c r="H11" s="4">
        <v>4.82</v>
      </c>
    </row>
    <row r="12" spans="1:8" x14ac:dyDescent="0.2">
      <c r="A12" s="1">
        <v>9</v>
      </c>
      <c r="B12" s="2" t="s">
        <v>11</v>
      </c>
      <c r="C12" s="2" t="s">
        <v>12</v>
      </c>
      <c r="D12" s="12" t="s">
        <v>1039</v>
      </c>
      <c r="E12" s="3" t="s">
        <v>49</v>
      </c>
      <c r="F12" s="23">
        <v>8</v>
      </c>
      <c r="G12" s="1" t="s">
        <v>50</v>
      </c>
      <c r="H12" s="4">
        <v>7.08</v>
      </c>
    </row>
    <row r="13" spans="1:8" x14ac:dyDescent="0.2">
      <c r="A13" s="1">
        <v>10</v>
      </c>
      <c r="B13" s="2" t="s">
        <v>11</v>
      </c>
      <c r="C13" s="2" t="s">
        <v>12</v>
      </c>
      <c r="D13" s="12" t="s">
        <v>1039</v>
      </c>
      <c r="E13" s="3" t="s">
        <v>53</v>
      </c>
      <c r="F13" s="23">
        <v>8</v>
      </c>
      <c r="G13" s="1" t="s">
        <v>54</v>
      </c>
      <c r="H13" s="4">
        <v>2.16</v>
      </c>
    </row>
    <row r="14" spans="1:8" x14ac:dyDescent="0.2">
      <c r="A14" s="1">
        <v>11</v>
      </c>
      <c r="B14" s="2" t="s">
        <v>11</v>
      </c>
      <c r="C14" s="2" t="s">
        <v>55</v>
      </c>
      <c r="D14" s="12" t="s">
        <v>1038</v>
      </c>
      <c r="E14" s="2">
        <v>1001</v>
      </c>
      <c r="F14" s="2">
        <v>6</v>
      </c>
      <c r="G14" s="1" t="s">
        <v>56</v>
      </c>
      <c r="H14" s="2">
        <v>97.95</v>
      </c>
    </row>
    <row r="15" spans="1:8" x14ac:dyDescent="0.2">
      <c r="A15" s="1">
        <v>12</v>
      </c>
      <c r="B15" s="2" t="s">
        <v>11</v>
      </c>
      <c r="C15" s="2" t="s">
        <v>55</v>
      </c>
      <c r="D15" s="12" t="s">
        <v>1038</v>
      </c>
      <c r="E15" s="2">
        <v>1002</v>
      </c>
      <c r="F15" s="23">
        <v>2</v>
      </c>
      <c r="G15" s="1" t="s">
        <v>58</v>
      </c>
      <c r="H15" s="2">
        <v>26.17</v>
      </c>
    </row>
    <row r="16" spans="1:8" x14ac:dyDescent="0.2">
      <c r="A16" s="1">
        <v>13</v>
      </c>
      <c r="B16" s="2" t="s">
        <v>11</v>
      </c>
      <c r="C16" s="2" t="s">
        <v>55</v>
      </c>
      <c r="D16" s="12" t="s">
        <v>1038</v>
      </c>
      <c r="E16" s="2">
        <v>1003</v>
      </c>
      <c r="F16" s="23">
        <v>2</v>
      </c>
      <c r="G16" s="1" t="s">
        <v>61</v>
      </c>
      <c r="H16" s="2">
        <v>23.94</v>
      </c>
    </row>
    <row r="17" spans="1:8" x14ac:dyDescent="0.2">
      <c r="A17" s="1">
        <v>14</v>
      </c>
      <c r="B17" s="2" t="s">
        <v>11</v>
      </c>
      <c r="C17" s="2" t="s">
        <v>55</v>
      </c>
      <c r="D17" s="12" t="s">
        <v>1038</v>
      </c>
      <c r="E17" s="2">
        <v>1004</v>
      </c>
      <c r="F17" s="23">
        <v>2</v>
      </c>
      <c r="G17" s="1" t="s">
        <v>62</v>
      </c>
      <c r="H17" s="2">
        <v>2.99</v>
      </c>
    </row>
    <row r="18" spans="1:8" x14ac:dyDescent="0.2">
      <c r="A18" s="1">
        <v>15</v>
      </c>
      <c r="B18" s="2" t="s">
        <v>11</v>
      </c>
      <c r="C18" s="2" t="s">
        <v>55</v>
      </c>
      <c r="D18" s="12" t="s">
        <v>1038</v>
      </c>
      <c r="E18" s="2">
        <v>1005</v>
      </c>
      <c r="F18" s="23">
        <v>2</v>
      </c>
      <c r="G18" s="1" t="s">
        <v>63</v>
      </c>
      <c r="H18" s="2">
        <v>2.8</v>
      </c>
    </row>
    <row r="19" spans="1:8" x14ac:dyDescent="0.2">
      <c r="A19" s="1">
        <v>16</v>
      </c>
      <c r="B19" s="2" t="s">
        <v>11</v>
      </c>
      <c r="C19" s="2" t="s">
        <v>55</v>
      </c>
      <c r="D19" s="12" t="s">
        <v>1038</v>
      </c>
      <c r="E19" s="2">
        <v>1006</v>
      </c>
      <c r="F19" s="23">
        <v>2</v>
      </c>
      <c r="G19" s="1" t="s">
        <v>64</v>
      </c>
      <c r="H19" s="2">
        <v>22.59</v>
      </c>
    </row>
    <row r="20" spans="1:8" x14ac:dyDescent="0.2">
      <c r="A20" s="1">
        <v>17</v>
      </c>
      <c r="B20" s="2" t="s">
        <v>11</v>
      </c>
      <c r="C20" s="2" t="s">
        <v>55</v>
      </c>
      <c r="D20" s="12" t="s">
        <v>1038</v>
      </c>
      <c r="E20" s="2">
        <v>1007</v>
      </c>
      <c r="F20" s="23">
        <v>2</v>
      </c>
      <c r="G20" s="1" t="s">
        <v>65</v>
      </c>
      <c r="H20" s="2">
        <v>22.48</v>
      </c>
    </row>
    <row r="21" spans="1:8" x14ac:dyDescent="0.2">
      <c r="A21" s="1">
        <v>18</v>
      </c>
      <c r="B21" s="2" t="s">
        <v>11</v>
      </c>
      <c r="C21" s="2" t="s">
        <v>55</v>
      </c>
      <c r="D21" s="12" t="s">
        <v>1038</v>
      </c>
      <c r="E21" s="2">
        <v>1008</v>
      </c>
      <c r="F21" s="23">
        <v>2</v>
      </c>
      <c r="G21" s="1" t="s">
        <v>66</v>
      </c>
      <c r="H21" s="2">
        <v>3.16</v>
      </c>
    </row>
    <row r="22" spans="1:8" x14ac:dyDescent="0.2">
      <c r="A22" s="1">
        <v>19</v>
      </c>
      <c r="B22" s="2" t="s">
        <v>11</v>
      </c>
      <c r="C22" s="2" t="s">
        <v>55</v>
      </c>
      <c r="D22" s="12" t="s">
        <v>68</v>
      </c>
      <c r="E22" s="2">
        <v>1009</v>
      </c>
      <c r="F22" s="23">
        <v>2</v>
      </c>
      <c r="G22" s="1" t="s">
        <v>67</v>
      </c>
      <c r="H22" s="2">
        <v>3.14</v>
      </c>
    </row>
    <row r="23" spans="1:8" x14ac:dyDescent="0.2">
      <c r="A23" s="1">
        <v>20</v>
      </c>
      <c r="B23" s="2" t="s">
        <v>11</v>
      </c>
      <c r="C23" s="2" t="s">
        <v>55</v>
      </c>
      <c r="D23" s="12" t="s">
        <v>68</v>
      </c>
      <c r="E23" s="2">
        <v>1010</v>
      </c>
      <c r="F23" s="23">
        <v>2</v>
      </c>
      <c r="G23" s="1" t="s">
        <v>69</v>
      </c>
      <c r="H23" s="2">
        <v>41.58</v>
      </c>
    </row>
    <row r="24" spans="1:8" x14ac:dyDescent="0.2">
      <c r="A24" s="1">
        <v>21</v>
      </c>
      <c r="B24" s="2" t="s">
        <v>11</v>
      </c>
      <c r="C24" s="2" t="s">
        <v>55</v>
      </c>
      <c r="D24" s="12" t="s">
        <v>68</v>
      </c>
      <c r="E24" s="2">
        <v>1011</v>
      </c>
      <c r="F24" s="23">
        <v>2</v>
      </c>
      <c r="G24" s="1" t="s">
        <v>72</v>
      </c>
      <c r="H24" s="2">
        <v>6.49</v>
      </c>
    </row>
    <row r="25" spans="1:8" x14ac:dyDescent="0.2">
      <c r="A25" s="1">
        <v>22</v>
      </c>
      <c r="B25" s="2" t="s">
        <v>11</v>
      </c>
      <c r="C25" s="2" t="s">
        <v>55</v>
      </c>
      <c r="D25" s="12" t="s">
        <v>1038</v>
      </c>
      <c r="E25" s="2">
        <v>1012</v>
      </c>
      <c r="F25" s="23">
        <v>2</v>
      </c>
      <c r="G25" s="1" t="s">
        <v>73</v>
      </c>
      <c r="H25" s="2">
        <v>17.260000000000002</v>
      </c>
    </row>
    <row r="26" spans="1:8" x14ac:dyDescent="0.2">
      <c r="A26" s="1">
        <v>23</v>
      </c>
      <c r="B26" s="2" t="s">
        <v>11</v>
      </c>
      <c r="C26" s="2" t="s">
        <v>55</v>
      </c>
      <c r="D26" s="12" t="s">
        <v>1038</v>
      </c>
      <c r="E26" s="2">
        <v>1013</v>
      </c>
      <c r="F26" s="23">
        <v>6</v>
      </c>
      <c r="G26" s="1" t="s">
        <v>75</v>
      </c>
      <c r="H26" s="2">
        <v>3.11</v>
      </c>
    </row>
    <row r="27" spans="1:8" x14ac:dyDescent="0.2">
      <c r="A27" s="1">
        <v>24</v>
      </c>
      <c r="B27" s="2" t="s">
        <v>11</v>
      </c>
      <c r="C27" s="2" t="s">
        <v>55</v>
      </c>
      <c r="D27" s="12" t="s">
        <v>1039</v>
      </c>
      <c r="E27" s="2">
        <v>1014</v>
      </c>
      <c r="F27" s="23">
        <v>6</v>
      </c>
      <c r="G27" s="1" t="s">
        <v>76</v>
      </c>
      <c r="H27" s="2">
        <v>37.840000000000003</v>
      </c>
    </row>
    <row r="28" spans="1:8" x14ac:dyDescent="0.2">
      <c r="A28" s="1">
        <v>25</v>
      </c>
      <c r="B28" s="2" t="s">
        <v>11</v>
      </c>
      <c r="C28" s="2" t="s">
        <v>55</v>
      </c>
      <c r="D28" s="12" t="s">
        <v>1039</v>
      </c>
      <c r="E28" s="2" t="s">
        <v>77</v>
      </c>
      <c r="F28" s="23">
        <v>6</v>
      </c>
      <c r="G28" s="1" t="s">
        <v>34</v>
      </c>
      <c r="H28" s="2">
        <v>3.1</v>
      </c>
    </row>
    <row r="29" spans="1:8" x14ac:dyDescent="0.2">
      <c r="A29" s="1">
        <v>26</v>
      </c>
      <c r="B29" s="2" t="s">
        <v>11</v>
      </c>
      <c r="C29" s="2" t="s">
        <v>55</v>
      </c>
      <c r="D29" s="12" t="s">
        <v>1039</v>
      </c>
      <c r="E29" s="2">
        <v>1015</v>
      </c>
      <c r="F29" s="2">
        <v>14</v>
      </c>
      <c r="G29" s="1" t="s">
        <v>36</v>
      </c>
      <c r="H29" s="2">
        <v>2.69</v>
      </c>
    </row>
    <row r="30" spans="1:8" x14ac:dyDescent="0.2">
      <c r="A30" s="1">
        <v>27</v>
      </c>
      <c r="B30" s="2" t="s">
        <v>11</v>
      </c>
      <c r="C30" s="2" t="s">
        <v>55</v>
      </c>
      <c r="D30" s="12" t="s">
        <v>1039</v>
      </c>
      <c r="E30" s="2">
        <v>1016</v>
      </c>
      <c r="F30" s="23">
        <v>4</v>
      </c>
      <c r="G30" s="1" t="s">
        <v>79</v>
      </c>
      <c r="H30" s="2">
        <v>26.8</v>
      </c>
    </row>
    <row r="31" spans="1:8" x14ac:dyDescent="0.2">
      <c r="A31" s="1">
        <v>28</v>
      </c>
      <c r="B31" s="2" t="s">
        <v>11</v>
      </c>
      <c r="C31" s="2" t="s">
        <v>55</v>
      </c>
      <c r="D31" s="12" t="s">
        <v>1039</v>
      </c>
      <c r="E31" s="2">
        <v>1017</v>
      </c>
      <c r="F31" s="23">
        <v>12</v>
      </c>
      <c r="G31" s="1" t="s">
        <v>30</v>
      </c>
      <c r="H31" s="2">
        <v>18.12</v>
      </c>
    </row>
    <row r="32" spans="1:8" x14ac:dyDescent="0.2">
      <c r="A32" s="1">
        <v>29</v>
      </c>
      <c r="B32" s="2" t="s">
        <v>11</v>
      </c>
      <c r="C32" s="2" t="s">
        <v>55</v>
      </c>
      <c r="D32" s="12" t="s">
        <v>1039</v>
      </c>
      <c r="E32" s="2">
        <v>1018</v>
      </c>
      <c r="F32" s="23">
        <v>6</v>
      </c>
      <c r="G32" s="1" t="s">
        <v>80</v>
      </c>
      <c r="H32" s="2">
        <v>20.079999999999998</v>
      </c>
    </row>
    <row r="33" spans="1:8" x14ac:dyDescent="0.2">
      <c r="A33" s="1">
        <v>30</v>
      </c>
      <c r="B33" s="2" t="s">
        <v>11</v>
      </c>
      <c r="C33" s="2" t="s">
        <v>55</v>
      </c>
      <c r="D33" s="12" t="s">
        <v>1039</v>
      </c>
      <c r="E33" s="2">
        <v>1019</v>
      </c>
      <c r="F33" s="23">
        <v>6</v>
      </c>
      <c r="G33" s="1" t="s">
        <v>34</v>
      </c>
      <c r="H33" s="2">
        <v>3.06</v>
      </c>
    </row>
    <row r="34" spans="1:8" x14ac:dyDescent="0.2">
      <c r="A34" s="1">
        <v>31</v>
      </c>
      <c r="B34" s="2" t="s">
        <v>11</v>
      </c>
      <c r="C34" s="2" t="s">
        <v>55</v>
      </c>
      <c r="D34" s="12" t="s">
        <v>1039</v>
      </c>
      <c r="E34" s="2">
        <v>1020</v>
      </c>
      <c r="F34" s="23">
        <v>6</v>
      </c>
      <c r="G34" s="1" t="s">
        <v>82</v>
      </c>
      <c r="H34" s="2">
        <v>25.02</v>
      </c>
    </row>
    <row r="35" spans="1:8" x14ac:dyDescent="0.2">
      <c r="A35" s="1">
        <v>32</v>
      </c>
      <c r="B35" s="2" t="s">
        <v>11</v>
      </c>
      <c r="C35" s="2" t="s">
        <v>55</v>
      </c>
      <c r="D35" s="12" t="s">
        <v>1039</v>
      </c>
      <c r="E35" s="2">
        <v>1021</v>
      </c>
      <c r="F35" s="2">
        <v>15</v>
      </c>
      <c r="G35" s="1" t="s">
        <v>31</v>
      </c>
      <c r="H35" s="2">
        <v>16.649999999999999</v>
      </c>
    </row>
    <row r="36" spans="1:8" x14ac:dyDescent="0.2">
      <c r="A36" s="1">
        <v>33</v>
      </c>
      <c r="B36" s="2" t="s">
        <v>11</v>
      </c>
      <c r="C36" s="2" t="s">
        <v>55</v>
      </c>
      <c r="D36" s="12" t="s">
        <v>1059</v>
      </c>
      <c r="E36" s="2">
        <v>1022</v>
      </c>
      <c r="F36" s="23">
        <v>5</v>
      </c>
      <c r="G36" s="1" t="s">
        <v>13</v>
      </c>
      <c r="H36" s="2">
        <v>57.61</v>
      </c>
    </row>
    <row r="37" spans="1:8" x14ac:dyDescent="0.2">
      <c r="A37" s="1">
        <v>34</v>
      </c>
      <c r="B37" s="2" t="s">
        <v>11</v>
      </c>
      <c r="C37" s="2" t="s">
        <v>55</v>
      </c>
      <c r="D37" s="12" t="s">
        <v>1059</v>
      </c>
      <c r="E37" s="2">
        <v>1023</v>
      </c>
      <c r="F37" s="23">
        <v>13</v>
      </c>
      <c r="G37" s="1" t="s">
        <v>84</v>
      </c>
      <c r="H37" s="2">
        <v>6.95</v>
      </c>
    </row>
    <row r="38" spans="1:8" x14ac:dyDescent="0.2">
      <c r="A38" s="1">
        <v>35</v>
      </c>
      <c r="B38" s="2" t="s">
        <v>11</v>
      </c>
      <c r="C38" s="2" t="s">
        <v>55</v>
      </c>
      <c r="D38" s="12" t="s">
        <v>1059</v>
      </c>
      <c r="E38" s="2">
        <v>1024</v>
      </c>
      <c r="F38" s="23">
        <v>5</v>
      </c>
      <c r="G38" s="1" t="s">
        <v>85</v>
      </c>
      <c r="H38" s="2">
        <v>25.08</v>
      </c>
    </row>
    <row r="39" spans="1:8" x14ac:dyDescent="0.2">
      <c r="A39" s="1">
        <v>36</v>
      </c>
      <c r="B39" s="2" t="s">
        <v>11</v>
      </c>
      <c r="C39" s="2" t="s">
        <v>55</v>
      </c>
      <c r="D39" s="12" t="s">
        <v>1059</v>
      </c>
      <c r="E39" s="2">
        <v>1025</v>
      </c>
      <c r="F39" s="23">
        <v>5</v>
      </c>
      <c r="G39" s="1" t="s">
        <v>86</v>
      </c>
      <c r="H39" s="2">
        <v>1.19</v>
      </c>
    </row>
    <row r="40" spans="1:8" x14ac:dyDescent="0.2">
      <c r="A40" s="1">
        <v>37</v>
      </c>
      <c r="B40" s="2" t="s">
        <v>11</v>
      </c>
      <c r="C40" s="2" t="s">
        <v>55</v>
      </c>
      <c r="D40" s="12" t="s">
        <v>1059</v>
      </c>
      <c r="E40" s="2" t="s">
        <v>88</v>
      </c>
      <c r="F40" s="23">
        <v>5</v>
      </c>
      <c r="G40" s="1" t="s">
        <v>89</v>
      </c>
      <c r="H40" s="2">
        <v>1.0900000000000001</v>
      </c>
    </row>
    <row r="41" spans="1:8" x14ac:dyDescent="0.2">
      <c r="A41" s="1">
        <v>38</v>
      </c>
      <c r="B41" s="2" t="s">
        <v>11</v>
      </c>
      <c r="C41" s="2" t="s">
        <v>55</v>
      </c>
      <c r="D41" s="12" t="s">
        <v>1059</v>
      </c>
      <c r="E41" s="2">
        <v>1026</v>
      </c>
      <c r="F41" s="2">
        <v>5</v>
      </c>
      <c r="G41" s="1" t="s">
        <v>90</v>
      </c>
      <c r="H41" s="2">
        <v>23.04</v>
      </c>
    </row>
    <row r="42" spans="1:8" x14ac:dyDescent="0.2">
      <c r="A42" s="1">
        <v>39</v>
      </c>
      <c r="B42" s="2" t="s">
        <v>11</v>
      </c>
      <c r="C42" s="2" t="s">
        <v>55</v>
      </c>
      <c r="D42" s="12" t="s">
        <v>1059</v>
      </c>
      <c r="E42" s="2">
        <v>1027</v>
      </c>
      <c r="F42" s="23">
        <v>5</v>
      </c>
      <c r="G42" s="1" t="s">
        <v>91</v>
      </c>
      <c r="H42" s="2">
        <v>1.19</v>
      </c>
    </row>
    <row r="43" spans="1:8" x14ac:dyDescent="0.2">
      <c r="A43" s="1">
        <v>40</v>
      </c>
      <c r="B43" s="2" t="s">
        <v>11</v>
      </c>
      <c r="C43" s="2" t="s">
        <v>55</v>
      </c>
      <c r="D43" s="12" t="s">
        <v>1059</v>
      </c>
      <c r="E43" s="2" t="s">
        <v>92</v>
      </c>
      <c r="F43" s="23">
        <v>5</v>
      </c>
      <c r="G43" s="1" t="s">
        <v>93</v>
      </c>
      <c r="H43" s="2">
        <v>1.0900000000000001</v>
      </c>
    </row>
    <row r="44" spans="1:8" x14ac:dyDescent="0.2">
      <c r="A44" s="1">
        <v>41</v>
      </c>
      <c r="B44" s="2" t="s">
        <v>11</v>
      </c>
      <c r="C44" s="2" t="s">
        <v>55</v>
      </c>
      <c r="D44" s="12" t="s">
        <v>1059</v>
      </c>
      <c r="E44" s="2">
        <v>1028</v>
      </c>
      <c r="F44" s="23">
        <v>5</v>
      </c>
      <c r="G44" s="1" t="s">
        <v>94</v>
      </c>
      <c r="H44" s="2">
        <v>15.56</v>
      </c>
    </row>
    <row r="45" spans="1:8" x14ac:dyDescent="0.2">
      <c r="A45" s="1">
        <v>42</v>
      </c>
      <c r="B45" s="2" t="s">
        <v>11</v>
      </c>
      <c r="C45" s="2" t="s">
        <v>55</v>
      </c>
      <c r="D45" s="12" t="s">
        <v>1059</v>
      </c>
      <c r="E45" s="2">
        <v>1029</v>
      </c>
      <c r="F45" s="23">
        <v>5</v>
      </c>
      <c r="G45" s="1" t="s">
        <v>95</v>
      </c>
      <c r="H45" s="2">
        <v>12.6</v>
      </c>
    </row>
    <row r="46" spans="1:8" x14ac:dyDescent="0.2">
      <c r="A46" s="1">
        <v>43</v>
      </c>
      <c r="B46" s="2" t="s">
        <v>11</v>
      </c>
      <c r="C46" s="2" t="s">
        <v>55</v>
      </c>
      <c r="D46" s="12" t="s">
        <v>1059</v>
      </c>
      <c r="E46" s="2">
        <v>1030</v>
      </c>
      <c r="F46" s="23">
        <v>11</v>
      </c>
      <c r="G46" s="1" t="s">
        <v>96</v>
      </c>
      <c r="H46" s="2">
        <v>36.69</v>
      </c>
    </row>
    <row r="47" spans="1:8" x14ac:dyDescent="0.2">
      <c r="A47" s="1">
        <v>44</v>
      </c>
      <c r="B47" s="2" t="s">
        <v>11</v>
      </c>
      <c r="C47" s="2" t="s">
        <v>55</v>
      </c>
      <c r="D47" s="12" t="s">
        <v>1059</v>
      </c>
      <c r="E47" s="2">
        <v>1031</v>
      </c>
      <c r="F47" s="23">
        <v>5</v>
      </c>
      <c r="G47" s="1" t="s">
        <v>98</v>
      </c>
      <c r="H47" s="2">
        <v>15.27</v>
      </c>
    </row>
    <row r="48" spans="1:8" x14ac:dyDescent="0.2">
      <c r="A48" s="1">
        <v>45</v>
      </c>
      <c r="B48" s="2" t="s">
        <v>11</v>
      </c>
      <c r="C48" s="2" t="s">
        <v>55</v>
      </c>
      <c r="D48" s="12" t="s">
        <v>1059</v>
      </c>
      <c r="E48" s="2">
        <v>1032</v>
      </c>
      <c r="F48" s="23">
        <v>11</v>
      </c>
      <c r="G48" s="1" t="s">
        <v>99</v>
      </c>
      <c r="H48" s="2">
        <v>35.93</v>
      </c>
    </row>
    <row r="49" spans="1:8" x14ac:dyDescent="0.2">
      <c r="A49" s="1">
        <v>46</v>
      </c>
      <c r="B49" s="2" t="s">
        <v>11</v>
      </c>
      <c r="C49" s="2" t="s">
        <v>55</v>
      </c>
      <c r="D49" s="12" t="s">
        <v>1059</v>
      </c>
      <c r="E49" s="2">
        <v>1033</v>
      </c>
      <c r="F49" s="23">
        <v>12</v>
      </c>
      <c r="G49" s="1" t="s">
        <v>101</v>
      </c>
      <c r="H49" s="2">
        <v>4.5199999999999996</v>
      </c>
    </row>
    <row r="50" spans="1:8" x14ac:dyDescent="0.2">
      <c r="A50" s="1">
        <v>47</v>
      </c>
      <c r="B50" s="2" t="s">
        <v>11</v>
      </c>
      <c r="C50" s="2" t="s">
        <v>55</v>
      </c>
      <c r="D50" s="12" t="s">
        <v>1059</v>
      </c>
      <c r="E50" s="2">
        <v>1034</v>
      </c>
      <c r="F50" s="23">
        <v>5</v>
      </c>
      <c r="G50" s="1" t="s">
        <v>102</v>
      </c>
      <c r="H50" s="2">
        <v>7.99</v>
      </c>
    </row>
    <row r="51" spans="1:8" x14ac:dyDescent="0.2">
      <c r="A51" s="1">
        <v>48</v>
      </c>
      <c r="B51" s="2" t="s">
        <v>11</v>
      </c>
      <c r="C51" s="2" t="s">
        <v>55</v>
      </c>
      <c r="D51" s="12" t="s">
        <v>1059</v>
      </c>
      <c r="E51" s="2">
        <v>1035</v>
      </c>
      <c r="F51" s="23">
        <v>5</v>
      </c>
      <c r="G51" s="1" t="s">
        <v>103</v>
      </c>
      <c r="H51" s="2">
        <v>15.54</v>
      </c>
    </row>
    <row r="52" spans="1:8" x14ac:dyDescent="0.2">
      <c r="A52" s="1">
        <v>49</v>
      </c>
      <c r="B52" s="2" t="s">
        <v>11</v>
      </c>
      <c r="C52" s="2" t="s">
        <v>55</v>
      </c>
      <c r="D52" s="12" t="s">
        <v>1059</v>
      </c>
      <c r="E52" s="2">
        <v>1036</v>
      </c>
      <c r="F52" s="23">
        <v>11</v>
      </c>
      <c r="G52" s="1" t="s">
        <v>104</v>
      </c>
      <c r="H52" s="2">
        <v>37.520000000000003</v>
      </c>
    </row>
    <row r="53" spans="1:8" x14ac:dyDescent="0.2">
      <c r="A53" s="1">
        <v>50</v>
      </c>
      <c r="B53" s="2" t="s">
        <v>11</v>
      </c>
      <c r="C53" s="2" t="s">
        <v>55</v>
      </c>
      <c r="D53" s="12" t="s">
        <v>1059</v>
      </c>
      <c r="E53" s="2">
        <v>1037</v>
      </c>
      <c r="F53" s="23">
        <v>12</v>
      </c>
      <c r="G53" s="1" t="s">
        <v>105</v>
      </c>
      <c r="H53" s="2">
        <v>11.42</v>
      </c>
    </row>
    <row r="54" spans="1:8" x14ac:dyDescent="0.2">
      <c r="A54" s="1">
        <v>51</v>
      </c>
      <c r="B54" s="2" t="s">
        <v>11</v>
      </c>
      <c r="C54" s="2" t="s">
        <v>55</v>
      </c>
      <c r="D54" s="12" t="s">
        <v>1059</v>
      </c>
      <c r="E54" s="2">
        <v>1038</v>
      </c>
      <c r="F54" s="23">
        <v>1</v>
      </c>
      <c r="G54" s="1" t="s">
        <v>106</v>
      </c>
      <c r="H54" s="2">
        <v>13.47</v>
      </c>
    </row>
    <row r="55" spans="1:8" x14ac:dyDescent="0.2">
      <c r="A55" s="1">
        <v>52</v>
      </c>
      <c r="B55" s="2" t="s">
        <v>11</v>
      </c>
      <c r="C55" s="2" t="s">
        <v>55</v>
      </c>
      <c r="D55" s="12" t="s">
        <v>1059</v>
      </c>
      <c r="E55" s="2">
        <v>1039</v>
      </c>
      <c r="F55" s="23">
        <v>5</v>
      </c>
      <c r="G55" s="1" t="s">
        <v>107</v>
      </c>
      <c r="H55" s="2">
        <v>14.02</v>
      </c>
    </row>
    <row r="56" spans="1:8" x14ac:dyDescent="0.2">
      <c r="A56" s="1">
        <v>53</v>
      </c>
      <c r="B56" s="2" t="s">
        <v>11</v>
      </c>
      <c r="C56" s="2" t="s">
        <v>55</v>
      </c>
      <c r="D56" s="12" t="s">
        <v>1059</v>
      </c>
      <c r="E56" s="2">
        <v>1040</v>
      </c>
      <c r="F56" s="23">
        <v>5</v>
      </c>
      <c r="G56" s="1" t="s">
        <v>108</v>
      </c>
      <c r="H56" s="2">
        <v>16.12</v>
      </c>
    </row>
    <row r="57" spans="1:8" x14ac:dyDescent="0.2">
      <c r="A57" s="1">
        <v>54</v>
      </c>
      <c r="B57" s="2" t="s">
        <v>11</v>
      </c>
      <c r="C57" s="2" t="s">
        <v>55</v>
      </c>
      <c r="D57" s="12" t="s">
        <v>1059</v>
      </c>
      <c r="E57" s="2">
        <v>1041</v>
      </c>
      <c r="F57" s="23">
        <v>5</v>
      </c>
      <c r="G57" s="1" t="s">
        <v>109</v>
      </c>
      <c r="H57" s="2">
        <v>29.35</v>
      </c>
    </row>
    <row r="58" spans="1:8" x14ac:dyDescent="0.2">
      <c r="A58" s="1">
        <v>55</v>
      </c>
      <c r="B58" s="2" t="s">
        <v>11</v>
      </c>
      <c r="C58" s="2" t="s">
        <v>55</v>
      </c>
      <c r="D58" s="12" t="s">
        <v>1059</v>
      </c>
      <c r="E58" s="2">
        <v>1042</v>
      </c>
      <c r="F58" s="23">
        <v>5</v>
      </c>
      <c r="G58" s="1" t="s">
        <v>34</v>
      </c>
      <c r="H58" s="2">
        <v>3.06</v>
      </c>
    </row>
    <row r="59" spans="1:8" x14ac:dyDescent="0.2">
      <c r="A59" s="1">
        <v>56</v>
      </c>
      <c r="B59" s="2" t="s">
        <v>11</v>
      </c>
      <c r="C59" s="2" t="s">
        <v>55</v>
      </c>
      <c r="D59" s="12" t="s">
        <v>1059</v>
      </c>
      <c r="E59" s="2">
        <v>1043</v>
      </c>
      <c r="F59" s="2">
        <v>14</v>
      </c>
      <c r="G59" s="1" t="s">
        <v>36</v>
      </c>
      <c r="H59" s="2">
        <v>2.89</v>
      </c>
    </row>
    <row r="60" spans="1:8" x14ac:dyDescent="0.2">
      <c r="A60" s="1">
        <v>57</v>
      </c>
      <c r="B60" s="2" t="s">
        <v>11</v>
      </c>
      <c r="C60" s="2" t="s">
        <v>55</v>
      </c>
      <c r="D60" s="12" t="s">
        <v>1059</v>
      </c>
      <c r="E60" s="2">
        <v>1044</v>
      </c>
      <c r="F60" s="23">
        <v>5</v>
      </c>
      <c r="G60" s="1" t="s">
        <v>111</v>
      </c>
      <c r="H60" s="2">
        <v>23.64</v>
      </c>
    </row>
    <row r="61" spans="1:8" x14ac:dyDescent="0.2">
      <c r="A61" s="1">
        <v>58</v>
      </c>
      <c r="B61" s="2" t="s">
        <v>11</v>
      </c>
      <c r="C61" s="2" t="s">
        <v>55</v>
      </c>
      <c r="D61" s="12" t="s">
        <v>1059</v>
      </c>
      <c r="E61" s="2">
        <v>1045</v>
      </c>
      <c r="F61" s="23">
        <v>5</v>
      </c>
      <c r="G61" s="1" t="s">
        <v>112</v>
      </c>
      <c r="H61" s="2">
        <v>27.26</v>
      </c>
    </row>
    <row r="62" spans="1:8" x14ac:dyDescent="0.2">
      <c r="A62" s="1">
        <v>59</v>
      </c>
      <c r="B62" s="2" t="s">
        <v>11</v>
      </c>
      <c r="C62" s="2" t="s">
        <v>55</v>
      </c>
      <c r="D62" s="12" t="s">
        <v>1039</v>
      </c>
      <c r="E62" s="2" t="s">
        <v>115</v>
      </c>
      <c r="F62" s="23">
        <v>6</v>
      </c>
      <c r="G62" s="1" t="s">
        <v>116</v>
      </c>
      <c r="H62" s="2">
        <v>25.74</v>
      </c>
    </row>
    <row r="63" spans="1:8" x14ac:dyDescent="0.2">
      <c r="A63" s="1">
        <v>60</v>
      </c>
      <c r="B63" s="2" t="s">
        <v>11</v>
      </c>
      <c r="C63" s="2" t="s">
        <v>55</v>
      </c>
      <c r="D63" s="12" t="s">
        <v>1039</v>
      </c>
      <c r="E63" s="2" t="s">
        <v>118</v>
      </c>
      <c r="F63" s="23">
        <v>6</v>
      </c>
      <c r="G63" s="1" t="s">
        <v>119</v>
      </c>
      <c r="H63" s="2">
        <v>25.36</v>
      </c>
    </row>
    <row r="64" spans="1:8" x14ac:dyDescent="0.2">
      <c r="A64" s="1">
        <v>61</v>
      </c>
      <c r="B64" s="2" t="s">
        <v>11</v>
      </c>
      <c r="C64" s="2" t="s">
        <v>55</v>
      </c>
      <c r="D64" s="12" t="s">
        <v>1039</v>
      </c>
      <c r="E64" s="2" t="s">
        <v>121</v>
      </c>
      <c r="F64" s="23">
        <v>8</v>
      </c>
      <c r="G64" s="1" t="s">
        <v>50</v>
      </c>
      <c r="H64" s="2">
        <v>7.08</v>
      </c>
    </row>
    <row r="65" spans="1:8" x14ac:dyDescent="0.2">
      <c r="A65" s="1">
        <v>62</v>
      </c>
      <c r="B65" s="2" t="s">
        <v>11</v>
      </c>
      <c r="C65" s="2" t="s">
        <v>123</v>
      </c>
      <c r="D65" s="12" t="s">
        <v>1039</v>
      </c>
      <c r="E65" s="2">
        <v>2001</v>
      </c>
      <c r="F65" s="23">
        <v>6</v>
      </c>
      <c r="G65" s="1" t="s">
        <v>13</v>
      </c>
      <c r="H65" s="4">
        <v>32.58</v>
      </c>
    </row>
    <row r="66" spans="1:8" x14ac:dyDescent="0.2">
      <c r="A66" s="1">
        <v>63</v>
      </c>
      <c r="B66" s="2" t="s">
        <v>11</v>
      </c>
      <c r="C66" s="2" t="s">
        <v>123</v>
      </c>
      <c r="D66" s="5" t="s">
        <v>147</v>
      </c>
      <c r="E66" s="2">
        <v>2002</v>
      </c>
      <c r="F66" s="23">
        <v>18</v>
      </c>
      <c r="G66" s="1" t="s">
        <v>124</v>
      </c>
      <c r="H66" s="4">
        <v>17.850000000000001</v>
      </c>
    </row>
    <row r="67" spans="1:8" x14ac:dyDescent="0.2">
      <c r="A67" s="1">
        <v>64</v>
      </c>
      <c r="B67" s="2" t="s">
        <v>11</v>
      </c>
      <c r="C67" s="2" t="s">
        <v>123</v>
      </c>
      <c r="D67" s="5" t="s">
        <v>147</v>
      </c>
      <c r="E67" s="2">
        <v>2003</v>
      </c>
      <c r="F67" s="23">
        <v>5</v>
      </c>
      <c r="G67" s="1" t="s">
        <v>126</v>
      </c>
      <c r="H67" s="4">
        <v>45.33</v>
      </c>
    </row>
    <row r="68" spans="1:8" x14ac:dyDescent="0.2">
      <c r="A68" s="1">
        <v>65</v>
      </c>
      <c r="B68" s="2" t="s">
        <v>11</v>
      </c>
      <c r="C68" s="2" t="s">
        <v>123</v>
      </c>
      <c r="D68" s="5" t="s">
        <v>128</v>
      </c>
      <c r="E68" s="2">
        <v>2004</v>
      </c>
      <c r="F68" s="23">
        <v>18</v>
      </c>
      <c r="G68" s="1" t="s">
        <v>127</v>
      </c>
      <c r="H68" s="4">
        <v>9.65</v>
      </c>
    </row>
    <row r="69" spans="1:8" x14ac:dyDescent="0.2">
      <c r="A69" s="1">
        <v>66</v>
      </c>
      <c r="B69" s="2" t="s">
        <v>11</v>
      </c>
      <c r="C69" s="2" t="s">
        <v>123</v>
      </c>
      <c r="D69" s="5" t="s">
        <v>128</v>
      </c>
      <c r="E69" s="2">
        <v>2005</v>
      </c>
      <c r="F69" s="23">
        <v>18</v>
      </c>
      <c r="G69" s="1" t="s">
        <v>129</v>
      </c>
      <c r="H69" s="4">
        <v>60.98</v>
      </c>
    </row>
    <row r="70" spans="1:8" x14ac:dyDescent="0.2">
      <c r="A70" s="1">
        <v>67</v>
      </c>
      <c r="B70" s="2" t="s">
        <v>11</v>
      </c>
      <c r="C70" s="2" t="s">
        <v>123</v>
      </c>
      <c r="D70" s="5" t="s">
        <v>128</v>
      </c>
      <c r="E70" s="2">
        <v>2006</v>
      </c>
      <c r="F70" s="23">
        <v>18</v>
      </c>
      <c r="G70" s="1" t="s">
        <v>130</v>
      </c>
      <c r="H70" s="4">
        <v>2.71</v>
      </c>
    </row>
    <row r="71" spans="1:8" x14ac:dyDescent="0.2">
      <c r="A71" s="1">
        <v>68</v>
      </c>
      <c r="B71" s="2" t="s">
        <v>11</v>
      </c>
      <c r="C71" s="2" t="s">
        <v>123</v>
      </c>
      <c r="D71" s="5" t="s">
        <v>128</v>
      </c>
      <c r="E71" s="2">
        <v>2007</v>
      </c>
      <c r="F71" s="23">
        <v>18</v>
      </c>
      <c r="G71" s="1" t="s">
        <v>132</v>
      </c>
      <c r="H71" s="4">
        <v>3.89</v>
      </c>
    </row>
    <row r="72" spans="1:8" x14ac:dyDescent="0.2">
      <c r="A72" s="1">
        <v>69</v>
      </c>
      <c r="B72" s="2" t="s">
        <v>11</v>
      </c>
      <c r="C72" s="2" t="s">
        <v>123</v>
      </c>
      <c r="D72" s="5" t="s">
        <v>128</v>
      </c>
      <c r="E72" s="2">
        <v>2008</v>
      </c>
      <c r="F72" s="23">
        <v>18</v>
      </c>
      <c r="G72" s="1" t="s">
        <v>133</v>
      </c>
      <c r="H72" s="4">
        <v>20.86</v>
      </c>
    </row>
    <row r="73" spans="1:8" x14ac:dyDescent="0.2">
      <c r="A73" s="1">
        <v>70</v>
      </c>
      <c r="B73" s="2" t="s">
        <v>11</v>
      </c>
      <c r="C73" s="2" t="s">
        <v>123</v>
      </c>
      <c r="D73" s="5" t="s">
        <v>128</v>
      </c>
      <c r="E73" s="2">
        <v>2009</v>
      </c>
      <c r="F73" s="23">
        <v>18</v>
      </c>
      <c r="G73" s="1" t="s">
        <v>134</v>
      </c>
      <c r="H73" s="4">
        <v>9.06</v>
      </c>
    </row>
    <row r="74" spans="1:8" x14ac:dyDescent="0.2">
      <c r="A74" s="1">
        <v>71</v>
      </c>
      <c r="B74" s="2" t="s">
        <v>11</v>
      </c>
      <c r="C74" s="2" t="s">
        <v>123</v>
      </c>
      <c r="D74" s="5" t="s">
        <v>128</v>
      </c>
      <c r="E74" s="2">
        <v>2010</v>
      </c>
      <c r="F74" s="23">
        <v>18</v>
      </c>
      <c r="G74" s="1" t="s">
        <v>135</v>
      </c>
      <c r="H74" s="4">
        <v>1.69</v>
      </c>
    </row>
    <row r="75" spans="1:8" x14ac:dyDescent="0.2">
      <c r="A75" s="1">
        <v>72</v>
      </c>
      <c r="B75" s="2" t="s">
        <v>11</v>
      </c>
      <c r="C75" s="2" t="s">
        <v>123</v>
      </c>
      <c r="D75" s="5" t="s">
        <v>128</v>
      </c>
      <c r="E75" s="2">
        <v>2011</v>
      </c>
      <c r="F75" s="23">
        <v>18</v>
      </c>
      <c r="G75" s="1" t="s">
        <v>136</v>
      </c>
      <c r="H75" s="4">
        <v>10.63</v>
      </c>
    </row>
    <row r="76" spans="1:8" x14ac:dyDescent="0.2">
      <c r="A76" s="1">
        <v>73</v>
      </c>
      <c r="B76" s="2" t="s">
        <v>11</v>
      </c>
      <c r="C76" s="2" t="s">
        <v>123</v>
      </c>
      <c r="D76" s="5" t="s">
        <v>128</v>
      </c>
      <c r="E76" s="2">
        <v>2012</v>
      </c>
      <c r="F76" s="23">
        <v>18</v>
      </c>
      <c r="G76" s="1" t="s">
        <v>137</v>
      </c>
      <c r="H76" s="4">
        <v>18.71</v>
      </c>
    </row>
    <row r="77" spans="1:8" x14ac:dyDescent="0.2">
      <c r="A77" s="1">
        <v>74</v>
      </c>
      <c r="B77" s="2" t="s">
        <v>11</v>
      </c>
      <c r="C77" s="2" t="s">
        <v>123</v>
      </c>
      <c r="D77" s="5" t="s">
        <v>128</v>
      </c>
      <c r="E77" s="2">
        <v>2013</v>
      </c>
      <c r="F77" s="23">
        <v>18</v>
      </c>
      <c r="G77" s="1" t="s">
        <v>138</v>
      </c>
      <c r="H77" s="4">
        <v>17.489999999999998</v>
      </c>
    </row>
    <row r="78" spans="1:8" x14ac:dyDescent="0.2">
      <c r="A78" s="1">
        <v>75</v>
      </c>
      <c r="B78" s="2" t="s">
        <v>11</v>
      </c>
      <c r="C78" s="2" t="s">
        <v>123</v>
      </c>
      <c r="D78" s="5" t="s">
        <v>128</v>
      </c>
      <c r="E78" s="2">
        <v>2014</v>
      </c>
      <c r="F78" s="23">
        <v>18</v>
      </c>
      <c r="G78" s="1" t="s">
        <v>139</v>
      </c>
      <c r="H78" s="4">
        <v>17.73</v>
      </c>
    </row>
    <row r="79" spans="1:8" x14ac:dyDescent="0.2">
      <c r="A79" s="1">
        <v>76</v>
      </c>
      <c r="B79" s="2" t="s">
        <v>11</v>
      </c>
      <c r="C79" s="2" t="s">
        <v>123</v>
      </c>
      <c r="D79" s="5" t="s">
        <v>128</v>
      </c>
      <c r="E79" s="2">
        <v>2015</v>
      </c>
      <c r="F79" s="23">
        <v>18</v>
      </c>
      <c r="G79" s="1" t="s">
        <v>140</v>
      </c>
      <c r="H79" s="4">
        <v>17.73</v>
      </c>
    </row>
    <row r="80" spans="1:8" x14ac:dyDescent="0.2">
      <c r="A80" s="1">
        <v>77</v>
      </c>
      <c r="B80" s="2" t="s">
        <v>11</v>
      </c>
      <c r="C80" s="2" t="s">
        <v>123</v>
      </c>
      <c r="D80" s="5" t="s">
        <v>128</v>
      </c>
      <c r="E80" s="2">
        <v>2016</v>
      </c>
      <c r="F80" s="23">
        <v>18</v>
      </c>
      <c r="G80" s="1" t="s">
        <v>141</v>
      </c>
      <c r="H80" s="4">
        <v>17.739999999999998</v>
      </c>
    </row>
    <row r="81" spans="1:8" x14ac:dyDescent="0.2">
      <c r="A81" s="1">
        <v>78</v>
      </c>
      <c r="B81" s="2" t="s">
        <v>11</v>
      </c>
      <c r="C81" s="2" t="s">
        <v>123</v>
      </c>
      <c r="D81" s="5" t="s">
        <v>128</v>
      </c>
      <c r="E81" s="2">
        <v>2017</v>
      </c>
      <c r="F81" s="23">
        <v>18</v>
      </c>
      <c r="G81" s="1" t="s">
        <v>142</v>
      </c>
      <c r="H81" s="4">
        <v>17.37</v>
      </c>
    </row>
    <row r="82" spans="1:8" x14ac:dyDescent="0.2">
      <c r="A82" s="1">
        <v>79</v>
      </c>
      <c r="B82" s="2" t="s">
        <v>11</v>
      </c>
      <c r="C82" s="2" t="s">
        <v>123</v>
      </c>
      <c r="D82" s="5" t="s">
        <v>128</v>
      </c>
      <c r="E82" s="2">
        <v>2018</v>
      </c>
      <c r="F82" s="23">
        <v>18</v>
      </c>
      <c r="G82" s="1" t="s">
        <v>1308</v>
      </c>
      <c r="H82" s="4">
        <v>14.64</v>
      </c>
    </row>
    <row r="83" spans="1:8" x14ac:dyDescent="0.2">
      <c r="A83" s="1">
        <v>80</v>
      </c>
      <c r="B83" s="2" t="s">
        <v>11</v>
      </c>
      <c r="C83" s="2" t="s">
        <v>123</v>
      </c>
      <c r="D83" s="5" t="s">
        <v>128</v>
      </c>
      <c r="E83" s="2">
        <v>2019</v>
      </c>
      <c r="F83" s="23">
        <v>4</v>
      </c>
      <c r="G83" s="1" t="s">
        <v>143</v>
      </c>
      <c r="H83" s="4">
        <v>2.97</v>
      </c>
    </row>
    <row r="84" spans="1:8" x14ac:dyDescent="0.2">
      <c r="A84" s="1">
        <v>81</v>
      </c>
      <c r="B84" s="2" t="s">
        <v>11</v>
      </c>
      <c r="C84" s="2" t="s">
        <v>123</v>
      </c>
      <c r="D84" s="5" t="s">
        <v>128</v>
      </c>
      <c r="E84" s="2">
        <v>2020</v>
      </c>
      <c r="F84" s="23">
        <v>18</v>
      </c>
      <c r="G84" s="1" t="s">
        <v>144</v>
      </c>
      <c r="H84" s="4">
        <v>4.7</v>
      </c>
    </row>
    <row r="85" spans="1:8" x14ac:dyDescent="0.2">
      <c r="A85" s="1">
        <v>82</v>
      </c>
      <c r="B85" s="2" t="s">
        <v>11</v>
      </c>
      <c r="C85" s="2" t="s">
        <v>123</v>
      </c>
      <c r="D85" s="5" t="s">
        <v>128</v>
      </c>
      <c r="E85" s="2">
        <v>2021</v>
      </c>
      <c r="F85" s="23">
        <v>13</v>
      </c>
      <c r="G85" s="1" t="s">
        <v>145</v>
      </c>
      <c r="H85" s="4">
        <v>7.2</v>
      </c>
    </row>
    <row r="86" spans="1:8" x14ac:dyDescent="0.2">
      <c r="A86" s="1">
        <v>83</v>
      </c>
      <c r="B86" s="2" t="s">
        <v>11</v>
      </c>
      <c r="C86" s="2" t="s">
        <v>123</v>
      </c>
      <c r="D86" s="5" t="s">
        <v>147</v>
      </c>
      <c r="E86" s="2">
        <v>2022</v>
      </c>
      <c r="F86" s="23">
        <v>18</v>
      </c>
      <c r="G86" s="1" t="s">
        <v>146</v>
      </c>
      <c r="H86" s="4">
        <v>7.4</v>
      </c>
    </row>
    <row r="87" spans="1:8" x14ac:dyDescent="0.2">
      <c r="A87" s="1">
        <v>84</v>
      </c>
      <c r="B87" s="2" t="s">
        <v>11</v>
      </c>
      <c r="C87" s="2" t="s">
        <v>123</v>
      </c>
      <c r="D87" s="5" t="s">
        <v>147</v>
      </c>
      <c r="E87" s="2">
        <v>2023</v>
      </c>
      <c r="F87" s="23">
        <v>18</v>
      </c>
      <c r="G87" s="1" t="s">
        <v>148</v>
      </c>
      <c r="H87" s="4">
        <v>11.18</v>
      </c>
    </row>
    <row r="88" spans="1:8" x14ac:dyDescent="0.2">
      <c r="A88" s="1">
        <v>85</v>
      </c>
      <c r="B88" s="2" t="s">
        <v>11</v>
      </c>
      <c r="C88" s="2" t="s">
        <v>123</v>
      </c>
      <c r="D88" s="5" t="s">
        <v>147</v>
      </c>
      <c r="E88" s="2">
        <v>2024</v>
      </c>
      <c r="F88" s="2">
        <v>15</v>
      </c>
      <c r="G88" s="1" t="s">
        <v>31</v>
      </c>
      <c r="H88" s="4">
        <v>12.95</v>
      </c>
    </row>
    <row r="89" spans="1:8" x14ac:dyDescent="0.2">
      <c r="A89" s="1">
        <v>86</v>
      </c>
      <c r="B89" s="2" t="s">
        <v>11</v>
      </c>
      <c r="C89" s="2" t="s">
        <v>123</v>
      </c>
      <c r="D89" s="5" t="s">
        <v>147</v>
      </c>
      <c r="E89" s="2">
        <v>2025</v>
      </c>
      <c r="F89" s="23">
        <v>13</v>
      </c>
      <c r="G89" s="1" t="s">
        <v>149</v>
      </c>
      <c r="H89" s="4">
        <v>13.56</v>
      </c>
    </row>
    <row r="90" spans="1:8" x14ac:dyDescent="0.2">
      <c r="A90" s="1">
        <v>87</v>
      </c>
      <c r="B90" s="2" t="s">
        <v>11</v>
      </c>
      <c r="C90" s="2" t="s">
        <v>123</v>
      </c>
      <c r="D90" s="5" t="s">
        <v>147</v>
      </c>
      <c r="E90" s="2">
        <v>2026</v>
      </c>
      <c r="F90" s="23">
        <v>18</v>
      </c>
      <c r="G90" s="1" t="s">
        <v>13</v>
      </c>
      <c r="H90" s="4">
        <v>6.97</v>
      </c>
    </row>
    <row r="91" spans="1:8" x14ac:dyDescent="0.2">
      <c r="A91" s="1">
        <v>88</v>
      </c>
      <c r="B91" s="2" t="s">
        <v>11</v>
      </c>
      <c r="C91" s="2" t="s">
        <v>123</v>
      </c>
      <c r="D91" s="5" t="s">
        <v>147</v>
      </c>
      <c r="E91" s="2">
        <v>2027</v>
      </c>
      <c r="F91" s="23">
        <v>18</v>
      </c>
      <c r="G91" s="1" t="s">
        <v>150</v>
      </c>
      <c r="H91" s="4">
        <v>17.39</v>
      </c>
    </row>
    <row r="92" spans="1:8" x14ac:dyDescent="0.2">
      <c r="A92" s="1">
        <v>89</v>
      </c>
      <c r="B92" s="2" t="s">
        <v>11</v>
      </c>
      <c r="C92" s="2" t="s">
        <v>123</v>
      </c>
      <c r="D92" s="5" t="s">
        <v>147</v>
      </c>
      <c r="E92" s="2">
        <v>2028</v>
      </c>
      <c r="F92" s="23">
        <v>18</v>
      </c>
      <c r="G92" s="1" t="s">
        <v>13</v>
      </c>
      <c r="H92" s="4">
        <v>5.55</v>
      </c>
    </row>
    <row r="93" spans="1:8" x14ac:dyDescent="0.2">
      <c r="A93" s="1">
        <v>90</v>
      </c>
      <c r="B93" s="2" t="s">
        <v>11</v>
      </c>
      <c r="C93" s="2" t="s">
        <v>123</v>
      </c>
      <c r="D93" s="5" t="s">
        <v>147</v>
      </c>
      <c r="E93" s="2">
        <v>2029</v>
      </c>
      <c r="F93" s="23">
        <v>18</v>
      </c>
      <c r="G93" s="1" t="s">
        <v>151</v>
      </c>
      <c r="H93" s="4">
        <v>18</v>
      </c>
    </row>
    <row r="94" spans="1:8" x14ac:dyDescent="0.2">
      <c r="A94" s="1">
        <v>91</v>
      </c>
      <c r="B94" s="2" t="s">
        <v>11</v>
      </c>
      <c r="C94" s="2" t="s">
        <v>123</v>
      </c>
      <c r="D94" s="5" t="s">
        <v>128</v>
      </c>
      <c r="E94" s="2">
        <v>2030</v>
      </c>
      <c r="F94" s="23">
        <v>18</v>
      </c>
      <c r="G94" s="1" t="s">
        <v>152</v>
      </c>
      <c r="H94" s="4">
        <v>13.41</v>
      </c>
    </row>
    <row r="95" spans="1:8" x14ac:dyDescent="0.2">
      <c r="A95" s="1">
        <v>92</v>
      </c>
      <c r="B95" s="2" t="s">
        <v>11</v>
      </c>
      <c r="C95" s="2" t="s">
        <v>123</v>
      </c>
      <c r="D95" s="5" t="s">
        <v>147</v>
      </c>
      <c r="E95" s="2">
        <v>2031</v>
      </c>
      <c r="F95" s="23">
        <v>18</v>
      </c>
      <c r="G95" s="1" t="s">
        <v>153</v>
      </c>
      <c r="H95" s="4">
        <v>91.1</v>
      </c>
    </row>
    <row r="96" spans="1:8" x14ac:dyDescent="0.2">
      <c r="A96" s="1">
        <v>93</v>
      </c>
      <c r="B96" s="2" t="s">
        <v>11</v>
      </c>
      <c r="C96" s="2" t="s">
        <v>123</v>
      </c>
      <c r="D96" s="5" t="s">
        <v>147</v>
      </c>
      <c r="E96" s="2">
        <v>2032</v>
      </c>
      <c r="F96" s="23">
        <v>18</v>
      </c>
      <c r="G96" s="1" t="s">
        <v>154</v>
      </c>
      <c r="H96" s="4">
        <v>10.119999999999999</v>
      </c>
    </row>
    <row r="97" spans="1:8" x14ac:dyDescent="0.2">
      <c r="A97" s="1">
        <v>94</v>
      </c>
      <c r="B97" s="2" t="s">
        <v>11</v>
      </c>
      <c r="C97" s="2" t="s">
        <v>123</v>
      </c>
      <c r="D97" s="5" t="s">
        <v>147</v>
      </c>
      <c r="E97" s="2">
        <v>2033</v>
      </c>
      <c r="F97" s="23">
        <v>18</v>
      </c>
      <c r="G97" s="1" t="s">
        <v>155</v>
      </c>
      <c r="H97" s="4">
        <v>15.99</v>
      </c>
    </row>
    <row r="98" spans="1:8" x14ac:dyDescent="0.2">
      <c r="A98" s="1">
        <v>95</v>
      </c>
      <c r="B98" s="2" t="s">
        <v>11</v>
      </c>
      <c r="C98" s="2" t="s">
        <v>123</v>
      </c>
      <c r="D98" s="5" t="s">
        <v>147</v>
      </c>
      <c r="E98" s="2">
        <v>2034</v>
      </c>
      <c r="F98" s="23">
        <v>18</v>
      </c>
      <c r="G98" s="1" t="s">
        <v>156</v>
      </c>
      <c r="H98" s="4">
        <v>33.44</v>
      </c>
    </row>
    <row r="99" spans="1:8" x14ac:dyDescent="0.2">
      <c r="A99" s="1">
        <v>96</v>
      </c>
      <c r="B99" s="2" t="s">
        <v>11</v>
      </c>
      <c r="C99" s="2" t="s">
        <v>123</v>
      </c>
      <c r="D99" s="5" t="s">
        <v>147</v>
      </c>
      <c r="E99" s="2">
        <v>2035</v>
      </c>
      <c r="F99" s="23">
        <v>18</v>
      </c>
      <c r="G99" s="1" t="s">
        <v>157</v>
      </c>
      <c r="H99" s="4">
        <v>5.96</v>
      </c>
    </row>
    <row r="100" spans="1:8" x14ac:dyDescent="0.2">
      <c r="A100" s="1">
        <v>97</v>
      </c>
      <c r="B100" s="2" t="s">
        <v>11</v>
      </c>
      <c r="C100" s="2" t="s">
        <v>123</v>
      </c>
      <c r="D100" s="5" t="s">
        <v>147</v>
      </c>
      <c r="E100" s="2">
        <v>2036</v>
      </c>
      <c r="F100" s="23">
        <v>18</v>
      </c>
      <c r="G100" s="1" t="s">
        <v>158</v>
      </c>
      <c r="H100" s="4">
        <v>3.68</v>
      </c>
    </row>
    <row r="101" spans="1:8" x14ac:dyDescent="0.2">
      <c r="A101" s="1">
        <v>98</v>
      </c>
      <c r="B101" s="2" t="s">
        <v>11</v>
      </c>
      <c r="C101" s="2" t="s">
        <v>123</v>
      </c>
      <c r="D101" s="5" t="s">
        <v>147</v>
      </c>
      <c r="E101" s="2">
        <v>2037</v>
      </c>
      <c r="F101" s="23">
        <v>18</v>
      </c>
      <c r="G101" s="1" t="s">
        <v>159</v>
      </c>
      <c r="H101" s="4">
        <v>15.38</v>
      </c>
    </row>
    <row r="102" spans="1:8" x14ac:dyDescent="0.2">
      <c r="A102" s="1">
        <v>99</v>
      </c>
      <c r="B102" s="2" t="s">
        <v>11</v>
      </c>
      <c r="C102" s="2" t="s">
        <v>123</v>
      </c>
      <c r="D102" s="5" t="s">
        <v>147</v>
      </c>
      <c r="E102" s="2">
        <v>2038</v>
      </c>
      <c r="F102" s="23">
        <v>18</v>
      </c>
      <c r="G102" s="1" t="s">
        <v>160</v>
      </c>
      <c r="H102" s="4">
        <v>4.04</v>
      </c>
    </row>
    <row r="103" spans="1:8" x14ac:dyDescent="0.2">
      <c r="A103" s="1">
        <v>100</v>
      </c>
      <c r="B103" s="2" t="s">
        <v>11</v>
      </c>
      <c r="C103" s="2" t="s">
        <v>123</v>
      </c>
      <c r="D103" s="5" t="s">
        <v>147</v>
      </c>
      <c r="E103" s="2">
        <v>2039</v>
      </c>
      <c r="F103" s="23">
        <v>18</v>
      </c>
      <c r="G103" s="1" t="s">
        <v>161</v>
      </c>
      <c r="H103" s="4">
        <v>52.78</v>
      </c>
    </row>
    <row r="104" spans="1:8" x14ac:dyDescent="0.2">
      <c r="A104" s="1">
        <v>101</v>
      </c>
      <c r="B104" s="2" t="s">
        <v>11</v>
      </c>
      <c r="C104" s="2" t="s">
        <v>123</v>
      </c>
      <c r="D104" s="5" t="s">
        <v>147</v>
      </c>
      <c r="E104" s="2">
        <v>2040</v>
      </c>
      <c r="F104" s="23">
        <v>18</v>
      </c>
      <c r="G104" s="1" t="s">
        <v>162</v>
      </c>
      <c r="H104" s="4">
        <v>48</v>
      </c>
    </row>
    <row r="105" spans="1:8" x14ac:dyDescent="0.2">
      <c r="A105" s="1">
        <v>102</v>
      </c>
      <c r="B105" s="2" t="s">
        <v>11</v>
      </c>
      <c r="C105" s="2" t="s">
        <v>123</v>
      </c>
      <c r="D105" s="5" t="s">
        <v>147</v>
      </c>
      <c r="E105" s="2">
        <v>2041</v>
      </c>
      <c r="F105" s="23">
        <v>18</v>
      </c>
      <c r="G105" s="1" t="s">
        <v>163</v>
      </c>
      <c r="H105" s="4">
        <v>41.79</v>
      </c>
    </row>
    <row r="106" spans="1:8" x14ac:dyDescent="0.2">
      <c r="A106" s="1">
        <v>103</v>
      </c>
      <c r="B106" s="2" t="s">
        <v>11</v>
      </c>
      <c r="C106" s="2" t="s">
        <v>123</v>
      </c>
      <c r="D106" s="5" t="s">
        <v>147</v>
      </c>
      <c r="E106" s="2">
        <v>2042</v>
      </c>
      <c r="F106" s="23">
        <v>18</v>
      </c>
      <c r="G106" s="1" t="s">
        <v>164</v>
      </c>
      <c r="H106" s="4">
        <v>47.44</v>
      </c>
    </row>
    <row r="107" spans="1:8" x14ac:dyDescent="0.2">
      <c r="A107" s="1">
        <v>104</v>
      </c>
      <c r="B107" s="2" t="s">
        <v>11</v>
      </c>
      <c r="C107" s="2" t="s">
        <v>123</v>
      </c>
      <c r="D107" s="5" t="s">
        <v>147</v>
      </c>
      <c r="E107" s="2">
        <v>2043</v>
      </c>
      <c r="F107" s="23">
        <v>18</v>
      </c>
      <c r="G107" s="1" t="s">
        <v>165</v>
      </c>
      <c r="H107" s="4">
        <v>42.78</v>
      </c>
    </row>
    <row r="108" spans="1:8" x14ac:dyDescent="0.2">
      <c r="A108" s="1">
        <v>105</v>
      </c>
      <c r="B108" s="2" t="s">
        <v>11</v>
      </c>
      <c r="C108" s="2" t="s">
        <v>123</v>
      </c>
      <c r="D108" s="5" t="s">
        <v>147</v>
      </c>
      <c r="E108" s="2">
        <v>2044</v>
      </c>
      <c r="F108" s="23">
        <v>18</v>
      </c>
      <c r="G108" s="1" t="s">
        <v>166</v>
      </c>
      <c r="H108" s="4">
        <v>24.26</v>
      </c>
    </row>
    <row r="109" spans="1:8" x14ac:dyDescent="0.2">
      <c r="A109" s="1">
        <v>106</v>
      </c>
      <c r="B109" s="2" t="s">
        <v>11</v>
      </c>
      <c r="C109" s="2" t="s">
        <v>123</v>
      </c>
      <c r="D109" s="5" t="s">
        <v>147</v>
      </c>
      <c r="E109" s="2">
        <v>2045</v>
      </c>
      <c r="F109" s="23">
        <v>18</v>
      </c>
      <c r="G109" s="1" t="s">
        <v>167</v>
      </c>
      <c r="H109" s="4">
        <v>33.28</v>
      </c>
    </row>
    <row r="110" spans="1:8" x14ac:dyDescent="0.2">
      <c r="A110" s="1">
        <v>107</v>
      </c>
      <c r="B110" s="2" t="s">
        <v>11</v>
      </c>
      <c r="C110" s="2" t="s">
        <v>123</v>
      </c>
      <c r="D110" s="5" t="s">
        <v>147</v>
      </c>
      <c r="E110" s="2">
        <v>2046</v>
      </c>
      <c r="F110" s="23">
        <v>4</v>
      </c>
      <c r="G110" s="1" t="s">
        <v>168</v>
      </c>
      <c r="H110" s="4">
        <v>3.84</v>
      </c>
    </row>
    <row r="111" spans="1:8" x14ac:dyDescent="0.2">
      <c r="A111" s="1">
        <v>108</v>
      </c>
      <c r="B111" s="2" t="s">
        <v>11</v>
      </c>
      <c r="C111" s="2" t="s">
        <v>123</v>
      </c>
      <c r="D111" s="5" t="s">
        <v>147</v>
      </c>
      <c r="E111" s="2">
        <v>2047</v>
      </c>
      <c r="F111" s="23">
        <v>18</v>
      </c>
      <c r="G111" s="1" t="s">
        <v>169</v>
      </c>
      <c r="H111" s="4">
        <v>2.64</v>
      </c>
    </row>
    <row r="112" spans="1:8" x14ac:dyDescent="0.2">
      <c r="A112" s="1">
        <v>109</v>
      </c>
      <c r="B112" s="2" t="s">
        <v>11</v>
      </c>
      <c r="C112" s="2" t="s">
        <v>123</v>
      </c>
      <c r="D112" s="5" t="s">
        <v>147</v>
      </c>
      <c r="E112" s="2">
        <v>2048</v>
      </c>
      <c r="F112" s="23">
        <v>18</v>
      </c>
      <c r="G112" s="1" t="s">
        <v>1309</v>
      </c>
      <c r="H112" s="4">
        <v>111.43</v>
      </c>
    </row>
    <row r="113" spans="1:8" x14ac:dyDescent="0.2">
      <c r="A113" s="1">
        <v>110</v>
      </c>
      <c r="B113" s="2" t="s">
        <v>11</v>
      </c>
      <c r="C113" s="2" t="s">
        <v>123</v>
      </c>
      <c r="D113" s="5" t="s">
        <v>147</v>
      </c>
      <c r="E113" s="2">
        <v>2049</v>
      </c>
      <c r="F113" s="23">
        <v>18</v>
      </c>
      <c r="G113" s="1" t="s">
        <v>170</v>
      </c>
      <c r="H113" s="4">
        <v>4.0599999999999996</v>
      </c>
    </row>
    <row r="114" spans="1:8" x14ac:dyDescent="0.2">
      <c r="A114" s="1">
        <v>111</v>
      </c>
      <c r="B114" s="2" t="s">
        <v>11</v>
      </c>
      <c r="C114" s="2" t="s">
        <v>123</v>
      </c>
      <c r="D114" s="5" t="s">
        <v>147</v>
      </c>
      <c r="E114" s="2">
        <v>2050</v>
      </c>
      <c r="F114" s="2">
        <v>14</v>
      </c>
      <c r="G114" s="1" t="s">
        <v>36</v>
      </c>
      <c r="H114" s="4">
        <v>3.52</v>
      </c>
    </row>
    <row r="115" spans="1:8" x14ac:dyDescent="0.2">
      <c r="A115" s="1">
        <v>112</v>
      </c>
      <c r="B115" s="2" t="s">
        <v>11</v>
      </c>
      <c r="C115" s="2" t="s">
        <v>123</v>
      </c>
      <c r="D115" s="5" t="s">
        <v>147</v>
      </c>
      <c r="E115" s="2">
        <v>2051</v>
      </c>
      <c r="F115" s="23">
        <v>18</v>
      </c>
      <c r="G115" s="1" t="s">
        <v>171</v>
      </c>
      <c r="H115" s="4">
        <v>23.45</v>
      </c>
    </row>
    <row r="116" spans="1:8" x14ac:dyDescent="0.2">
      <c r="A116" s="1">
        <v>113</v>
      </c>
      <c r="B116" s="2" t="s">
        <v>11</v>
      </c>
      <c r="C116" s="2" t="s">
        <v>123</v>
      </c>
      <c r="D116" s="5" t="s">
        <v>147</v>
      </c>
      <c r="E116" s="2">
        <v>2052</v>
      </c>
      <c r="F116" s="23">
        <v>18</v>
      </c>
      <c r="G116" s="1" t="s">
        <v>172</v>
      </c>
      <c r="H116" s="4">
        <v>17.68</v>
      </c>
    </row>
    <row r="117" spans="1:8" x14ac:dyDescent="0.2">
      <c r="A117" s="1">
        <v>114</v>
      </c>
      <c r="B117" s="2" t="s">
        <v>11</v>
      </c>
      <c r="C117" s="2" t="s">
        <v>123</v>
      </c>
      <c r="D117" s="5" t="s">
        <v>147</v>
      </c>
      <c r="E117" s="2">
        <v>2053</v>
      </c>
      <c r="F117" s="23">
        <v>18</v>
      </c>
      <c r="G117" s="1" t="s">
        <v>173</v>
      </c>
      <c r="H117" s="4">
        <v>1.26</v>
      </c>
    </row>
    <row r="118" spans="1:8" x14ac:dyDescent="0.2">
      <c r="A118" s="1">
        <v>115</v>
      </c>
      <c r="B118" s="2" t="s">
        <v>11</v>
      </c>
      <c r="C118" s="2" t="s">
        <v>123</v>
      </c>
      <c r="D118" s="5" t="s">
        <v>147</v>
      </c>
      <c r="E118" s="2">
        <v>2054</v>
      </c>
      <c r="F118" s="23">
        <v>18</v>
      </c>
      <c r="G118" s="1" t="s">
        <v>174</v>
      </c>
      <c r="H118" s="4">
        <v>2.08</v>
      </c>
    </row>
    <row r="119" spans="1:8" x14ac:dyDescent="0.2">
      <c r="A119" s="1">
        <v>116</v>
      </c>
      <c r="B119" s="2" t="s">
        <v>11</v>
      </c>
      <c r="C119" s="2" t="s">
        <v>123</v>
      </c>
      <c r="D119" s="5" t="s">
        <v>147</v>
      </c>
      <c r="E119" s="2">
        <v>2055</v>
      </c>
      <c r="F119" s="23">
        <v>18</v>
      </c>
      <c r="G119" s="1" t="s">
        <v>175</v>
      </c>
      <c r="H119" s="4">
        <v>17.23</v>
      </c>
    </row>
    <row r="120" spans="1:8" x14ac:dyDescent="0.2">
      <c r="A120" s="1">
        <v>117</v>
      </c>
      <c r="B120" s="2" t="s">
        <v>11</v>
      </c>
      <c r="C120" s="2" t="s">
        <v>123</v>
      </c>
      <c r="D120" s="5" t="s">
        <v>147</v>
      </c>
      <c r="E120" s="2">
        <v>2056</v>
      </c>
      <c r="F120" s="23">
        <v>18</v>
      </c>
      <c r="G120" s="1" t="s">
        <v>178</v>
      </c>
      <c r="H120" s="4">
        <v>21.35</v>
      </c>
    </row>
    <row r="121" spans="1:8" x14ac:dyDescent="0.2">
      <c r="A121" s="1">
        <v>118</v>
      </c>
      <c r="B121" s="2" t="s">
        <v>11</v>
      </c>
      <c r="C121" s="2" t="s">
        <v>123</v>
      </c>
      <c r="D121" s="5" t="s">
        <v>147</v>
      </c>
      <c r="E121" s="2">
        <v>2057</v>
      </c>
      <c r="F121" s="23">
        <v>18</v>
      </c>
      <c r="G121" s="1" t="s">
        <v>179</v>
      </c>
      <c r="H121" s="4">
        <v>2.71</v>
      </c>
    </row>
    <row r="122" spans="1:8" x14ac:dyDescent="0.2">
      <c r="A122" s="1">
        <v>119</v>
      </c>
      <c r="B122" s="2" t="s">
        <v>11</v>
      </c>
      <c r="C122" s="2" t="s">
        <v>123</v>
      </c>
      <c r="D122" s="5" t="s">
        <v>147</v>
      </c>
      <c r="E122" s="2">
        <v>2058</v>
      </c>
      <c r="F122" s="23">
        <v>18</v>
      </c>
      <c r="G122" s="1" t="s">
        <v>180</v>
      </c>
      <c r="H122" s="4">
        <v>2.3199999999999998</v>
      </c>
    </row>
    <row r="123" spans="1:8" x14ac:dyDescent="0.2">
      <c r="A123" s="1">
        <v>120</v>
      </c>
      <c r="B123" s="2" t="s">
        <v>11</v>
      </c>
      <c r="C123" s="2" t="s">
        <v>123</v>
      </c>
      <c r="D123" s="5" t="s">
        <v>147</v>
      </c>
      <c r="E123" s="2">
        <v>2059</v>
      </c>
      <c r="F123" s="23">
        <v>18</v>
      </c>
      <c r="G123" s="1" t="s">
        <v>181</v>
      </c>
      <c r="H123" s="4">
        <v>15.09</v>
      </c>
    </row>
    <row r="124" spans="1:8" x14ac:dyDescent="0.2">
      <c r="A124" s="1">
        <v>121</v>
      </c>
      <c r="B124" s="2" t="s">
        <v>11</v>
      </c>
      <c r="C124" s="2" t="s">
        <v>123</v>
      </c>
      <c r="D124" s="5" t="s">
        <v>147</v>
      </c>
      <c r="E124" s="2">
        <v>2060</v>
      </c>
      <c r="F124" s="23">
        <v>18</v>
      </c>
      <c r="G124" s="1" t="s">
        <v>182</v>
      </c>
      <c r="H124" s="4">
        <v>9.85</v>
      </c>
    </row>
    <row r="125" spans="1:8" x14ac:dyDescent="0.2">
      <c r="A125" s="1">
        <v>122</v>
      </c>
      <c r="B125" s="2" t="s">
        <v>11</v>
      </c>
      <c r="C125" s="2" t="s">
        <v>123</v>
      </c>
      <c r="D125" s="5" t="s">
        <v>147</v>
      </c>
      <c r="E125" s="2">
        <v>2061</v>
      </c>
      <c r="F125" s="23">
        <v>18</v>
      </c>
      <c r="G125" s="1" t="s">
        <v>170</v>
      </c>
      <c r="H125" s="4">
        <v>3.24</v>
      </c>
    </row>
    <row r="126" spans="1:8" x14ac:dyDescent="0.2">
      <c r="A126" s="1">
        <v>123</v>
      </c>
      <c r="B126" s="2" t="s">
        <v>11</v>
      </c>
      <c r="C126" s="2" t="s">
        <v>123</v>
      </c>
      <c r="D126" s="5" t="s">
        <v>147</v>
      </c>
      <c r="E126" s="2">
        <v>2062</v>
      </c>
      <c r="F126" s="23">
        <v>18</v>
      </c>
      <c r="G126" s="1" t="s">
        <v>183</v>
      </c>
      <c r="H126" s="4">
        <v>2.65</v>
      </c>
    </row>
    <row r="127" spans="1:8" x14ac:dyDescent="0.2">
      <c r="A127" s="1">
        <v>124</v>
      </c>
      <c r="B127" s="2" t="s">
        <v>11</v>
      </c>
      <c r="C127" s="2" t="s">
        <v>123</v>
      </c>
      <c r="D127" s="12" t="s">
        <v>1039</v>
      </c>
      <c r="E127" s="2" t="s">
        <v>184</v>
      </c>
      <c r="F127" s="23">
        <v>6</v>
      </c>
      <c r="G127" s="1" t="s">
        <v>116</v>
      </c>
      <c r="H127" s="4">
        <v>30.37</v>
      </c>
    </row>
    <row r="128" spans="1:8" x14ac:dyDescent="0.2">
      <c r="A128" s="1">
        <v>125</v>
      </c>
      <c r="B128" s="2" t="s">
        <v>11</v>
      </c>
      <c r="C128" s="2" t="s">
        <v>123</v>
      </c>
      <c r="D128" s="12" t="s">
        <v>1039</v>
      </c>
      <c r="E128" s="2" t="s">
        <v>187</v>
      </c>
      <c r="F128" s="23">
        <v>6</v>
      </c>
      <c r="G128" s="1" t="s">
        <v>119</v>
      </c>
      <c r="H128" s="4">
        <v>31.7</v>
      </c>
    </row>
    <row r="129" spans="1:8" x14ac:dyDescent="0.2">
      <c r="A129" s="1">
        <v>126</v>
      </c>
      <c r="B129" s="2" t="s">
        <v>11</v>
      </c>
      <c r="C129" s="2" t="s">
        <v>123</v>
      </c>
      <c r="D129" s="12" t="s">
        <v>1039</v>
      </c>
      <c r="E129" s="2" t="s">
        <v>188</v>
      </c>
      <c r="F129" s="23">
        <v>6</v>
      </c>
      <c r="G129" s="1" t="s">
        <v>189</v>
      </c>
      <c r="H129" s="4">
        <v>20.59</v>
      </c>
    </row>
    <row r="130" spans="1:8" x14ac:dyDescent="0.2">
      <c r="A130" s="1">
        <v>127</v>
      </c>
      <c r="B130" s="2" t="s">
        <v>11</v>
      </c>
      <c r="C130" s="2" t="s">
        <v>123</v>
      </c>
      <c r="D130" s="12" t="s">
        <v>1039</v>
      </c>
      <c r="E130" s="2" t="s">
        <v>190</v>
      </c>
      <c r="F130" s="23">
        <v>6</v>
      </c>
      <c r="G130" s="1" t="s">
        <v>191</v>
      </c>
      <c r="H130" s="4">
        <v>15.06</v>
      </c>
    </row>
    <row r="131" spans="1:8" x14ac:dyDescent="0.2">
      <c r="A131" s="1">
        <v>128</v>
      </c>
      <c r="B131" s="2" t="s">
        <v>11</v>
      </c>
      <c r="C131" s="2" t="s">
        <v>123</v>
      </c>
      <c r="D131" s="12" t="s">
        <v>1039</v>
      </c>
      <c r="E131" s="2" t="s">
        <v>49</v>
      </c>
      <c r="F131" s="23">
        <v>8</v>
      </c>
      <c r="G131" s="1" t="s">
        <v>50</v>
      </c>
      <c r="H131" s="4">
        <v>7.08</v>
      </c>
    </row>
    <row r="132" spans="1:8" x14ac:dyDescent="0.2">
      <c r="A132" s="1">
        <v>129</v>
      </c>
      <c r="B132" s="2" t="s">
        <v>11</v>
      </c>
      <c r="C132" s="2" t="s">
        <v>193</v>
      </c>
      <c r="D132" s="12" t="s">
        <v>1059</v>
      </c>
      <c r="E132" s="2">
        <v>3001</v>
      </c>
      <c r="F132" s="23">
        <v>5</v>
      </c>
      <c r="G132" s="1" t="s">
        <v>13</v>
      </c>
      <c r="H132" s="2">
        <v>16.079999999999998</v>
      </c>
    </row>
    <row r="133" spans="1:8" x14ac:dyDescent="0.2">
      <c r="A133" s="1">
        <v>130</v>
      </c>
      <c r="B133" s="2" t="s">
        <v>11</v>
      </c>
      <c r="C133" s="2" t="s">
        <v>193</v>
      </c>
      <c r="D133" s="12" t="s">
        <v>1059</v>
      </c>
      <c r="E133" s="2">
        <v>3002</v>
      </c>
      <c r="F133" s="23">
        <v>5</v>
      </c>
      <c r="G133" s="1" t="s">
        <v>195</v>
      </c>
      <c r="H133" s="2">
        <v>23.99</v>
      </c>
    </row>
    <row r="134" spans="1:8" x14ac:dyDescent="0.2">
      <c r="A134" s="1">
        <v>131</v>
      </c>
      <c r="B134" s="2" t="s">
        <v>11</v>
      </c>
      <c r="C134" s="2" t="s">
        <v>193</v>
      </c>
      <c r="D134" s="12" t="s">
        <v>1059</v>
      </c>
      <c r="E134" s="2">
        <v>3003</v>
      </c>
      <c r="F134" s="23">
        <v>5</v>
      </c>
      <c r="G134" s="1" t="s">
        <v>197</v>
      </c>
      <c r="H134" s="2">
        <v>25.85</v>
      </c>
    </row>
    <row r="135" spans="1:8" x14ac:dyDescent="0.2">
      <c r="A135" s="1">
        <v>132</v>
      </c>
      <c r="B135" s="2" t="s">
        <v>11</v>
      </c>
      <c r="C135" s="2" t="s">
        <v>193</v>
      </c>
      <c r="D135" s="12" t="s">
        <v>1059</v>
      </c>
      <c r="E135" s="2">
        <v>3004</v>
      </c>
      <c r="F135" s="23">
        <v>17</v>
      </c>
      <c r="G135" s="1" t="s">
        <v>18</v>
      </c>
    </row>
    <row r="136" spans="1:8" x14ac:dyDescent="0.2">
      <c r="A136" s="1">
        <v>133</v>
      </c>
      <c r="B136" s="2" t="s">
        <v>11</v>
      </c>
      <c r="C136" s="2" t="s">
        <v>193</v>
      </c>
      <c r="D136" s="12" t="s">
        <v>1059</v>
      </c>
      <c r="E136" s="2">
        <v>3005</v>
      </c>
      <c r="F136" s="23">
        <v>5</v>
      </c>
      <c r="G136" s="1" t="s">
        <v>198</v>
      </c>
      <c r="H136" s="2">
        <v>20.149999999999999</v>
      </c>
    </row>
    <row r="137" spans="1:8" x14ac:dyDescent="0.2">
      <c r="A137" s="1">
        <v>134</v>
      </c>
      <c r="B137" s="2" t="s">
        <v>11</v>
      </c>
      <c r="C137" s="2" t="s">
        <v>193</v>
      </c>
      <c r="D137" s="12" t="s">
        <v>1059</v>
      </c>
      <c r="E137" s="2">
        <v>3006</v>
      </c>
      <c r="F137" s="23">
        <v>5</v>
      </c>
      <c r="G137" s="1" t="s">
        <v>200</v>
      </c>
      <c r="H137" s="2">
        <v>63.24</v>
      </c>
    </row>
    <row r="138" spans="1:8" x14ac:dyDescent="0.2">
      <c r="A138" s="1">
        <v>135</v>
      </c>
      <c r="B138" s="2" t="s">
        <v>11</v>
      </c>
      <c r="C138" s="2" t="s">
        <v>193</v>
      </c>
      <c r="D138" s="12" t="s">
        <v>1059</v>
      </c>
      <c r="E138" s="2" t="s">
        <v>201</v>
      </c>
      <c r="F138" s="23">
        <v>5</v>
      </c>
      <c r="G138" s="1" t="s">
        <v>202</v>
      </c>
      <c r="H138" s="2">
        <v>2.89</v>
      </c>
    </row>
    <row r="139" spans="1:8" x14ac:dyDescent="0.2">
      <c r="A139" s="1">
        <v>136</v>
      </c>
      <c r="B139" s="2" t="s">
        <v>11</v>
      </c>
      <c r="C139" s="2" t="s">
        <v>193</v>
      </c>
      <c r="D139" s="12" t="s">
        <v>1059</v>
      </c>
      <c r="E139" s="2">
        <v>3007</v>
      </c>
      <c r="F139" s="23">
        <v>5</v>
      </c>
      <c r="G139" s="1" t="s">
        <v>203</v>
      </c>
      <c r="H139" s="2">
        <v>32.29</v>
      </c>
    </row>
    <row r="140" spans="1:8" x14ac:dyDescent="0.2">
      <c r="A140" s="1">
        <v>137</v>
      </c>
      <c r="B140" s="2" t="s">
        <v>11</v>
      </c>
      <c r="C140" s="2" t="s">
        <v>193</v>
      </c>
      <c r="D140" s="12" t="s">
        <v>1059</v>
      </c>
      <c r="E140" s="2">
        <v>3008</v>
      </c>
      <c r="F140" s="23">
        <v>5</v>
      </c>
      <c r="G140" s="1" t="s">
        <v>204</v>
      </c>
      <c r="H140" s="2">
        <v>7.52</v>
      </c>
    </row>
    <row r="141" spans="1:8" x14ac:dyDescent="0.2">
      <c r="A141" s="1">
        <v>138</v>
      </c>
      <c r="B141" s="2" t="s">
        <v>11</v>
      </c>
      <c r="C141" s="2" t="s">
        <v>193</v>
      </c>
      <c r="D141" s="12" t="s">
        <v>1059</v>
      </c>
      <c r="E141" s="2">
        <v>3009</v>
      </c>
      <c r="F141" s="23">
        <v>5</v>
      </c>
      <c r="G141" s="1" t="s">
        <v>206</v>
      </c>
      <c r="H141" s="2">
        <v>30.89</v>
      </c>
    </row>
    <row r="142" spans="1:8" x14ac:dyDescent="0.2">
      <c r="A142" s="1">
        <v>139</v>
      </c>
      <c r="B142" s="2" t="s">
        <v>11</v>
      </c>
      <c r="C142" s="2" t="s">
        <v>193</v>
      </c>
      <c r="D142" s="12" t="s">
        <v>1059</v>
      </c>
      <c r="E142" s="2" t="s">
        <v>207</v>
      </c>
      <c r="F142" s="23">
        <v>5</v>
      </c>
      <c r="G142" s="1" t="s">
        <v>208</v>
      </c>
      <c r="H142" s="2">
        <v>2.9</v>
      </c>
    </row>
    <row r="143" spans="1:8" x14ac:dyDescent="0.2">
      <c r="A143" s="1">
        <v>140</v>
      </c>
      <c r="B143" s="2" t="s">
        <v>11</v>
      </c>
      <c r="C143" s="2" t="s">
        <v>193</v>
      </c>
      <c r="D143" s="12" t="s">
        <v>1059</v>
      </c>
      <c r="E143" s="2">
        <v>3010</v>
      </c>
      <c r="F143" s="23">
        <v>5</v>
      </c>
      <c r="G143" s="1" t="s">
        <v>108</v>
      </c>
      <c r="H143" s="2">
        <v>17.059999999999999</v>
      </c>
    </row>
    <row r="144" spans="1:8" x14ac:dyDescent="0.2">
      <c r="A144" s="1">
        <v>141</v>
      </c>
      <c r="B144" s="2" t="s">
        <v>11</v>
      </c>
      <c r="C144" s="2" t="s">
        <v>193</v>
      </c>
      <c r="D144" s="12" t="s">
        <v>1059</v>
      </c>
      <c r="E144" s="2">
        <v>3011</v>
      </c>
      <c r="F144" s="23">
        <v>5</v>
      </c>
      <c r="G144" s="1" t="s">
        <v>210</v>
      </c>
      <c r="H144" s="2">
        <v>14.91</v>
      </c>
    </row>
    <row r="145" spans="1:8" x14ac:dyDescent="0.2">
      <c r="A145" s="1">
        <v>142</v>
      </c>
      <c r="B145" s="2" t="s">
        <v>11</v>
      </c>
      <c r="C145" s="2" t="s">
        <v>193</v>
      </c>
      <c r="D145" s="12" t="s">
        <v>1059</v>
      </c>
      <c r="E145" s="2">
        <v>3012</v>
      </c>
      <c r="F145" s="23">
        <v>5</v>
      </c>
      <c r="G145" s="1" t="s">
        <v>211</v>
      </c>
      <c r="H145" s="2">
        <v>27.04</v>
      </c>
    </row>
    <row r="146" spans="1:8" x14ac:dyDescent="0.2">
      <c r="A146" s="1">
        <v>143</v>
      </c>
      <c r="B146" s="2" t="s">
        <v>11</v>
      </c>
      <c r="C146" s="2" t="s">
        <v>193</v>
      </c>
      <c r="D146" s="12" t="s">
        <v>1059</v>
      </c>
      <c r="E146" s="2">
        <v>3013</v>
      </c>
      <c r="F146" s="23">
        <v>13</v>
      </c>
      <c r="G146" s="1" t="s">
        <v>38</v>
      </c>
      <c r="H146" s="2">
        <v>67.2</v>
      </c>
    </row>
    <row r="147" spans="1:8" x14ac:dyDescent="0.2">
      <c r="A147" s="1">
        <v>144</v>
      </c>
      <c r="B147" s="2" t="s">
        <v>11</v>
      </c>
      <c r="C147" s="2" t="s">
        <v>193</v>
      </c>
      <c r="D147" s="12" t="s">
        <v>1059</v>
      </c>
      <c r="E147" s="2" t="s">
        <v>217</v>
      </c>
      <c r="F147" s="23">
        <v>13</v>
      </c>
      <c r="G147" s="1" t="s">
        <v>218</v>
      </c>
      <c r="H147" s="2">
        <v>5.16</v>
      </c>
    </row>
    <row r="148" spans="1:8" x14ac:dyDescent="0.2">
      <c r="A148" s="1">
        <v>145</v>
      </c>
      <c r="B148" s="2" t="s">
        <v>11</v>
      </c>
      <c r="C148" s="2" t="s">
        <v>193</v>
      </c>
      <c r="D148" s="12" t="s">
        <v>1059</v>
      </c>
      <c r="E148" s="2">
        <v>3014</v>
      </c>
      <c r="F148" s="23">
        <v>13</v>
      </c>
      <c r="G148" s="1" t="s">
        <v>220</v>
      </c>
      <c r="H148" s="2">
        <v>15.18</v>
      </c>
    </row>
    <row r="149" spans="1:8" x14ac:dyDescent="0.2">
      <c r="A149" s="1">
        <v>146</v>
      </c>
      <c r="B149" s="2" t="s">
        <v>11</v>
      </c>
      <c r="C149" s="2" t="s">
        <v>193</v>
      </c>
      <c r="D149" s="12" t="s">
        <v>1059</v>
      </c>
      <c r="E149" s="2" t="s">
        <v>221</v>
      </c>
      <c r="F149" s="23">
        <v>5</v>
      </c>
      <c r="G149" s="1" t="s">
        <v>13</v>
      </c>
      <c r="H149" s="2">
        <v>3.86</v>
      </c>
    </row>
    <row r="150" spans="1:8" x14ac:dyDescent="0.2">
      <c r="A150" s="1">
        <v>147</v>
      </c>
      <c r="B150" s="2" t="s">
        <v>11</v>
      </c>
      <c r="C150" s="2" t="s">
        <v>193</v>
      </c>
      <c r="D150" s="12" t="s">
        <v>1059</v>
      </c>
      <c r="E150" s="2">
        <v>3015</v>
      </c>
      <c r="F150" s="23">
        <v>5</v>
      </c>
      <c r="G150" s="1" t="s">
        <v>222</v>
      </c>
      <c r="H150" s="2">
        <v>9.8000000000000007</v>
      </c>
    </row>
    <row r="151" spans="1:8" x14ac:dyDescent="0.2">
      <c r="A151" s="1">
        <v>148</v>
      </c>
      <c r="B151" s="2" t="s">
        <v>11</v>
      </c>
      <c r="C151" s="2" t="s">
        <v>193</v>
      </c>
      <c r="D151" s="12" t="s">
        <v>1059</v>
      </c>
      <c r="E151" s="2">
        <v>3016</v>
      </c>
      <c r="F151" s="23">
        <v>5</v>
      </c>
      <c r="G151" s="1" t="s">
        <v>224</v>
      </c>
      <c r="H151" s="2">
        <v>20.13</v>
      </c>
    </row>
    <row r="152" spans="1:8" x14ac:dyDescent="0.2">
      <c r="A152" s="1">
        <v>149</v>
      </c>
      <c r="B152" s="2" t="s">
        <v>11</v>
      </c>
      <c r="C152" s="2" t="s">
        <v>193</v>
      </c>
      <c r="D152" s="12" t="s">
        <v>1059</v>
      </c>
      <c r="E152" s="2">
        <v>3017</v>
      </c>
      <c r="F152" s="23">
        <v>5</v>
      </c>
      <c r="G152" s="1" t="s">
        <v>226</v>
      </c>
      <c r="H152" s="2">
        <v>42.55</v>
      </c>
    </row>
    <row r="153" spans="1:8" x14ac:dyDescent="0.2">
      <c r="A153" s="1">
        <v>150</v>
      </c>
      <c r="B153" s="2" t="s">
        <v>11</v>
      </c>
      <c r="C153" s="2" t="s">
        <v>193</v>
      </c>
      <c r="D153" s="12" t="s">
        <v>1059</v>
      </c>
      <c r="E153" s="2">
        <v>3018</v>
      </c>
      <c r="F153" s="23">
        <v>5</v>
      </c>
      <c r="G153" s="1" t="s">
        <v>228</v>
      </c>
      <c r="H153" s="2">
        <v>20.68</v>
      </c>
    </row>
    <row r="154" spans="1:8" x14ac:dyDescent="0.2">
      <c r="A154" s="1">
        <v>151</v>
      </c>
      <c r="B154" s="2" t="s">
        <v>11</v>
      </c>
      <c r="C154" s="2" t="s">
        <v>193</v>
      </c>
      <c r="D154" s="12" t="s">
        <v>1059</v>
      </c>
      <c r="E154" s="2">
        <v>3019</v>
      </c>
      <c r="F154" s="23">
        <v>5</v>
      </c>
      <c r="G154" s="1" t="s">
        <v>229</v>
      </c>
      <c r="H154" s="2">
        <v>16.78</v>
      </c>
    </row>
    <row r="155" spans="1:8" x14ac:dyDescent="0.2">
      <c r="A155" s="1">
        <v>152</v>
      </c>
      <c r="B155" s="2" t="s">
        <v>11</v>
      </c>
      <c r="C155" s="2" t="s">
        <v>193</v>
      </c>
      <c r="D155" s="12" t="s">
        <v>1059</v>
      </c>
      <c r="E155" s="2">
        <v>3020</v>
      </c>
      <c r="F155" s="23">
        <v>5</v>
      </c>
      <c r="G155" s="1" t="s">
        <v>230</v>
      </c>
      <c r="H155" s="2">
        <v>39.479999999999997</v>
      </c>
    </row>
    <row r="156" spans="1:8" x14ac:dyDescent="0.2">
      <c r="A156" s="1">
        <v>153</v>
      </c>
      <c r="B156" s="2" t="s">
        <v>11</v>
      </c>
      <c r="C156" s="2" t="s">
        <v>193</v>
      </c>
      <c r="D156" s="12" t="s">
        <v>1059</v>
      </c>
      <c r="E156" s="2">
        <v>3021</v>
      </c>
      <c r="F156" s="23">
        <v>5</v>
      </c>
      <c r="G156" s="1" t="s">
        <v>231</v>
      </c>
      <c r="H156" s="2">
        <v>21.63</v>
      </c>
    </row>
    <row r="157" spans="1:8" x14ac:dyDescent="0.2">
      <c r="A157" s="1">
        <v>154</v>
      </c>
      <c r="B157" s="2" t="s">
        <v>11</v>
      </c>
      <c r="C157" s="2" t="s">
        <v>193</v>
      </c>
      <c r="D157" s="12" t="s">
        <v>1059</v>
      </c>
      <c r="E157" s="2">
        <v>3022</v>
      </c>
      <c r="F157" s="23">
        <v>5</v>
      </c>
      <c r="G157" s="1" t="s">
        <v>232</v>
      </c>
      <c r="H157" s="2">
        <v>41.06</v>
      </c>
    </row>
    <row r="158" spans="1:8" x14ac:dyDescent="0.2">
      <c r="A158" s="1">
        <v>155</v>
      </c>
      <c r="B158" s="2" t="s">
        <v>11</v>
      </c>
      <c r="C158" s="2" t="s">
        <v>193</v>
      </c>
      <c r="D158" s="12" t="s">
        <v>1059</v>
      </c>
      <c r="E158" s="2">
        <v>3023</v>
      </c>
      <c r="F158" s="2">
        <v>14</v>
      </c>
      <c r="G158" s="1" t="s">
        <v>233</v>
      </c>
      <c r="H158" s="2">
        <v>2.4900000000000002</v>
      </c>
    </row>
    <row r="159" spans="1:8" x14ac:dyDescent="0.2">
      <c r="A159" s="1">
        <v>156</v>
      </c>
      <c r="B159" s="2" t="s">
        <v>11</v>
      </c>
      <c r="C159" s="2" t="s">
        <v>193</v>
      </c>
      <c r="D159" s="12" t="s">
        <v>1059</v>
      </c>
      <c r="E159" s="2">
        <v>3024</v>
      </c>
      <c r="F159" s="23">
        <v>5</v>
      </c>
      <c r="G159" s="1" t="s">
        <v>211</v>
      </c>
      <c r="H159" s="2">
        <v>12.55</v>
      </c>
    </row>
    <row r="160" spans="1:8" x14ac:dyDescent="0.2">
      <c r="A160" s="1">
        <v>157</v>
      </c>
      <c r="B160" s="2" t="s">
        <v>11</v>
      </c>
      <c r="C160" s="2" t="s">
        <v>193</v>
      </c>
      <c r="D160" s="12" t="s">
        <v>1059</v>
      </c>
      <c r="E160" s="2">
        <v>3025</v>
      </c>
      <c r="F160" s="23">
        <v>5</v>
      </c>
      <c r="G160" s="1" t="s">
        <v>235</v>
      </c>
      <c r="H160" s="2">
        <v>6.83</v>
      </c>
    </row>
    <row r="161" spans="1:8" x14ac:dyDescent="0.2">
      <c r="A161" s="1">
        <v>158</v>
      </c>
      <c r="B161" s="2" t="s">
        <v>11</v>
      </c>
      <c r="C161" s="2" t="s">
        <v>193</v>
      </c>
      <c r="D161" s="12" t="s">
        <v>1059</v>
      </c>
      <c r="E161" s="2">
        <v>3026</v>
      </c>
      <c r="F161" s="23">
        <v>5</v>
      </c>
      <c r="G161" s="1" t="s">
        <v>236</v>
      </c>
      <c r="H161" s="2">
        <v>19.03</v>
      </c>
    </row>
    <row r="162" spans="1:8" x14ac:dyDescent="0.2">
      <c r="A162" s="1">
        <v>159</v>
      </c>
      <c r="B162" s="2" t="s">
        <v>11</v>
      </c>
      <c r="C162" s="2" t="s">
        <v>193</v>
      </c>
      <c r="D162" s="12" t="s">
        <v>1059</v>
      </c>
      <c r="E162" s="2">
        <v>3027</v>
      </c>
      <c r="F162" s="23">
        <v>5</v>
      </c>
      <c r="G162" s="1" t="s">
        <v>237</v>
      </c>
      <c r="H162" s="2">
        <v>11.74</v>
      </c>
    </row>
    <row r="163" spans="1:8" x14ac:dyDescent="0.2">
      <c r="A163" s="1">
        <v>160</v>
      </c>
      <c r="B163" s="2" t="s">
        <v>11</v>
      </c>
      <c r="C163" s="2" t="s">
        <v>193</v>
      </c>
      <c r="D163" s="12" t="s">
        <v>1059</v>
      </c>
      <c r="E163" s="2">
        <v>3028</v>
      </c>
      <c r="F163" s="23">
        <v>5</v>
      </c>
      <c r="G163" s="1" t="s">
        <v>238</v>
      </c>
      <c r="H163" s="2">
        <v>14.78</v>
      </c>
    </row>
    <row r="164" spans="1:8" x14ac:dyDescent="0.2">
      <c r="A164" s="1">
        <v>161</v>
      </c>
      <c r="B164" s="2" t="s">
        <v>11</v>
      </c>
      <c r="C164" s="2" t="s">
        <v>193</v>
      </c>
      <c r="D164" s="12" t="s">
        <v>1059</v>
      </c>
      <c r="E164" s="2">
        <v>3029</v>
      </c>
      <c r="F164" s="23">
        <v>5</v>
      </c>
      <c r="G164" s="1" t="s">
        <v>239</v>
      </c>
      <c r="H164" s="2">
        <v>18.100000000000001</v>
      </c>
    </row>
    <row r="165" spans="1:8" x14ac:dyDescent="0.2">
      <c r="A165" s="1">
        <v>162</v>
      </c>
      <c r="B165" s="2" t="s">
        <v>11</v>
      </c>
      <c r="C165" s="2" t="s">
        <v>193</v>
      </c>
      <c r="D165" s="12" t="s">
        <v>1059</v>
      </c>
      <c r="E165" s="2">
        <v>3030</v>
      </c>
      <c r="F165" s="23">
        <v>5</v>
      </c>
      <c r="G165" s="1" t="s">
        <v>240</v>
      </c>
      <c r="H165" s="2">
        <v>2.17</v>
      </c>
    </row>
    <row r="166" spans="1:8" x14ac:dyDescent="0.2">
      <c r="A166" s="1">
        <v>163</v>
      </c>
      <c r="B166" s="2" t="s">
        <v>11</v>
      </c>
      <c r="C166" s="2" t="s">
        <v>193</v>
      </c>
      <c r="D166" s="12" t="s">
        <v>1059</v>
      </c>
      <c r="E166" s="2">
        <v>3031</v>
      </c>
      <c r="F166" s="23">
        <v>5</v>
      </c>
      <c r="G166" s="1" t="s">
        <v>241</v>
      </c>
      <c r="H166" s="2">
        <v>1.44</v>
      </c>
    </row>
    <row r="167" spans="1:8" x14ac:dyDescent="0.2">
      <c r="A167" s="1">
        <v>164</v>
      </c>
      <c r="B167" s="2" t="s">
        <v>11</v>
      </c>
      <c r="C167" s="2" t="s">
        <v>193</v>
      </c>
      <c r="D167" s="12" t="s">
        <v>1059</v>
      </c>
      <c r="E167" s="2">
        <v>3032</v>
      </c>
      <c r="F167" s="23">
        <v>5</v>
      </c>
      <c r="G167" s="1" t="s">
        <v>242</v>
      </c>
      <c r="H167" s="2">
        <v>18.399999999999999</v>
      </c>
    </row>
    <row r="168" spans="1:8" x14ac:dyDescent="0.2">
      <c r="A168" s="1">
        <v>165</v>
      </c>
      <c r="B168" s="2" t="s">
        <v>11</v>
      </c>
      <c r="C168" s="2" t="s">
        <v>193</v>
      </c>
      <c r="D168" s="12" t="s">
        <v>1059</v>
      </c>
      <c r="E168" s="2">
        <v>3033</v>
      </c>
      <c r="F168" s="23">
        <v>5</v>
      </c>
      <c r="G168" s="1" t="s">
        <v>243</v>
      </c>
      <c r="H168" s="2">
        <v>2.17</v>
      </c>
    </row>
    <row r="169" spans="1:8" x14ac:dyDescent="0.2">
      <c r="A169" s="1">
        <v>166</v>
      </c>
      <c r="B169" s="2" t="s">
        <v>11</v>
      </c>
      <c r="C169" s="2" t="s">
        <v>193</v>
      </c>
      <c r="D169" s="12" t="s">
        <v>1059</v>
      </c>
      <c r="E169" s="2">
        <v>3034</v>
      </c>
      <c r="F169" s="23">
        <v>5</v>
      </c>
      <c r="G169" s="1" t="s">
        <v>244</v>
      </c>
      <c r="H169" s="2">
        <v>1.44</v>
      </c>
    </row>
    <row r="170" spans="1:8" x14ac:dyDescent="0.2">
      <c r="A170" s="1">
        <v>167</v>
      </c>
      <c r="B170" s="2" t="s">
        <v>11</v>
      </c>
      <c r="C170" s="2" t="s">
        <v>193</v>
      </c>
      <c r="D170" s="12" t="s">
        <v>1049</v>
      </c>
      <c r="E170" s="2">
        <v>3035</v>
      </c>
      <c r="F170" s="23">
        <v>5</v>
      </c>
      <c r="G170" s="1" t="s">
        <v>245</v>
      </c>
      <c r="H170" s="2">
        <v>45.73</v>
      </c>
    </row>
    <row r="171" spans="1:8" x14ac:dyDescent="0.2">
      <c r="A171" s="1">
        <v>168</v>
      </c>
      <c r="B171" s="2" t="s">
        <v>11</v>
      </c>
      <c r="C171" s="2" t="s">
        <v>193</v>
      </c>
      <c r="D171" s="12" t="s">
        <v>1049</v>
      </c>
      <c r="E171" s="2">
        <v>3036</v>
      </c>
      <c r="F171" s="23">
        <v>5</v>
      </c>
      <c r="G171" s="1" t="s">
        <v>246</v>
      </c>
      <c r="H171" s="2">
        <v>17.91</v>
      </c>
    </row>
    <row r="172" spans="1:8" x14ac:dyDescent="0.2">
      <c r="A172" s="1">
        <v>169</v>
      </c>
      <c r="B172" s="2" t="s">
        <v>11</v>
      </c>
      <c r="C172" s="2" t="s">
        <v>193</v>
      </c>
      <c r="D172" s="12" t="s">
        <v>1049</v>
      </c>
      <c r="E172" s="2">
        <v>3037</v>
      </c>
      <c r="F172" s="23">
        <v>5</v>
      </c>
      <c r="G172" s="1" t="s">
        <v>247</v>
      </c>
      <c r="H172" s="2">
        <v>2.16</v>
      </c>
    </row>
    <row r="173" spans="1:8" x14ac:dyDescent="0.2">
      <c r="A173" s="1">
        <v>170</v>
      </c>
      <c r="B173" s="2" t="s">
        <v>11</v>
      </c>
      <c r="C173" s="2" t="s">
        <v>193</v>
      </c>
      <c r="D173" s="12" t="s">
        <v>1049</v>
      </c>
      <c r="E173" s="2">
        <v>3038</v>
      </c>
      <c r="F173" s="23">
        <v>5</v>
      </c>
      <c r="G173" s="1" t="s">
        <v>248</v>
      </c>
      <c r="H173" s="2">
        <v>1.26</v>
      </c>
    </row>
    <row r="174" spans="1:8" x14ac:dyDescent="0.2">
      <c r="A174" s="1">
        <v>171</v>
      </c>
      <c r="B174" s="2" t="s">
        <v>11</v>
      </c>
      <c r="C174" s="2" t="s">
        <v>193</v>
      </c>
      <c r="D174" s="12" t="s">
        <v>1049</v>
      </c>
      <c r="E174" s="2">
        <v>3039</v>
      </c>
      <c r="F174" s="23">
        <v>5</v>
      </c>
      <c r="G174" s="1" t="s">
        <v>249</v>
      </c>
      <c r="H174" s="2">
        <v>7.16</v>
      </c>
    </row>
    <row r="175" spans="1:8" x14ac:dyDescent="0.2">
      <c r="A175" s="1">
        <v>172</v>
      </c>
      <c r="B175" s="2" t="s">
        <v>11</v>
      </c>
      <c r="C175" s="2" t="s">
        <v>193</v>
      </c>
      <c r="D175" s="12" t="s">
        <v>1049</v>
      </c>
      <c r="E175" s="2">
        <v>3040</v>
      </c>
      <c r="F175" s="23">
        <v>5</v>
      </c>
      <c r="G175" s="1" t="s">
        <v>31</v>
      </c>
      <c r="H175" s="2">
        <v>12.13</v>
      </c>
    </row>
    <row r="176" spans="1:8" x14ac:dyDescent="0.2">
      <c r="A176" s="1">
        <v>173</v>
      </c>
      <c r="B176" s="2" t="s">
        <v>11</v>
      </c>
      <c r="C176" s="2" t="s">
        <v>193</v>
      </c>
      <c r="D176" s="12" t="s">
        <v>1049</v>
      </c>
      <c r="E176" s="2">
        <v>3041</v>
      </c>
      <c r="F176" s="23">
        <v>5</v>
      </c>
      <c r="G176" s="1" t="s">
        <v>250</v>
      </c>
      <c r="H176" s="2">
        <v>21.8</v>
      </c>
    </row>
    <row r="177" spans="1:8" x14ac:dyDescent="0.2">
      <c r="A177" s="1">
        <v>174</v>
      </c>
      <c r="B177" s="2" t="s">
        <v>11</v>
      </c>
      <c r="C177" s="2" t="s">
        <v>193</v>
      </c>
      <c r="D177" s="12" t="s">
        <v>1049</v>
      </c>
      <c r="E177" s="2">
        <v>3042</v>
      </c>
      <c r="F177" s="23">
        <v>5</v>
      </c>
      <c r="G177" s="1" t="s">
        <v>251</v>
      </c>
      <c r="H177" s="2">
        <v>4.79</v>
      </c>
    </row>
    <row r="178" spans="1:8" x14ac:dyDescent="0.2">
      <c r="A178" s="1">
        <v>175</v>
      </c>
      <c r="B178" s="2" t="s">
        <v>11</v>
      </c>
      <c r="C178" s="2" t="s">
        <v>193</v>
      </c>
      <c r="D178" s="12" t="s">
        <v>1049</v>
      </c>
      <c r="E178" s="2" t="s">
        <v>252</v>
      </c>
      <c r="F178" s="23">
        <v>5</v>
      </c>
      <c r="G178" s="1" t="s">
        <v>253</v>
      </c>
      <c r="H178" s="2">
        <v>4.4000000000000004</v>
      </c>
    </row>
    <row r="179" spans="1:8" x14ac:dyDescent="0.2">
      <c r="A179" s="1">
        <v>176</v>
      </c>
      <c r="B179" s="2" t="s">
        <v>11</v>
      </c>
      <c r="C179" s="2" t="s">
        <v>193</v>
      </c>
      <c r="D179" s="12" t="s">
        <v>1049</v>
      </c>
      <c r="E179" s="2">
        <v>3043</v>
      </c>
      <c r="F179" s="23">
        <v>5</v>
      </c>
      <c r="G179" s="1" t="s">
        <v>254</v>
      </c>
      <c r="H179" s="2">
        <v>34.39</v>
      </c>
    </row>
    <row r="180" spans="1:8" x14ac:dyDescent="0.2">
      <c r="A180" s="1">
        <v>177</v>
      </c>
      <c r="B180" s="2" t="s">
        <v>11</v>
      </c>
      <c r="C180" s="2" t="s">
        <v>193</v>
      </c>
      <c r="D180" s="12" t="s">
        <v>1049</v>
      </c>
      <c r="E180" s="2">
        <v>3044</v>
      </c>
      <c r="F180" s="23">
        <v>5</v>
      </c>
      <c r="G180" s="1" t="s">
        <v>255</v>
      </c>
      <c r="H180" s="2">
        <v>69.41</v>
      </c>
    </row>
    <row r="181" spans="1:8" x14ac:dyDescent="0.2">
      <c r="A181" s="1">
        <v>178</v>
      </c>
      <c r="B181" s="2" t="s">
        <v>11</v>
      </c>
      <c r="C181" s="2" t="s">
        <v>193</v>
      </c>
      <c r="D181" s="12" t="s">
        <v>1049</v>
      </c>
      <c r="E181" s="2">
        <v>3045</v>
      </c>
      <c r="F181" s="2">
        <v>14</v>
      </c>
      <c r="G181" s="1" t="s">
        <v>256</v>
      </c>
      <c r="H181" s="2">
        <v>2.42</v>
      </c>
    </row>
    <row r="182" spans="1:8" x14ac:dyDescent="0.2">
      <c r="A182" s="1">
        <v>179</v>
      </c>
      <c r="B182" s="2" t="s">
        <v>11</v>
      </c>
      <c r="C182" s="2" t="s">
        <v>193</v>
      </c>
      <c r="D182" s="12" t="s">
        <v>1049</v>
      </c>
      <c r="E182" s="2">
        <v>3046</v>
      </c>
      <c r="F182" s="23">
        <v>17</v>
      </c>
      <c r="G182" s="1" t="s">
        <v>17</v>
      </c>
    </row>
    <row r="183" spans="1:8" x14ac:dyDescent="0.2">
      <c r="A183" s="1">
        <v>180</v>
      </c>
      <c r="B183" s="2" t="s">
        <v>11</v>
      </c>
      <c r="C183" s="2" t="s">
        <v>193</v>
      </c>
      <c r="D183" s="12" t="s">
        <v>1049</v>
      </c>
      <c r="E183" s="2">
        <v>3047</v>
      </c>
      <c r="F183" s="23">
        <v>17</v>
      </c>
      <c r="G183" s="1" t="s">
        <v>17</v>
      </c>
    </row>
    <row r="184" spans="1:8" x14ac:dyDescent="0.2">
      <c r="A184" s="1">
        <v>181</v>
      </c>
      <c r="B184" s="2" t="s">
        <v>11</v>
      </c>
      <c r="C184" s="2" t="s">
        <v>193</v>
      </c>
      <c r="D184" s="12" t="s">
        <v>1049</v>
      </c>
      <c r="E184" s="2">
        <v>3048</v>
      </c>
      <c r="F184" s="23">
        <v>5</v>
      </c>
      <c r="G184" s="1" t="s">
        <v>257</v>
      </c>
      <c r="H184" s="2">
        <v>52.17</v>
      </c>
    </row>
    <row r="185" spans="1:8" x14ac:dyDescent="0.2">
      <c r="A185" s="1">
        <v>182</v>
      </c>
      <c r="B185" s="2" t="s">
        <v>11</v>
      </c>
      <c r="C185" s="2" t="s">
        <v>193</v>
      </c>
      <c r="D185" s="12" t="s">
        <v>1049</v>
      </c>
      <c r="E185" s="2">
        <v>3049</v>
      </c>
      <c r="F185" s="23">
        <v>5</v>
      </c>
      <c r="G185" s="1" t="s">
        <v>258</v>
      </c>
      <c r="H185" s="2">
        <v>47.39</v>
      </c>
    </row>
    <row r="186" spans="1:8" x14ac:dyDescent="0.2">
      <c r="A186" s="1">
        <v>183</v>
      </c>
      <c r="B186" s="2" t="s">
        <v>11</v>
      </c>
      <c r="C186" s="2" t="s">
        <v>193</v>
      </c>
      <c r="D186" s="12" t="s">
        <v>1049</v>
      </c>
      <c r="E186" s="2" t="s">
        <v>259</v>
      </c>
      <c r="F186" s="2">
        <v>14</v>
      </c>
      <c r="G186" s="1" t="s">
        <v>260</v>
      </c>
      <c r="H186" s="2">
        <v>3.16</v>
      </c>
    </row>
    <row r="187" spans="1:8" x14ac:dyDescent="0.2">
      <c r="A187" s="1">
        <v>184</v>
      </c>
      <c r="B187" s="2" t="s">
        <v>11</v>
      </c>
      <c r="C187" s="2" t="s">
        <v>193</v>
      </c>
      <c r="D187" s="12" t="s">
        <v>1049</v>
      </c>
      <c r="E187" s="2">
        <v>3050</v>
      </c>
      <c r="F187" s="23">
        <v>5</v>
      </c>
      <c r="G187" s="1" t="s">
        <v>261</v>
      </c>
      <c r="H187" s="2">
        <v>16.36</v>
      </c>
    </row>
    <row r="188" spans="1:8" x14ac:dyDescent="0.2">
      <c r="A188" s="1">
        <v>185</v>
      </c>
      <c r="B188" s="2" t="s">
        <v>11</v>
      </c>
      <c r="C188" s="2" t="s">
        <v>193</v>
      </c>
      <c r="D188" s="12" t="s">
        <v>1049</v>
      </c>
      <c r="E188" s="2">
        <v>3051</v>
      </c>
      <c r="F188" s="23">
        <v>5</v>
      </c>
      <c r="G188" s="1" t="s">
        <v>262</v>
      </c>
      <c r="H188" s="2">
        <v>23.27</v>
      </c>
    </row>
    <row r="189" spans="1:8" x14ac:dyDescent="0.2">
      <c r="A189" s="1">
        <v>186</v>
      </c>
      <c r="B189" s="2" t="s">
        <v>11</v>
      </c>
      <c r="C189" s="2" t="s">
        <v>193</v>
      </c>
      <c r="D189" s="12" t="s">
        <v>1049</v>
      </c>
      <c r="E189" s="2">
        <v>3052</v>
      </c>
      <c r="F189" s="23">
        <v>5</v>
      </c>
      <c r="G189" s="1" t="s">
        <v>263</v>
      </c>
      <c r="H189" s="2">
        <v>5.91</v>
      </c>
    </row>
    <row r="190" spans="1:8" x14ac:dyDescent="0.2">
      <c r="A190" s="1">
        <v>187</v>
      </c>
      <c r="B190" s="2" t="s">
        <v>11</v>
      </c>
      <c r="C190" s="2" t="s">
        <v>193</v>
      </c>
      <c r="D190" s="12" t="s">
        <v>1049</v>
      </c>
      <c r="E190" s="2">
        <v>3053</v>
      </c>
      <c r="F190" s="23">
        <v>5</v>
      </c>
      <c r="G190" s="1" t="s">
        <v>264</v>
      </c>
      <c r="H190" s="2">
        <v>11.02</v>
      </c>
    </row>
    <row r="191" spans="1:8" x14ac:dyDescent="0.2">
      <c r="A191" s="1">
        <v>188</v>
      </c>
      <c r="B191" s="2" t="s">
        <v>11</v>
      </c>
      <c r="C191" s="2" t="s">
        <v>193</v>
      </c>
      <c r="D191" s="12" t="s">
        <v>1059</v>
      </c>
      <c r="E191" s="2">
        <v>3054</v>
      </c>
      <c r="F191" s="23">
        <v>4</v>
      </c>
      <c r="G191" s="1" t="s">
        <v>265</v>
      </c>
      <c r="H191" s="2">
        <v>20.21</v>
      </c>
    </row>
    <row r="192" spans="1:8" x14ac:dyDescent="0.2">
      <c r="A192" s="1">
        <v>189</v>
      </c>
      <c r="B192" s="2" t="s">
        <v>11</v>
      </c>
      <c r="C192" s="2" t="s">
        <v>193</v>
      </c>
      <c r="D192" s="12" t="s">
        <v>1059</v>
      </c>
      <c r="E192" s="2">
        <v>3055</v>
      </c>
      <c r="F192" s="23">
        <v>4</v>
      </c>
      <c r="G192" s="1" t="s">
        <v>266</v>
      </c>
      <c r="H192" s="2">
        <v>2.89</v>
      </c>
    </row>
    <row r="193" spans="1:8" x14ac:dyDescent="0.2">
      <c r="A193" s="1">
        <v>190</v>
      </c>
      <c r="B193" s="2" t="s">
        <v>11</v>
      </c>
      <c r="C193" s="2" t="s">
        <v>193</v>
      </c>
      <c r="D193" s="12" t="s">
        <v>1059</v>
      </c>
      <c r="E193" s="2">
        <v>3056</v>
      </c>
      <c r="F193" s="23">
        <v>4</v>
      </c>
      <c r="G193" s="1" t="s">
        <v>265</v>
      </c>
      <c r="H193" s="2">
        <v>19.25</v>
      </c>
    </row>
    <row r="194" spans="1:8" x14ac:dyDescent="0.2">
      <c r="A194" s="1">
        <v>191</v>
      </c>
      <c r="B194" s="2" t="s">
        <v>11</v>
      </c>
      <c r="C194" s="2" t="s">
        <v>193</v>
      </c>
      <c r="D194" s="12" t="s">
        <v>1059</v>
      </c>
      <c r="E194" s="2">
        <v>3057</v>
      </c>
      <c r="F194" s="23">
        <v>4</v>
      </c>
      <c r="G194" s="1" t="s">
        <v>266</v>
      </c>
      <c r="H194" s="2">
        <v>2.89</v>
      </c>
    </row>
    <row r="195" spans="1:8" x14ac:dyDescent="0.2">
      <c r="A195" s="1">
        <v>192</v>
      </c>
      <c r="B195" s="2" t="s">
        <v>11</v>
      </c>
      <c r="C195" s="2" t="s">
        <v>193</v>
      </c>
      <c r="D195" s="12" t="s">
        <v>1059</v>
      </c>
      <c r="E195" s="2">
        <v>3058</v>
      </c>
      <c r="F195" s="23">
        <v>4</v>
      </c>
      <c r="G195" s="1" t="s">
        <v>265</v>
      </c>
      <c r="H195" s="2">
        <v>20.43</v>
      </c>
    </row>
    <row r="196" spans="1:8" x14ac:dyDescent="0.2">
      <c r="A196" s="1">
        <v>193</v>
      </c>
      <c r="B196" s="2" t="s">
        <v>11</v>
      </c>
      <c r="C196" s="2" t="s">
        <v>193</v>
      </c>
      <c r="D196" s="12" t="s">
        <v>1059</v>
      </c>
      <c r="E196" s="2">
        <v>3059</v>
      </c>
      <c r="F196" s="23">
        <v>4</v>
      </c>
      <c r="G196" s="1" t="s">
        <v>266</v>
      </c>
      <c r="H196" s="2">
        <v>2.89</v>
      </c>
    </row>
    <row r="197" spans="1:8" x14ac:dyDescent="0.2">
      <c r="A197" s="1">
        <v>194</v>
      </c>
      <c r="B197" s="2" t="s">
        <v>11</v>
      </c>
      <c r="C197" s="2" t="s">
        <v>193</v>
      </c>
      <c r="D197" s="12" t="s">
        <v>1059</v>
      </c>
      <c r="E197" s="2">
        <v>3060</v>
      </c>
      <c r="F197" s="23">
        <v>4</v>
      </c>
      <c r="G197" s="1" t="s">
        <v>265</v>
      </c>
      <c r="H197" s="2">
        <v>20.399999999999999</v>
      </c>
    </row>
    <row r="198" spans="1:8" x14ac:dyDescent="0.2">
      <c r="A198" s="1">
        <v>195</v>
      </c>
      <c r="B198" s="2" t="s">
        <v>11</v>
      </c>
      <c r="C198" s="2" t="s">
        <v>193</v>
      </c>
      <c r="D198" s="12" t="s">
        <v>1059</v>
      </c>
      <c r="E198" s="2">
        <v>3061</v>
      </c>
      <c r="F198" s="23">
        <v>4</v>
      </c>
      <c r="G198" s="1" t="s">
        <v>266</v>
      </c>
      <c r="H198" s="2">
        <v>2.89</v>
      </c>
    </row>
    <row r="199" spans="1:8" x14ac:dyDescent="0.2">
      <c r="A199" s="1">
        <v>196</v>
      </c>
      <c r="B199" s="2" t="s">
        <v>11</v>
      </c>
      <c r="C199" s="2" t="s">
        <v>193</v>
      </c>
      <c r="D199" s="12" t="s">
        <v>1059</v>
      </c>
      <c r="E199" s="2">
        <v>3062</v>
      </c>
      <c r="F199" s="23">
        <v>4</v>
      </c>
      <c r="G199" s="1" t="s">
        <v>265</v>
      </c>
      <c r="H199" s="2">
        <v>20.72</v>
      </c>
    </row>
    <row r="200" spans="1:8" x14ac:dyDescent="0.2">
      <c r="A200" s="1">
        <v>197</v>
      </c>
      <c r="B200" s="2" t="s">
        <v>11</v>
      </c>
      <c r="C200" s="2" t="s">
        <v>193</v>
      </c>
      <c r="D200" s="12" t="s">
        <v>1059</v>
      </c>
      <c r="E200" s="2">
        <v>3063</v>
      </c>
      <c r="F200" s="23">
        <v>4</v>
      </c>
      <c r="G200" s="1" t="s">
        <v>266</v>
      </c>
      <c r="H200" s="2">
        <v>2.89</v>
      </c>
    </row>
    <row r="201" spans="1:8" x14ac:dyDescent="0.2">
      <c r="A201" s="1">
        <v>198</v>
      </c>
      <c r="B201" s="2" t="s">
        <v>11</v>
      </c>
      <c r="C201" s="2" t="s">
        <v>193</v>
      </c>
      <c r="D201" s="12" t="s">
        <v>1059</v>
      </c>
      <c r="E201" s="2">
        <v>3064</v>
      </c>
      <c r="F201" s="23">
        <v>4</v>
      </c>
      <c r="G201" s="1" t="s">
        <v>265</v>
      </c>
      <c r="H201" s="2">
        <v>18.64</v>
      </c>
    </row>
    <row r="202" spans="1:8" x14ac:dyDescent="0.2">
      <c r="A202" s="1">
        <v>199</v>
      </c>
      <c r="B202" s="2" t="s">
        <v>11</v>
      </c>
      <c r="C202" s="2" t="s">
        <v>193</v>
      </c>
      <c r="D202" s="12" t="s">
        <v>1059</v>
      </c>
      <c r="E202" s="2">
        <v>3065</v>
      </c>
      <c r="F202" s="23">
        <v>4</v>
      </c>
      <c r="G202" s="1" t="s">
        <v>266</v>
      </c>
      <c r="H202" s="2">
        <v>4.97</v>
      </c>
    </row>
    <row r="203" spans="1:8" x14ac:dyDescent="0.2">
      <c r="A203" s="1">
        <v>200</v>
      </c>
      <c r="B203" s="2" t="s">
        <v>11</v>
      </c>
      <c r="C203" s="2" t="s">
        <v>193</v>
      </c>
      <c r="D203" s="12" t="s">
        <v>1059</v>
      </c>
      <c r="E203" s="2">
        <v>3066</v>
      </c>
      <c r="F203" s="2">
        <v>14</v>
      </c>
      <c r="G203" s="1" t="s">
        <v>36</v>
      </c>
      <c r="H203" s="2">
        <v>3.33</v>
      </c>
    </row>
    <row r="204" spans="1:8" x14ac:dyDescent="0.2">
      <c r="A204" s="1">
        <v>201</v>
      </c>
      <c r="B204" s="2" t="s">
        <v>11</v>
      </c>
      <c r="C204" s="2" t="s">
        <v>193</v>
      </c>
      <c r="D204" s="12" t="s">
        <v>1059</v>
      </c>
      <c r="E204" s="2">
        <v>3067</v>
      </c>
      <c r="F204" s="23">
        <v>17</v>
      </c>
      <c r="G204" s="1" t="s">
        <v>18</v>
      </c>
    </row>
    <row r="205" spans="1:8" x14ac:dyDescent="0.2">
      <c r="A205" s="1">
        <v>202</v>
      </c>
      <c r="B205" s="2" t="s">
        <v>11</v>
      </c>
      <c r="C205" s="2" t="s">
        <v>193</v>
      </c>
      <c r="D205" s="12" t="s">
        <v>1059</v>
      </c>
      <c r="E205" s="2">
        <v>3068</v>
      </c>
      <c r="F205" s="23">
        <v>4</v>
      </c>
      <c r="G205" s="1" t="s">
        <v>267</v>
      </c>
      <c r="H205" s="2">
        <v>20.73</v>
      </c>
    </row>
    <row r="206" spans="1:8" x14ac:dyDescent="0.2">
      <c r="A206" s="1">
        <v>203</v>
      </c>
      <c r="B206" s="2" t="s">
        <v>11</v>
      </c>
      <c r="C206" s="2" t="s">
        <v>193</v>
      </c>
      <c r="D206" s="12" t="s">
        <v>1059</v>
      </c>
      <c r="E206" s="2">
        <v>3069</v>
      </c>
      <c r="F206" s="23">
        <v>5</v>
      </c>
      <c r="G206" s="1" t="s">
        <v>268</v>
      </c>
      <c r="H206" s="2">
        <v>4.5599999999999996</v>
      </c>
    </row>
    <row r="207" spans="1:8" x14ac:dyDescent="0.2">
      <c r="A207" s="1">
        <v>204</v>
      </c>
      <c r="B207" s="2" t="s">
        <v>11</v>
      </c>
      <c r="C207" s="2" t="s">
        <v>193</v>
      </c>
      <c r="D207" s="12" t="s">
        <v>1039</v>
      </c>
      <c r="E207" s="2" t="s">
        <v>184</v>
      </c>
      <c r="F207" s="23">
        <v>6</v>
      </c>
      <c r="G207" s="1" t="s">
        <v>116</v>
      </c>
      <c r="H207" s="2">
        <v>31.68</v>
      </c>
    </row>
    <row r="208" spans="1:8" x14ac:dyDescent="0.2">
      <c r="A208" s="1">
        <v>205</v>
      </c>
      <c r="B208" s="2" t="s">
        <v>11</v>
      </c>
      <c r="C208" s="2" t="s">
        <v>193</v>
      </c>
      <c r="D208" s="12" t="s">
        <v>1039</v>
      </c>
      <c r="E208" s="2" t="s">
        <v>187</v>
      </c>
      <c r="F208" s="23">
        <v>6</v>
      </c>
      <c r="G208" s="1" t="s">
        <v>119</v>
      </c>
      <c r="H208" s="2">
        <v>31.73</v>
      </c>
    </row>
    <row r="209" spans="1:8" x14ac:dyDescent="0.2">
      <c r="A209" s="1">
        <v>206</v>
      </c>
      <c r="B209" s="2" t="s">
        <v>11</v>
      </c>
      <c r="C209" s="2" t="s">
        <v>193</v>
      </c>
      <c r="D209" s="12" t="s">
        <v>1039</v>
      </c>
      <c r="E209" s="2" t="s">
        <v>272</v>
      </c>
      <c r="F209" s="23">
        <v>6</v>
      </c>
      <c r="G209" s="1" t="s">
        <v>191</v>
      </c>
      <c r="H209" s="2">
        <v>5.38</v>
      </c>
    </row>
    <row r="210" spans="1:8" x14ac:dyDescent="0.2">
      <c r="A210" s="1">
        <v>207</v>
      </c>
      <c r="B210" s="2" t="s">
        <v>11</v>
      </c>
      <c r="C210" s="2" t="s">
        <v>193</v>
      </c>
      <c r="D210" s="12" t="s">
        <v>1039</v>
      </c>
      <c r="E210" s="2" t="s">
        <v>49</v>
      </c>
      <c r="F210" s="23">
        <v>8</v>
      </c>
      <c r="G210" s="1" t="s">
        <v>50</v>
      </c>
      <c r="H210" s="2">
        <v>7.08</v>
      </c>
    </row>
    <row r="211" spans="1:8" x14ac:dyDescent="0.2">
      <c r="A211" s="1">
        <v>208</v>
      </c>
      <c r="B211" s="2" t="s">
        <v>11</v>
      </c>
      <c r="C211" s="2" t="s">
        <v>273</v>
      </c>
      <c r="D211" s="5" t="s">
        <v>1039</v>
      </c>
      <c r="E211" s="2">
        <v>4001</v>
      </c>
      <c r="F211" s="23">
        <v>6</v>
      </c>
      <c r="G211" s="1" t="s">
        <v>13</v>
      </c>
      <c r="H211" s="4">
        <v>23.96</v>
      </c>
    </row>
    <row r="212" spans="1:8" x14ac:dyDescent="0.2">
      <c r="A212" s="1">
        <v>209</v>
      </c>
      <c r="B212" s="2" t="s">
        <v>11</v>
      </c>
      <c r="C212" s="2" t="s">
        <v>273</v>
      </c>
      <c r="D212" s="12" t="s">
        <v>1054</v>
      </c>
      <c r="E212" s="2">
        <v>4002</v>
      </c>
      <c r="F212" s="23">
        <v>1</v>
      </c>
      <c r="G212" s="1" t="s">
        <v>13</v>
      </c>
      <c r="H212" s="4">
        <v>78.81</v>
      </c>
    </row>
    <row r="213" spans="1:8" x14ac:dyDescent="0.2">
      <c r="A213" s="1">
        <v>210</v>
      </c>
      <c r="B213" s="2" t="s">
        <v>11</v>
      </c>
      <c r="C213" s="2" t="s">
        <v>273</v>
      </c>
      <c r="D213" s="12" t="s">
        <v>1054</v>
      </c>
      <c r="E213" s="2">
        <v>4003</v>
      </c>
      <c r="F213" s="23">
        <v>1</v>
      </c>
      <c r="G213" s="1" t="s">
        <v>274</v>
      </c>
      <c r="H213" s="4">
        <v>10.14</v>
      </c>
    </row>
    <row r="214" spans="1:8" x14ac:dyDescent="0.2">
      <c r="A214" s="1">
        <v>211</v>
      </c>
      <c r="B214" s="2" t="s">
        <v>11</v>
      </c>
      <c r="C214" s="2" t="s">
        <v>273</v>
      </c>
      <c r="D214" s="12" t="s">
        <v>1054</v>
      </c>
      <c r="E214" s="2">
        <v>4004</v>
      </c>
      <c r="F214" s="23">
        <v>4</v>
      </c>
      <c r="G214" s="1" t="s">
        <v>265</v>
      </c>
      <c r="H214" s="4">
        <v>17.760000000000002</v>
      </c>
    </row>
    <row r="215" spans="1:8" x14ac:dyDescent="0.2">
      <c r="A215" s="1">
        <v>212</v>
      </c>
      <c r="B215" s="2" t="s">
        <v>11</v>
      </c>
      <c r="C215" s="2" t="s">
        <v>273</v>
      </c>
      <c r="D215" s="12" t="s">
        <v>1054</v>
      </c>
      <c r="E215" s="2">
        <v>4005</v>
      </c>
      <c r="F215" s="23">
        <v>4</v>
      </c>
      <c r="G215" s="1" t="s">
        <v>266</v>
      </c>
      <c r="H215" s="4">
        <v>2.89</v>
      </c>
    </row>
    <row r="216" spans="1:8" x14ac:dyDescent="0.2">
      <c r="A216" s="1">
        <v>213</v>
      </c>
      <c r="B216" s="2" t="s">
        <v>11</v>
      </c>
      <c r="C216" s="2" t="s">
        <v>273</v>
      </c>
      <c r="D216" s="12" t="s">
        <v>1054</v>
      </c>
      <c r="E216" s="2">
        <v>4006</v>
      </c>
      <c r="F216" s="23">
        <v>4</v>
      </c>
      <c r="G216" s="1" t="s">
        <v>265</v>
      </c>
      <c r="H216" s="4">
        <v>15.72</v>
      </c>
    </row>
    <row r="217" spans="1:8" x14ac:dyDescent="0.2">
      <c r="A217" s="1">
        <v>214</v>
      </c>
      <c r="B217" s="2" t="s">
        <v>11</v>
      </c>
      <c r="C217" s="2" t="s">
        <v>273</v>
      </c>
      <c r="D217" s="12" t="s">
        <v>1054</v>
      </c>
      <c r="E217" s="2">
        <v>4007</v>
      </c>
      <c r="F217" s="23">
        <v>4</v>
      </c>
      <c r="G217" s="1" t="s">
        <v>266</v>
      </c>
      <c r="H217" s="4">
        <v>2.89</v>
      </c>
    </row>
    <row r="218" spans="1:8" x14ac:dyDescent="0.2">
      <c r="A218" s="1">
        <v>215</v>
      </c>
      <c r="B218" s="2" t="s">
        <v>11</v>
      </c>
      <c r="C218" s="2" t="s">
        <v>273</v>
      </c>
      <c r="D218" s="12" t="s">
        <v>1054</v>
      </c>
      <c r="E218" s="2">
        <v>4008</v>
      </c>
      <c r="F218" s="23">
        <v>4</v>
      </c>
      <c r="G218" s="1" t="s">
        <v>265</v>
      </c>
      <c r="H218" s="4">
        <v>15.73</v>
      </c>
    </row>
    <row r="219" spans="1:8" x14ac:dyDescent="0.2">
      <c r="A219" s="1">
        <v>216</v>
      </c>
      <c r="B219" s="2" t="s">
        <v>11</v>
      </c>
      <c r="C219" s="2" t="s">
        <v>273</v>
      </c>
      <c r="D219" s="12" t="s">
        <v>1054</v>
      </c>
      <c r="E219" s="2">
        <v>4009</v>
      </c>
      <c r="F219" s="23">
        <v>4</v>
      </c>
      <c r="G219" s="1" t="s">
        <v>266</v>
      </c>
      <c r="H219" s="4">
        <v>2.89</v>
      </c>
    </row>
    <row r="220" spans="1:8" x14ac:dyDescent="0.2">
      <c r="A220" s="1">
        <v>217</v>
      </c>
      <c r="B220" s="2" t="s">
        <v>11</v>
      </c>
      <c r="C220" s="2" t="s">
        <v>273</v>
      </c>
      <c r="D220" s="12" t="s">
        <v>1054</v>
      </c>
      <c r="E220" s="2">
        <v>4010</v>
      </c>
      <c r="F220" s="23">
        <v>4</v>
      </c>
      <c r="G220" s="1" t="s">
        <v>265</v>
      </c>
      <c r="H220" s="4">
        <v>17.73</v>
      </c>
    </row>
    <row r="221" spans="1:8" x14ac:dyDescent="0.2">
      <c r="A221" s="1">
        <v>218</v>
      </c>
      <c r="B221" s="2" t="s">
        <v>11</v>
      </c>
      <c r="C221" s="2" t="s">
        <v>273</v>
      </c>
      <c r="D221" s="12" t="s">
        <v>1054</v>
      </c>
      <c r="E221" s="2">
        <v>4011</v>
      </c>
      <c r="F221" s="23">
        <v>4</v>
      </c>
      <c r="G221" s="1" t="s">
        <v>266</v>
      </c>
      <c r="H221" s="4">
        <v>2.89</v>
      </c>
    </row>
    <row r="222" spans="1:8" x14ac:dyDescent="0.2">
      <c r="A222" s="1">
        <v>219</v>
      </c>
      <c r="B222" s="2" t="s">
        <v>11</v>
      </c>
      <c r="C222" s="2" t="s">
        <v>273</v>
      </c>
      <c r="D222" s="12" t="s">
        <v>1054</v>
      </c>
      <c r="E222" s="2">
        <v>4012</v>
      </c>
      <c r="F222" s="23">
        <v>9</v>
      </c>
      <c r="G222" s="1" t="s">
        <v>267</v>
      </c>
      <c r="H222" s="4">
        <v>38.08</v>
      </c>
    </row>
    <row r="223" spans="1:8" x14ac:dyDescent="0.2">
      <c r="A223" s="1">
        <v>220</v>
      </c>
      <c r="B223" s="2" t="s">
        <v>11</v>
      </c>
      <c r="C223" s="2" t="s">
        <v>273</v>
      </c>
      <c r="D223" s="12" t="s">
        <v>1054</v>
      </c>
      <c r="E223" s="2">
        <v>4013</v>
      </c>
      <c r="F223" s="23">
        <v>10</v>
      </c>
      <c r="G223" s="1" t="s">
        <v>275</v>
      </c>
      <c r="H223" s="4">
        <v>39.82</v>
      </c>
    </row>
    <row r="224" spans="1:8" x14ac:dyDescent="0.2">
      <c r="A224" s="1">
        <v>221</v>
      </c>
      <c r="B224" s="2" t="s">
        <v>11</v>
      </c>
      <c r="C224" s="2" t="s">
        <v>273</v>
      </c>
      <c r="D224" s="12" t="s">
        <v>1054</v>
      </c>
      <c r="E224" s="2">
        <v>4014</v>
      </c>
      <c r="F224" s="23">
        <v>10</v>
      </c>
      <c r="G224" s="1" t="s">
        <v>275</v>
      </c>
      <c r="H224" s="4">
        <v>39.5</v>
      </c>
    </row>
    <row r="225" spans="1:8" x14ac:dyDescent="0.2">
      <c r="A225" s="1">
        <v>222</v>
      </c>
      <c r="B225" s="2" t="s">
        <v>11</v>
      </c>
      <c r="C225" s="2" t="s">
        <v>273</v>
      </c>
      <c r="D225" s="12" t="s">
        <v>1054</v>
      </c>
      <c r="E225" s="2">
        <v>4015</v>
      </c>
      <c r="F225" s="23">
        <v>4</v>
      </c>
      <c r="G225" s="1" t="s">
        <v>265</v>
      </c>
      <c r="H225" s="4">
        <v>18.350000000000001</v>
      </c>
    </row>
    <row r="226" spans="1:8" x14ac:dyDescent="0.2">
      <c r="A226" s="1">
        <v>223</v>
      </c>
      <c r="B226" s="2" t="s">
        <v>11</v>
      </c>
      <c r="C226" s="2" t="s">
        <v>273</v>
      </c>
      <c r="D226" s="12" t="s">
        <v>1054</v>
      </c>
      <c r="E226" s="2">
        <v>4016</v>
      </c>
      <c r="F226" s="23">
        <v>4</v>
      </c>
      <c r="G226" s="1" t="s">
        <v>266</v>
      </c>
      <c r="H226" s="4">
        <v>3.1</v>
      </c>
    </row>
    <row r="227" spans="1:8" x14ac:dyDescent="0.2">
      <c r="A227" s="1">
        <v>224</v>
      </c>
      <c r="B227" s="2" t="s">
        <v>11</v>
      </c>
      <c r="C227" s="2" t="s">
        <v>273</v>
      </c>
      <c r="D227" s="12" t="s">
        <v>1054</v>
      </c>
      <c r="E227" s="2">
        <v>4017</v>
      </c>
      <c r="F227" s="23">
        <v>10</v>
      </c>
      <c r="G227" s="1" t="s">
        <v>275</v>
      </c>
      <c r="H227" s="4">
        <v>10.34</v>
      </c>
    </row>
    <row r="228" spans="1:8" x14ac:dyDescent="0.2">
      <c r="A228" s="1">
        <v>225</v>
      </c>
      <c r="B228" s="2" t="s">
        <v>11</v>
      </c>
      <c r="C228" s="2" t="s">
        <v>273</v>
      </c>
      <c r="D228" s="12" t="s">
        <v>1054</v>
      </c>
      <c r="E228" s="2">
        <v>4018</v>
      </c>
      <c r="F228" s="23">
        <v>1</v>
      </c>
      <c r="G228" s="1" t="s">
        <v>276</v>
      </c>
      <c r="H228" s="4">
        <v>5.45</v>
      </c>
    </row>
    <row r="229" spans="1:8" x14ac:dyDescent="0.2">
      <c r="A229" s="1">
        <v>226</v>
      </c>
      <c r="B229" s="2" t="s">
        <v>11</v>
      </c>
      <c r="C229" s="2" t="s">
        <v>273</v>
      </c>
      <c r="D229" s="12" t="s">
        <v>1054</v>
      </c>
      <c r="E229" s="2">
        <v>4019</v>
      </c>
      <c r="F229" s="23">
        <v>17</v>
      </c>
      <c r="G229" s="1" t="s">
        <v>18</v>
      </c>
      <c r="H229" s="2" t="s">
        <v>20</v>
      </c>
    </row>
    <row r="230" spans="1:8" x14ac:dyDescent="0.2">
      <c r="A230" s="1">
        <v>227</v>
      </c>
      <c r="B230" s="2" t="s">
        <v>11</v>
      </c>
      <c r="C230" s="2" t="s">
        <v>273</v>
      </c>
      <c r="D230" s="12" t="s">
        <v>1054</v>
      </c>
      <c r="E230" s="2">
        <v>4020</v>
      </c>
      <c r="F230" s="23">
        <v>4</v>
      </c>
      <c r="G230" s="1" t="s">
        <v>265</v>
      </c>
      <c r="H230" s="4">
        <v>18.64</v>
      </c>
    </row>
    <row r="231" spans="1:8" x14ac:dyDescent="0.2">
      <c r="A231" s="1">
        <v>228</v>
      </c>
      <c r="B231" s="2" t="s">
        <v>11</v>
      </c>
      <c r="C231" s="2" t="s">
        <v>273</v>
      </c>
      <c r="D231" s="12" t="s">
        <v>1054</v>
      </c>
      <c r="E231" s="2">
        <v>4021</v>
      </c>
      <c r="F231" s="23">
        <v>4</v>
      </c>
      <c r="G231" s="1" t="s">
        <v>266</v>
      </c>
      <c r="H231" s="4">
        <v>4.9400000000000004</v>
      </c>
    </row>
    <row r="232" spans="1:8" x14ac:dyDescent="0.2">
      <c r="A232" s="1">
        <v>229</v>
      </c>
      <c r="B232" s="2" t="s">
        <v>11</v>
      </c>
      <c r="C232" s="2" t="s">
        <v>273</v>
      </c>
      <c r="D232" s="12" t="s">
        <v>1054</v>
      </c>
      <c r="E232" s="2">
        <v>4022</v>
      </c>
      <c r="F232" s="2">
        <v>14</v>
      </c>
      <c r="G232" s="1" t="s">
        <v>36</v>
      </c>
      <c r="H232" s="4">
        <v>3.33</v>
      </c>
    </row>
    <row r="233" spans="1:8" x14ac:dyDescent="0.2">
      <c r="A233" s="1">
        <v>230</v>
      </c>
      <c r="B233" s="2" t="s">
        <v>11</v>
      </c>
      <c r="C233" s="2" t="s">
        <v>273</v>
      </c>
      <c r="D233" s="12" t="s">
        <v>1054</v>
      </c>
      <c r="E233" s="2">
        <v>4023</v>
      </c>
      <c r="F233" s="23">
        <v>4</v>
      </c>
      <c r="G233" s="1" t="s">
        <v>265</v>
      </c>
      <c r="H233" s="4">
        <v>20.72</v>
      </c>
    </row>
    <row r="234" spans="1:8" x14ac:dyDescent="0.2">
      <c r="A234" s="1">
        <v>231</v>
      </c>
      <c r="B234" s="2" t="s">
        <v>11</v>
      </c>
      <c r="C234" s="2" t="s">
        <v>273</v>
      </c>
      <c r="D234" s="12" t="s">
        <v>1054</v>
      </c>
      <c r="E234" s="2">
        <v>4024</v>
      </c>
      <c r="F234" s="23">
        <v>4</v>
      </c>
      <c r="G234" s="1" t="s">
        <v>266</v>
      </c>
      <c r="H234" s="4">
        <v>2.89</v>
      </c>
    </row>
    <row r="235" spans="1:8" x14ac:dyDescent="0.2">
      <c r="A235" s="1">
        <v>232</v>
      </c>
      <c r="B235" s="2" t="s">
        <v>11</v>
      </c>
      <c r="C235" s="2" t="s">
        <v>273</v>
      </c>
      <c r="D235" s="12" t="s">
        <v>1054</v>
      </c>
      <c r="E235" s="2">
        <v>4025</v>
      </c>
      <c r="F235" s="23">
        <v>4</v>
      </c>
      <c r="G235" s="1" t="s">
        <v>265</v>
      </c>
      <c r="H235" s="4">
        <v>20.43</v>
      </c>
    </row>
    <row r="236" spans="1:8" x14ac:dyDescent="0.2">
      <c r="A236" s="1">
        <v>233</v>
      </c>
      <c r="B236" s="2" t="s">
        <v>11</v>
      </c>
      <c r="C236" s="2" t="s">
        <v>273</v>
      </c>
      <c r="D236" s="12" t="s">
        <v>1054</v>
      </c>
      <c r="E236" s="2">
        <v>4026</v>
      </c>
      <c r="F236" s="23">
        <v>4</v>
      </c>
      <c r="G236" s="1" t="s">
        <v>266</v>
      </c>
      <c r="H236" s="4">
        <v>2.89</v>
      </c>
    </row>
    <row r="237" spans="1:8" x14ac:dyDescent="0.2">
      <c r="A237" s="1">
        <v>234</v>
      </c>
      <c r="B237" s="2" t="s">
        <v>11</v>
      </c>
      <c r="C237" s="2" t="s">
        <v>273</v>
      </c>
      <c r="D237" s="12" t="s">
        <v>1054</v>
      </c>
      <c r="E237" s="2">
        <v>4027</v>
      </c>
      <c r="F237" s="23">
        <v>4</v>
      </c>
      <c r="G237" s="1" t="s">
        <v>265</v>
      </c>
      <c r="H237" s="4">
        <v>20.420000000000002</v>
      </c>
    </row>
    <row r="238" spans="1:8" x14ac:dyDescent="0.2">
      <c r="A238" s="1">
        <v>235</v>
      </c>
      <c r="B238" s="2" t="s">
        <v>11</v>
      </c>
      <c r="C238" s="2" t="s">
        <v>273</v>
      </c>
      <c r="D238" s="12" t="s">
        <v>1054</v>
      </c>
      <c r="E238" s="2">
        <v>4028</v>
      </c>
      <c r="F238" s="23">
        <v>4</v>
      </c>
      <c r="G238" s="1" t="s">
        <v>266</v>
      </c>
      <c r="H238" s="4">
        <v>2.89</v>
      </c>
    </row>
    <row r="239" spans="1:8" x14ac:dyDescent="0.2">
      <c r="A239" s="1">
        <v>236</v>
      </c>
      <c r="B239" s="2" t="s">
        <v>11</v>
      </c>
      <c r="C239" s="2" t="s">
        <v>273</v>
      </c>
      <c r="D239" s="12" t="s">
        <v>1054</v>
      </c>
      <c r="E239" s="2">
        <v>4029</v>
      </c>
      <c r="F239" s="23">
        <v>4</v>
      </c>
      <c r="G239" s="1" t="s">
        <v>265</v>
      </c>
      <c r="H239" s="4">
        <v>19.3</v>
      </c>
    </row>
    <row r="240" spans="1:8" x14ac:dyDescent="0.2">
      <c r="A240" s="1">
        <v>237</v>
      </c>
      <c r="B240" s="2" t="s">
        <v>11</v>
      </c>
      <c r="C240" s="2" t="s">
        <v>273</v>
      </c>
      <c r="D240" s="12" t="s">
        <v>1054</v>
      </c>
      <c r="E240" s="2">
        <v>4030</v>
      </c>
      <c r="F240" s="23">
        <v>4</v>
      </c>
      <c r="G240" s="1" t="s">
        <v>266</v>
      </c>
      <c r="H240" s="4">
        <v>2.89</v>
      </c>
    </row>
    <row r="241" spans="1:8" x14ac:dyDescent="0.2">
      <c r="A241" s="1">
        <v>238</v>
      </c>
      <c r="B241" s="2" t="s">
        <v>11</v>
      </c>
      <c r="C241" s="2" t="s">
        <v>273</v>
      </c>
      <c r="D241" s="12" t="s">
        <v>1054</v>
      </c>
      <c r="E241" s="2">
        <v>4031</v>
      </c>
      <c r="F241" s="23">
        <v>4</v>
      </c>
      <c r="G241" s="1" t="s">
        <v>265</v>
      </c>
      <c r="H241" s="4">
        <v>20.21</v>
      </c>
    </row>
    <row r="242" spans="1:8" x14ac:dyDescent="0.2">
      <c r="A242" s="1">
        <v>239</v>
      </c>
      <c r="B242" s="2" t="s">
        <v>11</v>
      </c>
      <c r="C242" s="2" t="s">
        <v>273</v>
      </c>
      <c r="D242" s="12" t="s">
        <v>1054</v>
      </c>
      <c r="E242" s="2">
        <v>4032</v>
      </c>
      <c r="F242" s="23">
        <v>4</v>
      </c>
      <c r="G242" s="1" t="s">
        <v>266</v>
      </c>
      <c r="H242" s="4">
        <v>2.89</v>
      </c>
    </row>
    <row r="243" spans="1:8" x14ac:dyDescent="0.2">
      <c r="A243" s="1">
        <v>240</v>
      </c>
      <c r="B243" s="2" t="s">
        <v>11</v>
      </c>
      <c r="C243" s="2" t="s">
        <v>273</v>
      </c>
      <c r="D243" s="5" t="s">
        <v>1039</v>
      </c>
      <c r="E243" s="2">
        <v>4033</v>
      </c>
      <c r="F243" s="23">
        <v>13</v>
      </c>
      <c r="G243" s="1" t="s">
        <v>38</v>
      </c>
      <c r="H243" s="4">
        <v>420.62</v>
      </c>
    </row>
    <row r="244" spans="1:8" x14ac:dyDescent="0.2">
      <c r="A244" s="1">
        <v>241</v>
      </c>
      <c r="B244" s="2" t="s">
        <v>11</v>
      </c>
      <c r="C244" s="2" t="s">
        <v>273</v>
      </c>
      <c r="D244" s="5" t="s">
        <v>1039</v>
      </c>
      <c r="E244" s="2" t="s">
        <v>279</v>
      </c>
      <c r="F244" s="23">
        <v>13</v>
      </c>
      <c r="G244" s="1" t="s">
        <v>218</v>
      </c>
      <c r="H244" s="4">
        <v>14.5</v>
      </c>
    </row>
    <row r="245" spans="1:8" x14ac:dyDescent="0.2">
      <c r="A245" s="1">
        <v>242</v>
      </c>
      <c r="B245" s="2" t="s">
        <v>11</v>
      </c>
      <c r="C245" s="2" t="s">
        <v>273</v>
      </c>
      <c r="D245" s="5" t="s">
        <v>1039</v>
      </c>
      <c r="E245" s="2" t="s">
        <v>281</v>
      </c>
      <c r="F245" s="23">
        <v>13</v>
      </c>
      <c r="G245" s="1" t="s">
        <v>218</v>
      </c>
      <c r="H245" s="4">
        <v>12.1</v>
      </c>
    </row>
    <row r="246" spans="1:8" x14ac:dyDescent="0.2">
      <c r="A246" s="1">
        <v>243</v>
      </c>
      <c r="B246" s="2" t="s">
        <v>11</v>
      </c>
      <c r="C246" s="2" t="s">
        <v>273</v>
      </c>
      <c r="D246" s="5" t="s">
        <v>1039</v>
      </c>
      <c r="E246" s="2" t="s">
        <v>184</v>
      </c>
      <c r="F246" s="23">
        <v>6</v>
      </c>
      <c r="G246" s="1" t="s">
        <v>116</v>
      </c>
      <c r="H246" s="4">
        <v>31.68</v>
      </c>
    </row>
    <row r="247" spans="1:8" x14ac:dyDescent="0.2">
      <c r="A247" s="1">
        <v>244</v>
      </c>
      <c r="B247" s="2" t="s">
        <v>11</v>
      </c>
      <c r="C247" s="2" t="s">
        <v>273</v>
      </c>
      <c r="D247" s="5" t="s">
        <v>1039</v>
      </c>
      <c r="E247" s="2" t="s">
        <v>187</v>
      </c>
      <c r="F247" s="23">
        <v>6</v>
      </c>
      <c r="G247" s="1" t="s">
        <v>119</v>
      </c>
      <c r="H247" s="4">
        <v>31.73</v>
      </c>
    </row>
    <row r="248" spans="1:8" x14ac:dyDescent="0.2">
      <c r="A248" s="1">
        <v>245</v>
      </c>
      <c r="B248" s="2" t="s">
        <v>11</v>
      </c>
      <c r="C248" s="2" t="s">
        <v>273</v>
      </c>
      <c r="D248" s="5" t="s">
        <v>1039</v>
      </c>
      <c r="E248" s="2" t="s">
        <v>282</v>
      </c>
      <c r="F248" s="23">
        <v>6</v>
      </c>
      <c r="G248" s="1" t="s">
        <v>189</v>
      </c>
      <c r="H248" s="4">
        <v>5.89</v>
      </c>
    </row>
    <row r="249" spans="1:8" x14ac:dyDescent="0.2">
      <c r="A249" s="1">
        <v>246</v>
      </c>
      <c r="B249" s="2" t="s">
        <v>11</v>
      </c>
      <c r="C249" s="2" t="s">
        <v>273</v>
      </c>
      <c r="D249" s="5" t="s">
        <v>1039</v>
      </c>
      <c r="E249" s="2" t="s">
        <v>272</v>
      </c>
      <c r="F249" s="23">
        <v>6</v>
      </c>
      <c r="G249" s="1" t="s">
        <v>191</v>
      </c>
      <c r="H249" s="4">
        <v>5.46</v>
      </c>
    </row>
    <row r="250" spans="1:8" x14ac:dyDescent="0.2">
      <c r="A250" s="1">
        <v>247</v>
      </c>
      <c r="B250" s="2" t="s">
        <v>11</v>
      </c>
      <c r="C250" s="2" t="s">
        <v>273</v>
      </c>
      <c r="D250" s="5" t="s">
        <v>1039</v>
      </c>
      <c r="E250" s="2" t="s">
        <v>49</v>
      </c>
      <c r="F250" s="23">
        <v>8</v>
      </c>
      <c r="G250" s="1" t="s">
        <v>50</v>
      </c>
      <c r="H250" s="4">
        <v>7.08</v>
      </c>
    </row>
    <row r="251" spans="1:8" x14ac:dyDescent="0.2">
      <c r="A251" s="1">
        <v>248</v>
      </c>
      <c r="B251" s="2" t="s">
        <v>283</v>
      </c>
      <c r="C251" s="2" t="s">
        <v>12</v>
      </c>
      <c r="D251" s="12" t="s">
        <v>1039</v>
      </c>
      <c r="E251" s="3">
        <v>100</v>
      </c>
      <c r="F251" s="23">
        <v>6</v>
      </c>
      <c r="G251" s="1" t="s">
        <v>284</v>
      </c>
      <c r="H251" s="4">
        <v>97.67</v>
      </c>
    </row>
    <row r="252" spans="1:8" x14ac:dyDescent="0.2">
      <c r="A252" s="1">
        <v>249</v>
      </c>
      <c r="B252" s="2" t="s">
        <v>283</v>
      </c>
      <c r="C252" s="2" t="s">
        <v>12</v>
      </c>
      <c r="D252" s="12" t="s">
        <v>1039</v>
      </c>
      <c r="E252" s="3">
        <v>101</v>
      </c>
      <c r="F252" s="23">
        <v>6</v>
      </c>
      <c r="G252" s="1" t="s">
        <v>286</v>
      </c>
      <c r="H252" s="4">
        <v>20.09</v>
      </c>
    </row>
    <row r="253" spans="1:8" x14ac:dyDescent="0.2">
      <c r="A253" s="1">
        <v>250</v>
      </c>
      <c r="B253" s="2" t="s">
        <v>283</v>
      </c>
      <c r="C253" s="2" t="s">
        <v>12</v>
      </c>
      <c r="D253" s="12" t="s">
        <v>1039</v>
      </c>
      <c r="E253" s="3">
        <v>102</v>
      </c>
      <c r="F253" s="2">
        <v>14</v>
      </c>
      <c r="G253" s="1" t="s">
        <v>36</v>
      </c>
      <c r="H253" s="4">
        <v>3.35</v>
      </c>
    </row>
    <row r="254" spans="1:8" x14ac:dyDescent="0.2">
      <c r="A254" s="1">
        <v>251</v>
      </c>
      <c r="B254" s="2" t="s">
        <v>283</v>
      </c>
      <c r="C254" s="2" t="s">
        <v>12</v>
      </c>
      <c r="D254" s="12" t="s">
        <v>1039</v>
      </c>
      <c r="E254" s="3">
        <v>103</v>
      </c>
      <c r="F254" s="23">
        <v>6</v>
      </c>
      <c r="G254" s="1" t="s">
        <v>287</v>
      </c>
      <c r="H254" s="4">
        <v>3.22</v>
      </c>
    </row>
    <row r="255" spans="1:8" x14ac:dyDescent="0.2">
      <c r="A255" s="1">
        <v>252</v>
      </c>
      <c r="B255" s="2" t="s">
        <v>283</v>
      </c>
      <c r="C255" s="2" t="s">
        <v>12</v>
      </c>
      <c r="D255" s="12" t="s">
        <v>1039</v>
      </c>
      <c r="E255" s="3">
        <v>104</v>
      </c>
      <c r="F255" s="23">
        <v>6</v>
      </c>
      <c r="G255" s="1" t="s">
        <v>288</v>
      </c>
      <c r="H255" s="4">
        <v>17.89</v>
      </c>
    </row>
    <row r="256" spans="1:8" x14ac:dyDescent="0.2">
      <c r="A256" s="1">
        <v>253</v>
      </c>
      <c r="B256" s="2" t="s">
        <v>283</v>
      </c>
      <c r="C256" s="2" t="s">
        <v>12</v>
      </c>
      <c r="D256" s="5" t="s">
        <v>1056</v>
      </c>
      <c r="E256" s="3">
        <v>105</v>
      </c>
      <c r="F256" s="2">
        <v>6</v>
      </c>
      <c r="G256" s="1" t="s">
        <v>289</v>
      </c>
      <c r="H256" s="4">
        <v>50</v>
      </c>
    </row>
    <row r="257" spans="1:8" x14ac:dyDescent="0.2">
      <c r="A257" s="1">
        <v>254</v>
      </c>
      <c r="B257" s="2" t="s">
        <v>283</v>
      </c>
      <c r="C257" s="2" t="s">
        <v>12</v>
      </c>
      <c r="D257" s="5" t="s">
        <v>1058</v>
      </c>
      <c r="E257" s="3">
        <v>105</v>
      </c>
      <c r="F257" s="2">
        <v>6</v>
      </c>
      <c r="G257" s="1" t="s">
        <v>289</v>
      </c>
      <c r="H257" s="4">
        <v>50</v>
      </c>
    </row>
    <row r="258" spans="1:8" x14ac:dyDescent="0.2">
      <c r="A258" s="1">
        <v>255</v>
      </c>
      <c r="B258" s="2" t="s">
        <v>283</v>
      </c>
      <c r="C258" s="2" t="s">
        <v>12</v>
      </c>
      <c r="D258" s="5" t="s">
        <v>1055</v>
      </c>
      <c r="E258" s="3">
        <v>106</v>
      </c>
      <c r="F258" s="2">
        <v>6</v>
      </c>
      <c r="G258" s="1" t="s">
        <v>290</v>
      </c>
      <c r="H258" s="4">
        <v>38.299999999999997</v>
      </c>
    </row>
    <row r="259" spans="1:8" x14ac:dyDescent="0.2">
      <c r="A259" s="1">
        <v>256</v>
      </c>
      <c r="B259" s="2" t="s">
        <v>283</v>
      </c>
      <c r="C259" s="2" t="s">
        <v>12</v>
      </c>
      <c r="D259" s="5" t="s">
        <v>1056</v>
      </c>
      <c r="E259" s="3">
        <v>107</v>
      </c>
      <c r="F259" s="23">
        <v>2</v>
      </c>
      <c r="G259" s="1" t="s">
        <v>291</v>
      </c>
      <c r="H259" s="4">
        <v>20.34</v>
      </c>
    </row>
    <row r="260" spans="1:8" x14ac:dyDescent="0.2">
      <c r="A260" s="1">
        <v>257</v>
      </c>
      <c r="B260" s="2" t="s">
        <v>283</v>
      </c>
      <c r="C260" s="2" t="s">
        <v>12</v>
      </c>
      <c r="D260" s="5" t="s">
        <v>1056</v>
      </c>
      <c r="E260" s="3">
        <v>108</v>
      </c>
      <c r="F260" s="23">
        <v>2</v>
      </c>
      <c r="G260" s="1" t="s">
        <v>293</v>
      </c>
      <c r="H260" s="4">
        <v>20.22</v>
      </c>
    </row>
    <row r="261" spans="1:8" x14ac:dyDescent="0.2">
      <c r="A261" s="1">
        <v>258</v>
      </c>
      <c r="B261" s="2" t="s">
        <v>283</v>
      </c>
      <c r="C261" s="2" t="s">
        <v>12</v>
      </c>
      <c r="D261" s="5" t="s">
        <v>1056</v>
      </c>
      <c r="E261" s="3">
        <v>109</v>
      </c>
      <c r="F261" s="23">
        <v>2</v>
      </c>
      <c r="G261" s="1" t="s">
        <v>294</v>
      </c>
      <c r="H261" s="4">
        <v>20.14</v>
      </c>
    </row>
    <row r="262" spans="1:8" x14ac:dyDescent="0.2">
      <c r="A262" s="1">
        <v>259</v>
      </c>
      <c r="B262" s="2" t="s">
        <v>283</v>
      </c>
      <c r="C262" s="2" t="s">
        <v>12</v>
      </c>
      <c r="D262" s="5" t="s">
        <v>1056</v>
      </c>
      <c r="E262" s="3">
        <v>110</v>
      </c>
      <c r="F262" s="23">
        <v>2</v>
      </c>
      <c r="G262" s="1" t="s">
        <v>295</v>
      </c>
      <c r="H262" s="4">
        <v>20.2</v>
      </c>
    </row>
    <row r="263" spans="1:8" x14ac:dyDescent="0.2">
      <c r="A263" s="1">
        <v>260</v>
      </c>
      <c r="B263" s="2" t="s">
        <v>283</v>
      </c>
      <c r="C263" s="2" t="s">
        <v>12</v>
      </c>
      <c r="D263" s="5" t="s">
        <v>1055</v>
      </c>
      <c r="E263" s="3">
        <v>111</v>
      </c>
      <c r="F263" s="23">
        <v>2</v>
      </c>
      <c r="G263" s="1" t="s">
        <v>296</v>
      </c>
      <c r="H263" s="4">
        <v>20.350000000000001</v>
      </c>
    </row>
    <row r="264" spans="1:8" x14ac:dyDescent="0.2">
      <c r="A264" s="1">
        <v>261</v>
      </c>
      <c r="B264" s="2" t="s">
        <v>283</v>
      </c>
      <c r="C264" s="2" t="s">
        <v>12</v>
      </c>
      <c r="D264" s="5" t="s">
        <v>1055</v>
      </c>
      <c r="E264" s="3">
        <v>112</v>
      </c>
      <c r="F264" s="23">
        <v>2</v>
      </c>
      <c r="G264" s="1" t="s">
        <v>296</v>
      </c>
      <c r="H264" s="4">
        <v>22.05</v>
      </c>
    </row>
    <row r="265" spans="1:8" x14ac:dyDescent="0.2">
      <c r="A265" s="1">
        <v>262</v>
      </c>
      <c r="B265" s="2" t="s">
        <v>283</v>
      </c>
      <c r="C265" s="2" t="s">
        <v>12</v>
      </c>
      <c r="D265" s="5" t="s">
        <v>1055</v>
      </c>
      <c r="E265" s="3">
        <v>113</v>
      </c>
      <c r="F265" s="23">
        <v>2</v>
      </c>
      <c r="G265" s="1" t="s">
        <v>296</v>
      </c>
      <c r="H265" s="4">
        <v>24.4</v>
      </c>
    </row>
    <row r="266" spans="1:8" x14ac:dyDescent="0.2">
      <c r="A266" s="1">
        <v>263</v>
      </c>
      <c r="B266" s="2" t="s">
        <v>283</v>
      </c>
      <c r="C266" s="2" t="s">
        <v>12</v>
      </c>
      <c r="D266" s="5" t="s">
        <v>1055</v>
      </c>
      <c r="E266" s="3">
        <v>114</v>
      </c>
      <c r="F266" s="23">
        <v>2</v>
      </c>
      <c r="G266" s="1" t="s">
        <v>297</v>
      </c>
      <c r="H266" s="4">
        <v>6.14</v>
      </c>
    </row>
    <row r="267" spans="1:8" x14ac:dyDescent="0.2">
      <c r="A267" s="1">
        <v>264</v>
      </c>
      <c r="B267" s="2" t="s">
        <v>283</v>
      </c>
      <c r="C267" s="2" t="s">
        <v>12</v>
      </c>
      <c r="D267" s="5" t="s">
        <v>1055</v>
      </c>
      <c r="E267" s="3">
        <v>115</v>
      </c>
      <c r="F267" s="23">
        <v>2</v>
      </c>
      <c r="G267" s="1" t="s">
        <v>298</v>
      </c>
      <c r="H267" s="4">
        <v>3.26</v>
      </c>
    </row>
    <row r="268" spans="1:8" x14ac:dyDescent="0.2">
      <c r="A268" s="1">
        <v>265</v>
      </c>
      <c r="B268" s="2" t="s">
        <v>283</v>
      </c>
      <c r="C268" s="2" t="s">
        <v>12</v>
      </c>
      <c r="D268" s="5" t="s">
        <v>1055</v>
      </c>
      <c r="E268" s="3">
        <v>116</v>
      </c>
      <c r="F268" s="23">
        <v>2</v>
      </c>
      <c r="G268" s="1" t="s">
        <v>299</v>
      </c>
      <c r="H268" s="4">
        <v>2.57</v>
      </c>
    </row>
    <row r="269" spans="1:8" x14ac:dyDescent="0.2">
      <c r="A269" s="1">
        <v>266</v>
      </c>
      <c r="B269" s="2" t="s">
        <v>283</v>
      </c>
      <c r="C269" s="2" t="s">
        <v>12</v>
      </c>
      <c r="D269" s="5" t="s">
        <v>1055</v>
      </c>
      <c r="E269" s="3">
        <v>117</v>
      </c>
      <c r="F269" s="23">
        <v>2</v>
      </c>
      <c r="G269" s="1" t="s">
        <v>296</v>
      </c>
      <c r="H269" s="4">
        <v>46.28</v>
      </c>
    </row>
    <row r="270" spans="1:8" x14ac:dyDescent="0.2">
      <c r="A270" s="1">
        <v>267</v>
      </c>
      <c r="B270" s="2" t="s">
        <v>283</v>
      </c>
      <c r="C270" s="2" t="s">
        <v>12</v>
      </c>
      <c r="D270" s="5" t="s">
        <v>1058</v>
      </c>
      <c r="E270" s="3">
        <v>118</v>
      </c>
      <c r="F270" s="23">
        <v>2</v>
      </c>
      <c r="G270" s="1" t="s">
        <v>300</v>
      </c>
      <c r="H270" s="4">
        <v>9.5500000000000007</v>
      </c>
    </row>
    <row r="271" spans="1:8" x14ac:dyDescent="0.2">
      <c r="A271" s="1">
        <v>268</v>
      </c>
      <c r="B271" s="2" t="s">
        <v>283</v>
      </c>
      <c r="C271" s="2" t="s">
        <v>12</v>
      </c>
      <c r="D271" s="5" t="s">
        <v>1058</v>
      </c>
      <c r="E271" s="3">
        <v>119</v>
      </c>
      <c r="F271" s="23">
        <v>2</v>
      </c>
      <c r="G271" s="1" t="s">
        <v>301</v>
      </c>
      <c r="H271" s="4">
        <v>23.62</v>
      </c>
    </row>
    <row r="272" spans="1:8" x14ac:dyDescent="0.2">
      <c r="A272" s="1">
        <v>269</v>
      </c>
      <c r="B272" s="2" t="s">
        <v>283</v>
      </c>
      <c r="C272" s="2" t="s">
        <v>12</v>
      </c>
      <c r="D272" s="5" t="s">
        <v>1058</v>
      </c>
      <c r="E272" s="3">
        <v>120</v>
      </c>
      <c r="F272" s="23">
        <v>2</v>
      </c>
      <c r="G272" s="1" t="s">
        <v>303</v>
      </c>
      <c r="H272" s="4">
        <v>34.090000000000003</v>
      </c>
    </row>
    <row r="273" spans="1:8" x14ac:dyDescent="0.2">
      <c r="A273" s="1">
        <v>270</v>
      </c>
      <c r="B273" s="2" t="s">
        <v>283</v>
      </c>
      <c r="C273" s="2" t="s">
        <v>12</v>
      </c>
      <c r="D273" s="5" t="s">
        <v>1058</v>
      </c>
      <c r="E273" s="3">
        <v>121</v>
      </c>
      <c r="F273" s="23">
        <v>2</v>
      </c>
      <c r="G273" s="1" t="s">
        <v>304</v>
      </c>
      <c r="H273" s="4">
        <v>17.329999999999998</v>
      </c>
    </row>
    <row r="274" spans="1:8" x14ac:dyDescent="0.2">
      <c r="A274" s="1">
        <v>271</v>
      </c>
      <c r="B274" s="2" t="s">
        <v>283</v>
      </c>
      <c r="C274" s="2" t="s">
        <v>12</v>
      </c>
      <c r="D274" s="5" t="s">
        <v>1058</v>
      </c>
      <c r="E274" s="3">
        <v>122</v>
      </c>
      <c r="F274" s="23">
        <v>2</v>
      </c>
      <c r="G274" s="1" t="s">
        <v>303</v>
      </c>
      <c r="H274" s="4">
        <v>35.69</v>
      </c>
    </row>
    <row r="275" spans="1:8" x14ac:dyDescent="0.2">
      <c r="A275" s="1">
        <v>272</v>
      </c>
      <c r="B275" s="2" t="s">
        <v>283</v>
      </c>
      <c r="C275" s="2" t="s">
        <v>12</v>
      </c>
      <c r="D275" s="5" t="s">
        <v>1058</v>
      </c>
      <c r="E275" s="3">
        <v>123</v>
      </c>
      <c r="F275" s="23">
        <v>2</v>
      </c>
      <c r="G275" s="1" t="s">
        <v>304</v>
      </c>
      <c r="H275" s="4">
        <v>16.54</v>
      </c>
    </row>
    <row r="276" spans="1:8" x14ac:dyDescent="0.2">
      <c r="A276" s="1">
        <v>273</v>
      </c>
      <c r="B276" s="2" t="s">
        <v>283</v>
      </c>
      <c r="C276" s="2" t="s">
        <v>12</v>
      </c>
      <c r="D276" s="5" t="s">
        <v>1058</v>
      </c>
      <c r="E276" s="3">
        <v>124</v>
      </c>
      <c r="F276" s="23">
        <v>2</v>
      </c>
      <c r="G276" s="1" t="s">
        <v>305</v>
      </c>
      <c r="H276" s="4">
        <v>22.09</v>
      </c>
    </row>
    <row r="277" spans="1:8" x14ac:dyDescent="0.2">
      <c r="A277" s="1">
        <v>274</v>
      </c>
      <c r="B277" s="2" t="s">
        <v>283</v>
      </c>
      <c r="C277" s="2" t="s">
        <v>12</v>
      </c>
      <c r="D277" s="5" t="s">
        <v>1058</v>
      </c>
      <c r="E277" s="3">
        <v>125</v>
      </c>
      <c r="F277" s="23">
        <v>2</v>
      </c>
      <c r="G277" s="1" t="s">
        <v>306</v>
      </c>
      <c r="H277" s="4">
        <v>11.15</v>
      </c>
    </row>
    <row r="278" spans="1:8" x14ac:dyDescent="0.2">
      <c r="A278" s="1">
        <v>275</v>
      </c>
      <c r="B278" s="2" t="s">
        <v>283</v>
      </c>
      <c r="C278" s="2" t="s">
        <v>12</v>
      </c>
      <c r="D278" s="5" t="s">
        <v>1058</v>
      </c>
      <c r="E278" s="3">
        <v>126</v>
      </c>
      <c r="F278" s="23">
        <v>2</v>
      </c>
      <c r="G278" s="1" t="s">
        <v>307</v>
      </c>
      <c r="H278" s="4">
        <v>13.9</v>
      </c>
    </row>
    <row r="279" spans="1:8" x14ac:dyDescent="0.2">
      <c r="A279" s="1">
        <v>276</v>
      </c>
      <c r="B279" s="2" t="s">
        <v>283</v>
      </c>
      <c r="C279" s="2" t="s">
        <v>12</v>
      </c>
      <c r="D279" s="5" t="s">
        <v>1058</v>
      </c>
      <c r="E279" s="3">
        <v>127</v>
      </c>
      <c r="F279" s="2">
        <v>14</v>
      </c>
      <c r="G279" s="1" t="s">
        <v>36</v>
      </c>
      <c r="H279" s="4">
        <v>3.34</v>
      </c>
    </row>
    <row r="280" spans="1:8" x14ac:dyDescent="0.2">
      <c r="A280" s="1">
        <v>277</v>
      </c>
      <c r="B280" s="2" t="s">
        <v>283</v>
      </c>
      <c r="C280" s="2" t="s">
        <v>12</v>
      </c>
      <c r="D280" s="5" t="s">
        <v>1058</v>
      </c>
      <c r="E280" s="3">
        <v>128</v>
      </c>
      <c r="F280" s="23">
        <v>2</v>
      </c>
      <c r="G280" s="1" t="s">
        <v>34</v>
      </c>
      <c r="H280" s="4">
        <v>4.72</v>
      </c>
    </row>
    <row r="281" spans="1:8" x14ac:dyDescent="0.2">
      <c r="A281" s="1">
        <v>278</v>
      </c>
      <c r="B281" s="2" t="s">
        <v>283</v>
      </c>
      <c r="C281" s="2" t="s">
        <v>12</v>
      </c>
      <c r="D281" s="5" t="s">
        <v>17</v>
      </c>
      <c r="E281" s="3">
        <v>129</v>
      </c>
      <c r="F281" s="23">
        <v>17</v>
      </c>
      <c r="G281" s="1" t="s">
        <v>17</v>
      </c>
      <c r="H281" s="4" t="s">
        <v>19</v>
      </c>
    </row>
    <row r="282" spans="1:8" x14ac:dyDescent="0.2">
      <c r="A282" s="1">
        <v>279</v>
      </c>
      <c r="B282" s="2" t="s">
        <v>283</v>
      </c>
      <c r="C282" s="2" t="s">
        <v>12</v>
      </c>
      <c r="D282" s="5" t="s">
        <v>906</v>
      </c>
      <c r="E282" s="3">
        <v>130</v>
      </c>
      <c r="F282" s="2">
        <v>6</v>
      </c>
      <c r="G282" s="1" t="s">
        <v>309</v>
      </c>
      <c r="H282" s="4">
        <v>96.54</v>
      </c>
    </row>
    <row r="283" spans="1:8" x14ac:dyDescent="0.2">
      <c r="A283" s="1">
        <v>280</v>
      </c>
      <c r="B283" s="2" t="s">
        <v>283</v>
      </c>
      <c r="C283" s="2" t="s">
        <v>12</v>
      </c>
      <c r="D283" s="5" t="s">
        <v>906</v>
      </c>
      <c r="E283" s="3">
        <v>131</v>
      </c>
      <c r="F283" s="2">
        <v>6</v>
      </c>
      <c r="G283" s="1" t="s">
        <v>310</v>
      </c>
      <c r="H283" s="4">
        <v>52.79</v>
      </c>
    </row>
    <row r="284" spans="1:8" x14ac:dyDescent="0.2">
      <c r="A284" s="1">
        <v>281</v>
      </c>
      <c r="B284" s="2" t="s">
        <v>283</v>
      </c>
      <c r="C284" s="2" t="s">
        <v>12</v>
      </c>
      <c r="D284" s="5" t="s">
        <v>17</v>
      </c>
      <c r="E284" s="3">
        <v>132</v>
      </c>
      <c r="F284" s="23">
        <v>17</v>
      </c>
      <c r="G284" s="1" t="s">
        <v>17</v>
      </c>
      <c r="H284" s="4" t="s">
        <v>19</v>
      </c>
    </row>
    <row r="285" spans="1:8" x14ac:dyDescent="0.2">
      <c r="A285" s="1">
        <v>282</v>
      </c>
      <c r="B285" s="2" t="s">
        <v>283</v>
      </c>
      <c r="C285" s="2" t="s">
        <v>12</v>
      </c>
      <c r="D285" s="5" t="s">
        <v>906</v>
      </c>
      <c r="E285" s="3">
        <v>133</v>
      </c>
      <c r="F285" s="23">
        <v>19</v>
      </c>
      <c r="G285" s="1" t="s">
        <v>311</v>
      </c>
      <c r="H285" s="4">
        <v>27.27</v>
      </c>
    </row>
    <row r="286" spans="1:8" x14ac:dyDescent="0.2">
      <c r="A286" s="1">
        <v>283</v>
      </c>
      <c r="B286" s="2" t="s">
        <v>283</v>
      </c>
      <c r="C286" s="2" t="s">
        <v>12</v>
      </c>
      <c r="D286" s="5" t="s">
        <v>906</v>
      </c>
      <c r="E286" s="3">
        <v>134</v>
      </c>
      <c r="F286" s="23">
        <v>19</v>
      </c>
      <c r="G286" s="1" t="s">
        <v>312</v>
      </c>
      <c r="H286" s="4">
        <v>26.05</v>
      </c>
    </row>
    <row r="287" spans="1:8" x14ac:dyDescent="0.2">
      <c r="A287" s="1">
        <v>284</v>
      </c>
      <c r="B287" s="2" t="s">
        <v>283</v>
      </c>
      <c r="C287" s="2" t="s">
        <v>12</v>
      </c>
      <c r="D287" s="5" t="s">
        <v>906</v>
      </c>
      <c r="E287" s="3">
        <v>135</v>
      </c>
      <c r="F287" s="23">
        <v>19</v>
      </c>
      <c r="G287" s="1" t="s">
        <v>313</v>
      </c>
      <c r="H287" s="4">
        <v>3.36</v>
      </c>
    </row>
    <row r="288" spans="1:8" x14ac:dyDescent="0.2">
      <c r="A288" s="1">
        <v>285</v>
      </c>
      <c r="B288" s="2" t="s">
        <v>283</v>
      </c>
      <c r="C288" s="2" t="s">
        <v>12</v>
      </c>
      <c r="D288" s="5" t="s">
        <v>906</v>
      </c>
      <c r="E288" s="3">
        <v>136</v>
      </c>
      <c r="F288" s="23">
        <v>19</v>
      </c>
      <c r="G288" s="1" t="s">
        <v>314</v>
      </c>
      <c r="H288" s="4">
        <v>3.41</v>
      </c>
    </row>
    <row r="289" spans="1:8" x14ac:dyDescent="0.2">
      <c r="A289" s="1">
        <v>286</v>
      </c>
      <c r="B289" s="2" t="s">
        <v>283</v>
      </c>
      <c r="C289" s="2" t="s">
        <v>12</v>
      </c>
      <c r="D289" s="5" t="s">
        <v>906</v>
      </c>
      <c r="E289" s="3">
        <v>137</v>
      </c>
      <c r="F289" s="23">
        <v>19</v>
      </c>
      <c r="G289" s="1" t="s">
        <v>315</v>
      </c>
      <c r="H289" s="4">
        <v>17.88</v>
      </c>
    </row>
    <row r="290" spans="1:8" x14ac:dyDescent="0.2">
      <c r="A290" s="1">
        <v>287</v>
      </c>
      <c r="B290" s="2" t="s">
        <v>283</v>
      </c>
      <c r="C290" s="2" t="s">
        <v>12</v>
      </c>
      <c r="D290" s="5" t="s">
        <v>906</v>
      </c>
      <c r="E290" s="3" t="s">
        <v>316</v>
      </c>
      <c r="F290" s="23">
        <v>19</v>
      </c>
      <c r="G290" s="1" t="s">
        <v>315</v>
      </c>
      <c r="H290" s="4">
        <v>12.4</v>
      </c>
    </row>
    <row r="291" spans="1:8" x14ac:dyDescent="0.2">
      <c r="A291" s="1">
        <v>288</v>
      </c>
      <c r="B291" s="2" t="s">
        <v>283</v>
      </c>
      <c r="C291" s="2" t="s">
        <v>12</v>
      </c>
      <c r="D291" s="5" t="s">
        <v>906</v>
      </c>
      <c r="E291" s="3" t="s">
        <v>317</v>
      </c>
      <c r="F291" s="23">
        <v>19</v>
      </c>
      <c r="G291" s="1" t="s">
        <v>318</v>
      </c>
      <c r="H291" s="4">
        <v>2.14</v>
      </c>
    </row>
    <row r="292" spans="1:8" x14ac:dyDescent="0.2">
      <c r="A292" s="1">
        <v>289</v>
      </c>
      <c r="B292" s="2" t="s">
        <v>283</v>
      </c>
      <c r="C292" s="2" t="s">
        <v>12</v>
      </c>
      <c r="D292" s="5" t="s">
        <v>906</v>
      </c>
      <c r="E292" s="3" t="s">
        <v>320</v>
      </c>
      <c r="F292" s="23">
        <v>19</v>
      </c>
      <c r="G292" s="1" t="s">
        <v>321</v>
      </c>
      <c r="H292" s="4">
        <v>1.21</v>
      </c>
    </row>
    <row r="293" spans="1:8" x14ac:dyDescent="0.2">
      <c r="A293" s="1">
        <v>290</v>
      </c>
      <c r="B293" s="2" t="s">
        <v>283</v>
      </c>
      <c r="C293" s="2" t="s">
        <v>12</v>
      </c>
      <c r="D293" s="5" t="s">
        <v>906</v>
      </c>
      <c r="E293" s="3" t="s">
        <v>322</v>
      </c>
      <c r="F293" s="23">
        <v>19</v>
      </c>
      <c r="G293" s="1" t="s">
        <v>93</v>
      </c>
      <c r="H293" s="4">
        <v>1.28</v>
      </c>
    </row>
    <row r="294" spans="1:8" x14ac:dyDescent="0.2">
      <c r="A294" s="1">
        <v>291</v>
      </c>
      <c r="B294" s="2" t="s">
        <v>283</v>
      </c>
      <c r="C294" s="2" t="s">
        <v>12</v>
      </c>
      <c r="D294" s="5" t="s">
        <v>906</v>
      </c>
      <c r="E294" s="3">
        <v>139</v>
      </c>
      <c r="F294" s="23">
        <v>19</v>
      </c>
      <c r="G294" s="1" t="s">
        <v>323</v>
      </c>
      <c r="H294" s="4">
        <v>44.54</v>
      </c>
    </row>
    <row r="295" spans="1:8" x14ac:dyDescent="0.2">
      <c r="A295" s="1">
        <v>292</v>
      </c>
      <c r="B295" s="2" t="s">
        <v>283</v>
      </c>
      <c r="C295" s="2" t="s">
        <v>12</v>
      </c>
      <c r="D295" s="5" t="s">
        <v>906</v>
      </c>
      <c r="E295" s="3">
        <v>140</v>
      </c>
      <c r="F295" s="23">
        <v>19</v>
      </c>
      <c r="G295" s="1" t="s">
        <v>325</v>
      </c>
      <c r="H295" s="4">
        <v>61.22</v>
      </c>
    </row>
    <row r="296" spans="1:8" x14ac:dyDescent="0.2">
      <c r="A296" s="1">
        <v>293</v>
      </c>
      <c r="B296" s="2" t="s">
        <v>283</v>
      </c>
      <c r="C296" s="2" t="s">
        <v>12</v>
      </c>
      <c r="D296" s="5" t="s">
        <v>906</v>
      </c>
      <c r="E296" s="3">
        <v>141</v>
      </c>
      <c r="F296" s="23">
        <v>19</v>
      </c>
      <c r="G296" s="1" t="s">
        <v>287</v>
      </c>
      <c r="H296" s="4">
        <v>3.84</v>
      </c>
    </row>
    <row r="297" spans="1:8" x14ac:dyDescent="0.2">
      <c r="A297" s="1">
        <v>294</v>
      </c>
      <c r="B297" s="2" t="s">
        <v>283</v>
      </c>
      <c r="C297" s="2" t="s">
        <v>12</v>
      </c>
      <c r="D297" s="5" t="s">
        <v>906</v>
      </c>
      <c r="E297" s="3">
        <v>142</v>
      </c>
      <c r="F297" s="23">
        <v>19</v>
      </c>
      <c r="G297" s="1" t="s">
        <v>327</v>
      </c>
      <c r="H297" s="4">
        <v>5.68</v>
      </c>
    </row>
    <row r="298" spans="1:8" x14ac:dyDescent="0.2">
      <c r="A298" s="1">
        <v>295</v>
      </c>
      <c r="B298" s="2" t="s">
        <v>283</v>
      </c>
      <c r="C298" s="2" t="s">
        <v>12</v>
      </c>
      <c r="D298" s="5" t="s">
        <v>906</v>
      </c>
      <c r="E298" s="3">
        <v>143</v>
      </c>
      <c r="F298" s="23">
        <v>19</v>
      </c>
      <c r="G298" s="1" t="s">
        <v>328</v>
      </c>
      <c r="H298" s="4">
        <v>17.77</v>
      </c>
    </row>
    <row r="299" spans="1:8" x14ac:dyDescent="0.2">
      <c r="A299" s="1">
        <v>296</v>
      </c>
      <c r="B299" s="2" t="s">
        <v>283</v>
      </c>
      <c r="C299" s="2" t="s">
        <v>12</v>
      </c>
      <c r="D299" s="5" t="s">
        <v>906</v>
      </c>
      <c r="E299" s="3">
        <v>144</v>
      </c>
      <c r="F299" s="23">
        <v>19</v>
      </c>
      <c r="G299" s="1" t="s">
        <v>329</v>
      </c>
      <c r="H299" s="4">
        <v>134.47</v>
      </c>
    </row>
    <row r="300" spans="1:8" x14ac:dyDescent="0.2">
      <c r="A300" s="1">
        <v>297</v>
      </c>
      <c r="B300" s="2" t="s">
        <v>283</v>
      </c>
      <c r="C300" s="2" t="s">
        <v>12</v>
      </c>
      <c r="D300" s="5" t="s">
        <v>906</v>
      </c>
      <c r="E300" s="3">
        <v>145</v>
      </c>
      <c r="F300" s="23">
        <v>19</v>
      </c>
      <c r="G300" s="1" t="s">
        <v>332</v>
      </c>
      <c r="H300" s="4">
        <v>2.85</v>
      </c>
    </row>
    <row r="301" spans="1:8" x14ac:dyDescent="0.2">
      <c r="A301" s="1">
        <v>298</v>
      </c>
      <c r="B301" s="2" t="s">
        <v>283</v>
      </c>
      <c r="C301" s="2" t="s">
        <v>12</v>
      </c>
      <c r="D301" s="5" t="s">
        <v>906</v>
      </c>
      <c r="E301" s="3">
        <v>146</v>
      </c>
      <c r="F301" s="23">
        <v>19</v>
      </c>
      <c r="G301" s="1" t="s">
        <v>334</v>
      </c>
      <c r="H301" s="4">
        <v>2.85</v>
      </c>
    </row>
    <row r="302" spans="1:8" x14ac:dyDescent="0.2">
      <c r="A302" s="1">
        <v>299</v>
      </c>
      <c r="B302" s="2" t="s">
        <v>283</v>
      </c>
      <c r="C302" s="2" t="s">
        <v>12</v>
      </c>
      <c r="D302" s="5" t="s">
        <v>906</v>
      </c>
      <c r="E302" s="3">
        <v>147</v>
      </c>
      <c r="F302" s="23">
        <v>19</v>
      </c>
      <c r="G302" s="1" t="s">
        <v>335</v>
      </c>
      <c r="H302" s="4">
        <v>2.97</v>
      </c>
    </row>
    <row r="303" spans="1:8" x14ac:dyDescent="0.2">
      <c r="A303" s="1">
        <v>300</v>
      </c>
      <c r="B303" s="2" t="s">
        <v>283</v>
      </c>
      <c r="C303" s="2" t="s">
        <v>12</v>
      </c>
      <c r="D303" s="5" t="s">
        <v>906</v>
      </c>
      <c r="E303" s="3">
        <v>148</v>
      </c>
      <c r="F303" s="23">
        <v>19</v>
      </c>
      <c r="G303" s="1" t="s">
        <v>336</v>
      </c>
      <c r="H303" s="4">
        <v>3.11</v>
      </c>
    </row>
    <row r="304" spans="1:8" x14ac:dyDescent="0.2">
      <c r="A304" s="1">
        <v>301</v>
      </c>
      <c r="B304" s="2" t="s">
        <v>283</v>
      </c>
      <c r="C304" s="2" t="s">
        <v>12</v>
      </c>
      <c r="D304" s="5" t="s">
        <v>906</v>
      </c>
      <c r="E304" s="3">
        <v>149</v>
      </c>
      <c r="F304" s="23">
        <v>19</v>
      </c>
      <c r="G304" s="1" t="s">
        <v>336</v>
      </c>
      <c r="H304" s="4">
        <v>3.11</v>
      </c>
    </row>
    <row r="305" spans="1:8" x14ac:dyDescent="0.2">
      <c r="A305" s="1">
        <v>302</v>
      </c>
      <c r="B305" s="2" t="s">
        <v>283</v>
      </c>
      <c r="C305" s="2" t="s">
        <v>12</v>
      </c>
      <c r="D305" s="5" t="s">
        <v>906</v>
      </c>
      <c r="E305" s="3">
        <v>150</v>
      </c>
      <c r="F305" s="23">
        <v>19</v>
      </c>
      <c r="G305" s="1" t="s">
        <v>338</v>
      </c>
      <c r="H305" s="4">
        <v>23.28</v>
      </c>
    </row>
    <row r="306" spans="1:8" x14ac:dyDescent="0.2">
      <c r="A306" s="1">
        <v>303</v>
      </c>
      <c r="B306" s="2" t="s">
        <v>283</v>
      </c>
      <c r="C306" s="2" t="s">
        <v>12</v>
      </c>
      <c r="D306" s="5" t="s">
        <v>906</v>
      </c>
      <c r="E306" s="3">
        <v>151</v>
      </c>
      <c r="F306" s="2">
        <v>15</v>
      </c>
      <c r="G306" s="1" t="s">
        <v>31</v>
      </c>
      <c r="H306" s="4">
        <v>17.04</v>
      </c>
    </row>
    <row r="307" spans="1:8" x14ac:dyDescent="0.2">
      <c r="A307" s="1">
        <v>304</v>
      </c>
      <c r="B307" s="2" t="s">
        <v>283</v>
      </c>
      <c r="C307" s="2" t="s">
        <v>12</v>
      </c>
      <c r="D307" s="5" t="s">
        <v>906</v>
      </c>
      <c r="E307" s="3">
        <v>152</v>
      </c>
      <c r="F307" s="23">
        <v>19</v>
      </c>
      <c r="G307" s="1" t="s">
        <v>34</v>
      </c>
      <c r="H307" s="4">
        <v>3.06</v>
      </c>
    </row>
    <row r="308" spans="1:8" x14ac:dyDescent="0.2">
      <c r="A308" s="1">
        <v>305</v>
      </c>
      <c r="B308" s="2" t="s">
        <v>283</v>
      </c>
      <c r="C308" s="2" t="s">
        <v>12</v>
      </c>
      <c r="D308" s="5" t="s">
        <v>906</v>
      </c>
      <c r="E308" s="3">
        <v>153</v>
      </c>
      <c r="F308" s="2">
        <v>14</v>
      </c>
      <c r="G308" s="1" t="s">
        <v>36</v>
      </c>
      <c r="H308" s="4">
        <v>2.64</v>
      </c>
    </row>
    <row r="309" spans="1:8" x14ac:dyDescent="0.2">
      <c r="A309" s="1">
        <v>306</v>
      </c>
      <c r="B309" s="2" t="s">
        <v>283</v>
      </c>
      <c r="C309" s="2" t="s">
        <v>12</v>
      </c>
      <c r="D309" s="5" t="s">
        <v>906</v>
      </c>
      <c r="E309" s="3">
        <v>154</v>
      </c>
      <c r="F309" s="23">
        <v>19</v>
      </c>
      <c r="G309" s="1" t="s">
        <v>339</v>
      </c>
      <c r="H309" s="4">
        <v>36.78</v>
      </c>
    </row>
    <row r="310" spans="1:8" x14ac:dyDescent="0.2">
      <c r="A310" s="1">
        <v>307</v>
      </c>
      <c r="B310" s="2" t="s">
        <v>283</v>
      </c>
      <c r="C310" s="2" t="s">
        <v>12</v>
      </c>
      <c r="D310" s="5" t="s">
        <v>906</v>
      </c>
      <c r="E310" s="3">
        <v>155</v>
      </c>
      <c r="F310" s="23">
        <v>19</v>
      </c>
      <c r="G310" s="1" t="s">
        <v>340</v>
      </c>
      <c r="H310" s="4">
        <v>20.45</v>
      </c>
    </row>
    <row r="311" spans="1:8" x14ac:dyDescent="0.2">
      <c r="A311" s="1">
        <v>308</v>
      </c>
      <c r="B311" s="2" t="s">
        <v>283</v>
      </c>
      <c r="C311" s="2" t="s">
        <v>12</v>
      </c>
      <c r="D311" s="5" t="s">
        <v>906</v>
      </c>
      <c r="E311" s="3">
        <v>156</v>
      </c>
      <c r="F311" s="23">
        <v>19</v>
      </c>
      <c r="G311" s="1" t="s">
        <v>341</v>
      </c>
      <c r="H311" s="4">
        <v>14.31</v>
      </c>
    </row>
    <row r="312" spans="1:8" x14ac:dyDescent="0.2">
      <c r="A312" s="1">
        <v>309</v>
      </c>
      <c r="B312" s="2" t="s">
        <v>283</v>
      </c>
      <c r="C312" s="2" t="s">
        <v>12</v>
      </c>
      <c r="D312" s="5" t="s">
        <v>906</v>
      </c>
      <c r="E312" s="3" t="s">
        <v>342</v>
      </c>
      <c r="F312" s="23">
        <v>19</v>
      </c>
      <c r="G312" s="1" t="s">
        <v>341</v>
      </c>
      <c r="H312" s="4">
        <v>9.26</v>
      </c>
    </row>
    <row r="313" spans="1:8" x14ac:dyDescent="0.2">
      <c r="A313" s="1">
        <v>310</v>
      </c>
      <c r="B313" s="2" t="s">
        <v>283</v>
      </c>
      <c r="C313" s="2" t="s">
        <v>12</v>
      </c>
      <c r="D313" s="5" t="s">
        <v>906</v>
      </c>
      <c r="E313" s="3" t="s">
        <v>343</v>
      </c>
      <c r="F313" s="23">
        <v>19</v>
      </c>
      <c r="G313" s="1" t="s">
        <v>344</v>
      </c>
      <c r="H313" s="4">
        <v>2.14</v>
      </c>
    </row>
    <row r="314" spans="1:8" x14ac:dyDescent="0.2">
      <c r="A314" s="1">
        <v>311</v>
      </c>
      <c r="B314" s="2" t="s">
        <v>283</v>
      </c>
      <c r="C314" s="2" t="s">
        <v>12</v>
      </c>
      <c r="D314" s="5" t="s">
        <v>906</v>
      </c>
      <c r="E314" s="3" t="s">
        <v>346</v>
      </c>
      <c r="F314" s="23">
        <v>19</v>
      </c>
      <c r="G314" s="1" t="s">
        <v>347</v>
      </c>
      <c r="H314" s="4">
        <v>1.21</v>
      </c>
    </row>
    <row r="315" spans="1:8" x14ac:dyDescent="0.2">
      <c r="A315" s="1">
        <v>312</v>
      </c>
      <c r="B315" s="2" t="s">
        <v>283</v>
      </c>
      <c r="C315" s="2" t="s">
        <v>12</v>
      </c>
      <c r="D315" s="5" t="s">
        <v>906</v>
      </c>
      <c r="E315" s="3">
        <v>158</v>
      </c>
      <c r="F315" s="23">
        <v>19</v>
      </c>
      <c r="G315" s="1" t="s">
        <v>348</v>
      </c>
      <c r="H315" s="4">
        <v>25.72</v>
      </c>
    </row>
    <row r="316" spans="1:8" x14ac:dyDescent="0.2">
      <c r="A316" s="1">
        <v>313</v>
      </c>
      <c r="B316" s="2" t="s">
        <v>283</v>
      </c>
      <c r="C316" s="2" t="s">
        <v>12</v>
      </c>
      <c r="D316" s="5" t="s">
        <v>906</v>
      </c>
      <c r="E316" s="3">
        <v>159</v>
      </c>
      <c r="F316" s="23">
        <v>19</v>
      </c>
      <c r="G316" s="1" t="s">
        <v>349</v>
      </c>
      <c r="H316" s="4">
        <v>24.3</v>
      </c>
    </row>
    <row r="317" spans="1:8" x14ac:dyDescent="0.2">
      <c r="A317" s="1">
        <v>314</v>
      </c>
      <c r="B317" s="2" t="s">
        <v>283</v>
      </c>
      <c r="C317" s="2" t="s">
        <v>12</v>
      </c>
      <c r="D317" s="5" t="s">
        <v>906</v>
      </c>
      <c r="E317" s="3">
        <v>160</v>
      </c>
      <c r="F317" s="23">
        <v>19</v>
      </c>
      <c r="G317" s="1" t="s">
        <v>350</v>
      </c>
      <c r="H317" s="4">
        <v>30.52</v>
      </c>
    </row>
    <row r="318" spans="1:8" x14ac:dyDescent="0.2">
      <c r="A318" s="1">
        <v>315</v>
      </c>
      <c r="B318" s="2" t="s">
        <v>283</v>
      </c>
      <c r="C318" s="2" t="s">
        <v>12</v>
      </c>
      <c r="D318" s="5" t="s">
        <v>906</v>
      </c>
      <c r="E318" s="3">
        <v>161</v>
      </c>
      <c r="F318" s="23">
        <v>19</v>
      </c>
      <c r="G318" s="1" t="s">
        <v>351</v>
      </c>
      <c r="H318" s="4">
        <v>13.99</v>
      </c>
    </row>
    <row r="319" spans="1:8" x14ac:dyDescent="0.2">
      <c r="A319" s="1">
        <v>316</v>
      </c>
      <c r="B319" s="2" t="s">
        <v>283</v>
      </c>
      <c r="C319" s="2" t="s">
        <v>12</v>
      </c>
      <c r="D319" s="5" t="s">
        <v>906</v>
      </c>
      <c r="E319" s="3" t="s">
        <v>352</v>
      </c>
      <c r="F319" s="23">
        <v>19</v>
      </c>
      <c r="G319" s="1" t="s">
        <v>353</v>
      </c>
      <c r="H319" s="4">
        <v>6.68</v>
      </c>
    </row>
    <row r="320" spans="1:8" x14ac:dyDescent="0.2">
      <c r="A320" s="1">
        <v>317</v>
      </c>
      <c r="B320" s="2" t="s">
        <v>283</v>
      </c>
      <c r="C320" s="2" t="s">
        <v>12</v>
      </c>
      <c r="D320" s="5" t="s">
        <v>906</v>
      </c>
      <c r="E320" s="3" t="s">
        <v>354</v>
      </c>
      <c r="F320" s="23">
        <v>19</v>
      </c>
      <c r="G320" s="1" t="s">
        <v>353</v>
      </c>
      <c r="H320" s="4">
        <v>7.16</v>
      </c>
    </row>
    <row r="321" spans="1:8" x14ac:dyDescent="0.2">
      <c r="A321" s="1">
        <v>318</v>
      </c>
      <c r="B321" s="2" t="s">
        <v>283</v>
      </c>
      <c r="C321" s="2" t="s">
        <v>12</v>
      </c>
      <c r="D321" s="5" t="s">
        <v>906</v>
      </c>
      <c r="E321" s="3" t="s">
        <v>355</v>
      </c>
      <c r="F321" s="23">
        <v>19</v>
      </c>
      <c r="G321" s="1" t="s">
        <v>353</v>
      </c>
      <c r="H321" s="4">
        <v>6.6</v>
      </c>
    </row>
    <row r="322" spans="1:8" x14ac:dyDescent="0.2">
      <c r="A322" s="1">
        <v>319</v>
      </c>
      <c r="B322" s="2" t="s">
        <v>283</v>
      </c>
      <c r="C322" s="2" t="s">
        <v>12</v>
      </c>
      <c r="D322" s="5" t="s">
        <v>906</v>
      </c>
      <c r="E322" s="3">
        <v>162</v>
      </c>
      <c r="F322" s="23">
        <v>19</v>
      </c>
      <c r="G322" s="1" t="s">
        <v>356</v>
      </c>
      <c r="H322" s="4">
        <v>5.43</v>
      </c>
    </row>
    <row r="323" spans="1:8" x14ac:dyDescent="0.2">
      <c r="A323" s="1">
        <v>320</v>
      </c>
      <c r="B323" s="2" t="s">
        <v>283</v>
      </c>
      <c r="C323" s="2" t="s">
        <v>12</v>
      </c>
      <c r="D323" s="12" t="s">
        <v>1039</v>
      </c>
      <c r="E323" s="3">
        <v>163</v>
      </c>
      <c r="F323" s="23">
        <v>13</v>
      </c>
      <c r="G323" s="1" t="s">
        <v>38</v>
      </c>
      <c r="H323" s="4">
        <v>41.95</v>
      </c>
    </row>
    <row r="324" spans="1:8" x14ac:dyDescent="0.2">
      <c r="A324" s="1">
        <v>321</v>
      </c>
      <c r="B324" s="2" t="s">
        <v>283</v>
      </c>
      <c r="C324" s="2" t="s">
        <v>12</v>
      </c>
      <c r="D324" s="12" t="s">
        <v>1039</v>
      </c>
      <c r="E324" s="3" t="s">
        <v>359</v>
      </c>
      <c r="F324" s="23">
        <v>13</v>
      </c>
      <c r="G324" s="1" t="s">
        <v>42</v>
      </c>
      <c r="H324" s="4">
        <v>12.84</v>
      </c>
    </row>
    <row r="325" spans="1:8" x14ac:dyDescent="0.2">
      <c r="A325" s="1">
        <v>322</v>
      </c>
      <c r="B325" s="2" t="s">
        <v>283</v>
      </c>
      <c r="C325" s="2" t="s">
        <v>12</v>
      </c>
      <c r="D325" s="5" t="s">
        <v>906</v>
      </c>
      <c r="E325" s="3">
        <v>164</v>
      </c>
      <c r="F325" s="23">
        <v>19</v>
      </c>
      <c r="G325" s="1" t="s">
        <v>13</v>
      </c>
      <c r="H325" s="4">
        <v>7.66</v>
      </c>
    </row>
    <row r="326" spans="1:8" x14ac:dyDescent="0.2">
      <c r="A326" s="1">
        <v>323</v>
      </c>
      <c r="B326" s="2" t="s">
        <v>283</v>
      </c>
      <c r="C326" s="2" t="s">
        <v>12</v>
      </c>
      <c r="D326" s="5" t="s">
        <v>906</v>
      </c>
      <c r="E326" s="3">
        <v>165</v>
      </c>
      <c r="F326" s="23">
        <v>19</v>
      </c>
      <c r="G326" s="1" t="s">
        <v>363</v>
      </c>
      <c r="H326" s="4">
        <v>4.95</v>
      </c>
    </row>
    <row r="327" spans="1:8" x14ac:dyDescent="0.2">
      <c r="A327" s="1">
        <v>324</v>
      </c>
      <c r="B327" s="2" t="s">
        <v>283</v>
      </c>
      <c r="C327" s="2" t="s">
        <v>12</v>
      </c>
      <c r="D327" s="5" t="s">
        <v>906</v>
      </c>
      <c r="E327" s="3">
        <v>166</v>
      </c>
      <c r="F327" s="23">
        <v>19</v>
      </c>
      <c r="G327" s="1" t="s">
        <v>364</v>
      </c>
      <c r="H327" s="4">
        <v>7.65</v>
      </c>
    </row>
    <row r="328" spans="1:8" x14ac:dyDescent="0.2">
      <c r="A328" s="1">
        <v>325</v>
      </c>
      <c r="B328" s="2" t="s">
        <v>283</v>
      </c>
      <c r="C328" s="2" t="s">
        <v>12</v>
      </c>
      <c r="D328" s="12" t="s">
        <v>1039</v>
      </c>
      <c r="E328" s="3">
        <v>167</v>
      </c>
      <c r="F328" s="2">
        <v>14</v>
      </c>
      <c r="G328" s="1" t="s">
        <v>36</v>
      </c>
      <c r="H328" s="4">
        <v>4.28</v>
      </c>
    </row>
    <row r="329" spans="1:8" x14ac:dyDescent="0.2">
      <c r="A329" s="1">
        <v>326</v>
      </c>
      <c r="B329" s="2" t="s">
        <v>283</v>
      </c>
      <c r="C329" s="2" t="s">
        <v>12</v>
      </c>
      <c r="D329" s="5" t="s">
        <v>906</v>
      </c>
      <c r="E329" s="3">
        <v>168</v>
      </c>
      <c r="F329" s="2">
        <v>14</v>
      </c>
      <c r="G329" s="1" t="s">
        <v>36</v>
      </c>
      <c r="H329" s="4">
        <v>4.68</v>
      </c>
    </row>
    <row r="330" spans="1:8" x14ac:dyDescent="0.2">
      <c r="A330" s="1">
        <v>327</v>
      </c>
      <c r="B330" s="2" t="s">
        <v>283</v>
      </c>
      <c r="C330" s="2" t="s">
        <v>12</v>
      </c>
      <c r="D330" s="5" t="s">
        <v>906</v>
      </c>
      <c r="E330" s="3">
        <v>169</v>
      </c>
      <c r="F330" s="23">
        <v>19</v>
      </c>
      <c r="G330" s="1" t="s">
        <v>366</v>
      </c>
      <c r="H330" s="4">
        <v>11.96</v>
      </c>
    </row>
    <row r="331" spans="1:8" x14ac:dyDescent="0.2">
      <c r="A331" s="1">
        <v>328</v>
      </c>
      <c r="B331" s="2" t="s">
        <v>283</v>
      </c>
      <c r="C331" s="2" t="s">
        <v>12</v>
      </c>
      <c r="D331" s="5" t="s">
        <v>906</v>
      </c>
      <c r="E331" s="3">
        <v>170</v>
      </c>
      <c r="F331" s="23">
        <v>19</v>
      </c>
      <c r="G331" s="1" t="s">
        <v>34</v>
      </c>
      <c r="H331" s="4">
        <v>4.45</v>
      </c>
    </row>
    <row r="332" spans="1:8" x14ac:dyDescent="0.2">
      <c r="A332" s="1">
        <v>329</v>
      </c>
      <c r="B332" s="2" t="s">
        <v>283</v>
      </c>
      <c r="C332" s="2" t="s">
        <v>12</v>
      </c>
      <c r="D332" s="12" t="s">
        <v>1039</v>
      </c>
      <c r="E332" s="3">
        <v>171</v>
      </c>
      <c r="F332" s="23">
        <v>6</v>
      </c>
      <c r="G332" s="1" t="s">
        <v>367</v>
      </c>
      <c r="H332" s="4">
        <v>65.95</v>
      </c>
    </row>
    <row r="333" spans="1:8" x14ac:dyDescent="0.2">
      <c r="A333" s="1">
        <v>330</v>
      </c>
      <c r="B333" s="2" t="s">
        <v>283</v>
      </c>
      <c r="C333" s="2" t="s">
        <v>12</v>
      </c>
      <c r="D333" s="12" t="s">
        <v>1039</v>
      </c>
      <c r="E333" s="3">
        <v>172</v>
      </c>
      <c r="F333" s="23">
        <v>4</v>
      </c>
      <c r="G333" s="1" t="s">
        <v>368</v>
      </c>
      <c r="H333" s="4">
        <v>35.369999999999997</v>
      </c>
    </row>
    <row r="334" spans="1:8" x14ac:dyDescent="0.2">
      <c r="A334" s="1">
        <v>331</v>
      </c>
      <c r="B334" s="2" t="s">
        <v>283</v>
      </c>
      <c r="C334" s="2" t="s">
        <v>12</v>
      </c>
      <c r="D334" s="12" t="s">
        <v>1039</v>
      </c>
      <c r="E334" s="3">
        <v>173</v>
      </c>
      <c r="F334" s="23">
        <v>6</v>
      </c>
      <c r="G334" s="1" t="s">
        <v>29</v>
      </c>
      <c r="H334" s="4">
        <v>18.809999999999999</v>
      </c>
    </row>
    <row r="335" spans="1:8" x14ac:dyDescent="0.2">
      <c r="A335" s="1">
        <v>332</v>
      </c>
      <c r="B335" s="2" t="s">
        <v>283</v>
      </c>
      <c r="C335" s="2" t="s">
        <v>12</v>
      </c>
      <c r="D335" s="12" t="s">
        <v>1039</v>
      </c>
      <c r="E335" s="3" t="s">
        <v>369</v>
      </c>
      <c r="F335" s="23">
        <v>6</v>
      </c>
      <c r="G335" s="1" t="s">
        <v>370</v>
      </c>
      <c r="H335" s="4">
        <v>1.63</v>
      </c>
    </row>
    <row r="336" spans="1:8" x14ac:dyDescent="0.2">
      <c r="A336" s="1">
        <v>333</v>
      </c>
      <c r="B336" s="2" t="s">
        <v>283</v>
      </c>
      <c r="C336" s="2" t="s">
        <v>12</v>
      </c>
      <c r="D336" s="12" t="s">
        <v>1039</v>
      </c>
      <c r="E336" s="3" t="s">
        <v>371</v>
      </c>
      <c r="F336" s="23">
        <v>6</v>
      </c>
      <c r="G336" s="1" t="s">
        <v>370</v>
      </c>
      <c r="H336" s="4">
        <v>1.66</v>
      </c>
    </row>
    <row r="337" spans="1:8" x14ac:dyDescent="0.2">
      <c r="A337" s="1">
        <v>334</v>
      </c>
      <c r="B337" s="2" t="s">
        <v>283</v>
      </c>
      <c r="C337" s="2" t="s">
        <v>12</v>
      </c>
      <c r="D337" s="12" t="s">
        <v>1039</v>
      </c>
      <c r="E337" s="3">
        <v>174</v>
      </c>
      <c r="F337" s="23">
        <v>4</v>
      </c>
      <c r="G337" s="1" t="s">
        <v>368</v>
      </c>
      <c r="H337" s="4">
        <v>27.63</v>
      </c>
    </row>
    <row r="338" spans="1:8" x14ac:dyDescent="0.2">
      <c r="A338" s="1">
        <v>335</v>
      </c>
      <c r="B338" s="2" t="s">
        <v>283</v>
      </c>
      <c r="C338" s="2" t="s">
        <v>12</v>
      </c>
      <c r="D338" s="12" t="s">
        <v>1039</v>
      </c>
      <c r="E338" s="3">
        <v>175</v>
      </c>
      <c r="F338" s="23">
        <v>4</v>
      </c>
      <c r="G338" s="1" t="s">
        <v>368</v>
      </c>
      <c r="H338" s="4">
        <v>27.78</v>
      </c>
    </row>
    <row r="339" spans="1:8" x14ac:dyDescent="0.2">
      <c r="A339" s="1">
        <v>336</v>
      </c>
      <c r="B339" s="2" t="s">
        <v>283</v>
      </c>
      <c r="C339" s="2" t="s">
        <v>12</v>
      </c>
      <c r="D339" s="12" t="s">
        <v>1039</v>
      </c>
      <c r="E339" s="3">
        <v>176</v>
      </c>
      <c r="F339" s="23">
        <v>6</v>
      </c>
      <c r="G339" s="1" t="s">
        <v>29</v>
      </c>
      <c r="H339" s="4">
        <v>18.809999999999999</v>
      </c>
    </row>
    <row r="340" spans="1:8" x14ac:dyDescent="0.2">
      <c r="A340" s="1">
        <v>337</v>
      </c>
      <c r="B340" s="2" t="s">
        <v>283</v>
      </c>
      <c r="C340" s="2" t="s">
        <v>12</v>
      </c>
      <c r="D340" s="12" t="s">
        <v>1039</v>
      </c>
      <c r="E340" s="3" t="s">
        <v>372</v>
      </c>
      <c r="F340" s="23">
        <v>6</v>
      </c>
      <c r="G340" s="1" t="s">
        <v>370</v>
      </c>
      <c r="H340" s="4">
        <v>1.65</v>
      </c>
    </row>
    <row r="341" spans="1:8" x14ac:dyDescent="0.2">
      <c r="A341" s="1">
        <v>338</v>
      </c>
      <c r="B341" s="2" t="s">
        <v>283</v>
      </c>
      <c r="C341" s="2" t="s">
        <v>12</v>
      </c>
      <c r="D341" s="12" t="s">
        <v>1039</v>
      </c>
      <c r="E341" s="3" t="s">
        <v>373</v>
      </c>
      <c r="F341" s="23">
        <v>6</v>
      </c>
      <c r="G341" s="1" t="s">
        <v>370</v>
      </c>
      <c r="H341" s="4">
        <v>1.63</v>
      </c>
    </row>
    <row r="342" spans="1:8" x14ac:dyDescent="0.2">
      <c r="A342" s="1">
        <v>339</v>
      </c>
      <c r="B342" s="2" t="s">
        <v>283</v>
      </c>
      <c r="C342" s="2" t="s">
        <v>12</v>
      </c>
      <c r="D342" s="12" t="s">
        <v>1039</v>
      </c>
      <c r="E342" s="3">
        <v>177</v>
      </c>
      <c r="F342" s="23">
        <v>4</v>
      </c>
      <c r="G342" s="1" t="s">
        <v>368</v>
      </c>
      <c r="H342" s="4">
        <v>28.77</v>
      </c>
    </row>
    <row r="343" spans="1:8" x14ac:dyDescent="0.2">
      <c r="A343" s="1">
        <v>340</v>
      </c>
      <c r="B343" s="2" t="s">
        <v>283</v>
      </c>
      <c r="C343" s="2" t="s">
        <v>12</v>
      </c>
      <c r="D343" s="12" t="s">
        <v>1039</v>
      </c>
      <c r="E343" s="3">
        <v>178</v>
      </c>
      <c r="F343" s="23">
        <v>4</v>
      </c>
      <c r="G343" s="1" t="s">
        <v>368</v>
      </c>
      <c r="H343" s="4">
        <v>29.46</v>
      </c>
    </row>
    <row r="344" spans="1:8" x14ac:dyDescent="0.2">
      <c r="A344" s="1">
        <v>341</v>
      </c>
      <c r="B344" s="2" t="s">
        <v>283</v>
      </c>
      <c r="C344" s="2" t="s">
        <v>12</v>
      </c>
      <c r="D344" s="12" t="s">
        <v>1039</v>
      </c>
      <c r="E344" s="3">
        <v>179</v>
      </c>
      <c r="F344" s="23">
        <v>6</v>
      </c>
      <c r="G344" s="1" t="s">
        <v>29</v>
      </c>
      <c r="H344" s="4">
        <v>14.99</v>
      </c>
    </row>
    <row r="345" spans="1:8" x14ac:dyDescent="0.2">
      <c r="A345" s="1">
        <v>342</v>
      </c>
      <c r="B345" s="2" t="s">
        <v>283</v>
      </c>
      <c r="C345" s="2" t="s">
        <v>12</v>
      </c>
      <c r="D345" s="12" t="s">
        <v>1039</v>
      </c>
      <c r="E345" s="3" t="s">
        <v>374</v>
      </c>
      <c r="F345" s="23">
        <v>6</v>
      </c>
      <c r="G345" s="1" t="s">
        <v>370</v>
      </c>
      <c r="H345" s="4">
        <v>1.71</v>
      </c>
    </row>
    <row r="346" spans="1:8" x14ac:dyDescent="0.2">
      <c r="A346" s="1">
        <v>343</v>
      </c>
      <c r="B346" s="2" t="s">
        <v>283</v>
      </c>
      <c r="C346" s="2" t="s">
        <v>12</v>
      </c>
      <c r="D346" s="12" t="s">
        <v>1039</v>
      </c>
      <c r="E346" s="3" t="s">
        <v>375</v>
      </c>
      <c r="F346" s="23">
        <v>6</v>
      </c>
      <c r="G346" s="1" t="s">
        <v>370</v>
      </c>
      <c r="H346" s="4">
        <v>1.96</v>
      </c>
    </row>
    <row r="347" spans="1:8" x14ac:dyDescent="0.2">
      <c r="A347" s="1">
        <v>344</v>
      </c>
      <c r="B347" s="2" t="s">
        <v>283</v>
      </c>
      <c r="C347" s="2" t="s">
        <v>12</v>
      </c>
      <c r="D347" s="12" t="s">
        <v>1039</v>
      </c>
      <c r="E347" s="3">
        <v>180</v>
      </c>
      <c r="F347" s="2">
        <v>14</v>
      </c>
      <c r="G347" s="1" t="s">
        <v>36</v>
      </c>
      <c r="H347" s="4">
        <v>2.77</v>
      </c>
    </row>
    <row r="348" spans="1:8" x14ac:dyDescent="0.2">
      <c r="A348" s="1">
        <v>345</v>
      </c>
      <c r="B348" s="2" t="s">
        <v>283</v>
      </c>
      <c r="C348" s="2" t="s">
        <v>12</v>
      </c>
      <c r="D348" s="12" t="s">
        <v>1039</v>
      </c>
      <c r="E348" s="3">
        <v>181</v>
      </c>
      <c r="F348" s="23">
        <v>13</v>
      </c>
      <c r="G348" s="1" t="s">
        <v>376</v>
      </c>
      <c r="H348" s="4">
        <v>3.38</v>
      </c>
    </row>
    <row r="349" spans="1:8" x14ac:dyDescent="0.2">
      <c r="A349" s="1">
        <v>346</v>
      </c>
      <c r="B349" s="2" t="s">
        <v>283</v>
      </c>
      <c r="C349" s="2" t="s">
        <v>12</v>
      </c>
      <c r="D349" s="12" t="s">
        <v>1039</v>
      </c>
      <c r="E349" s="3">
        <v>182</v>
      </c>
      <c r="F349" s="23">
        <v>4</v>
      </c>
      <c r="G349" s="1" t="s">
        <v>368</v>
      </c>
      <c r="H349" s="4">
        <v>23.29</v>
      </c>
    </row>
    <row r="350" spans="1:8" x14ac:dyDescent="0.2">
      <c r="A350" s="1">
        <v>347</v>
      </c>
      <c r="B350" s="2" t="s">
        <v>283</v>
      </c>
      <c r="C350" s="2" t="s">
        <v>12</v>
      </c>
      <c r="D350" s="12" t="s">
        <v>1039</v>
      </c>
      <c r="E350" s="3">
        <v>183</v>
      </c>
      <c r="F350" s="23">
        <v>6</v>
      </c>
      <c r="G350" s="1" t="s">
        <v>29</v>
      </c>
      <c r="H350" s="4">
        <v>14.56</v>
      </c>
    </row>
    <row r="351" spans="1:8" x14ac:dyDescent="0.2">
      <c r="A351" s="1">
        <v>348</v>
      </c>
      <c r="B351" s="2" t="s">
        <v>283</v>
      </c>
      <c r="C351" s="2" t="s">
        <v>12</v>
      </c>
      <c r="D351" s="12" t="s">
        <v>1039</v>
      </c>
      <c r="E351" s="3" t="s">
        <v>378</v>
      </c>
      <c r="F351" s="23">
        <v>6</v>
      </c>
      <c r="G351" s="1" t="s">
        <v>370</v>
      </c>
      <c r="H351" s="4">
        <v>2.2799999999999998</v>
      </c>
    </row>
    <row r="352" spans="1:8" x14ac:dyDescent="0.2">
      <c r="A352" s="1">
        <v>349</v>
      </c>
      <c r="B352" s="2" t="s">
        <v>283</v>
      </c>
      <c r="C352" s="2" t="s">
        <v>12</v>
      </c>
      <c r="D352" s="12" t="s">
        <v>1039</v>
      </c>
      <c r="E352" s="3" t="s">
        <v>379</v>
      </c>
      <c r="F352" s="23">
        <v>6</v>
      </c>
      <c r="G352" s="1" t="s">
        <v>370</v>
      </c>
      <c r="H352" s="4">
        <v>2</v>
      </c>
    </row>
    <row r="353" spans="1:8" x14ac:dyDescent="0.2">
      <c r="A353" s="1">
        <v>350</v>
      </c>
      <c r="B353" s="2" t="s">
        <v>283</v>
      </c>
      <c r="C353" s="2" t="s">
        <v>12</v>
      </c>
      <c r="D353" s="12" t="s">
        <v>1039</v>
      </c>
      <c r="E353" s="3">
        <v>184</v>
      </c>
      <c r="F353" s="23">
        <v>4</v>
      </c>
      <c r="G353" s="1" t="s">
        <v>368</v>
      </c>
      <c r="H353" s="4">
        <v>23.4</v>
      </c>
    </row>
    <row r="354" spans="1:8" x14ac:dyDescent="0.2">
      <c r="A354" s="1">
        <v>351</v>
      </c>
      <c r="B354" s="2" t="s">
        <v>283</v>
      </c>
      <c r="C354" s="2" t="s">
        <v>12</v>
      </c>
      <c r="D354" s="12" t="s">
        <v>1039</v>
      </c>
      <c r="E354" s="3">
        <v>185</v>
      </c>
      <c r="F354" s="23">
        <v>6</v>
      </c>
      <c r="G354" s="1" t="s">
        <v>29</v>
      </c>
      <c r="H354" s="4">
        <v>13.7</v>
      </c>
    </row>
    <row r="355" spans="1:8" x14ac:dyDescent="0.2">
      <c r="A355" s="1">
        <v>352</v>
      </c>
      <c r="B355" s="2" t="s">
        <v>283</v>
      </c>
      <c r="C355" s="2" t="s">
        <v>12</v>
      </c>
      <c r="D355" s="12" t="s">
        <v>1039</v>
      </c>
      <c r="E355" s="3" t="s">
        <v>380</v>
      </c>
      <c r="F355" s="23">
        <v>6</v>
      </c>
      <c r="G355" s="1" t="s">
        <v>370</v>
      </c>
      <c r="H355" s="4">
        <v>1.81</v>
      </c>
    </row>
    <row r="356" spans="1:8" x14ac:dyDescent="0.2">
      <c r="A356" s="1">
        <v>353</v>
      </c>
      <c r="B356" s="2" t="s">
        <v>283</v>
      </c>
      <c r="C356" s="2" t="s">
        <v>12</v>
      </c>
      <c r="D356" s="12" t="s">
        <v>1039</v>
      </c>
      <c r="E356" s="3" t="s">
        <v>381</v>
      </c>
      <c r="F356" s="23">
        <v>6</v>
      </c>
      <c r="G356" s="1" t="s">
        <v>370</v>
      </c>
      <c r="H356" s="4">
        <v>1.9</v>
      </c>
    </row>
    <row r="357" spans="1:8" x14ac:dyDescent="0.2">
      <c r="A357" s="1">
        <v>354</v>
      </c>
      <c r="B357" s="2" t="s">
        <v>283</v>
      </c>
      <c r="C357" s="2" t="s">
        <v>12</v>
      </c>
      <c r="D357" s="12" t="s">
        <v>1039</v>
      </c>
      <c r="E357" s="3">
        <v>186</v>
      </c>
      <c r="F357" s="23">
        <v>4</v>
      </c>
      <c r="G357" s="1" t="s">
        <v>368</v>
      </c>
      <c r="H357" s="4">
        <v>22.06</v>
      </c>
    </row>
    <row r="358" spans="1:8" x14ac:dyDescent="0.2">
      <c r="A358" s="1">
        <v>355</v>
      </c>
      <c r="B358" s="2" t="s">
        <v>283</v>
      </c>
      <c r="C358" s="2" t="s">
        <v>12</v>
      </c>
      <c r="D358" s="12" t="s">
        <v>1039</v>
      </c>
      <c r="E358" s="3">
        <v>187</v>
      </c>
      <c r="F358" s="23">
        <v>4</v>
      </c>
      <c r="G358" s="1" t="s">
        <v>368</v>
      </c>
      <c r="H358" s="4">
        <v>22.17</v>
      </c>
    </row>
    <row r="359" spans="1:8" x14ac:dyDescent="0.2">
      <c r="A359" s="1">
        <v>356</v>
      </c>
      <c r="B359" s="2" t="s">
        <v>283</v>
      </c>
      <c r="C359" s="2" t="s">
        <v>12</v>
      </c>
      <c r="D359" s="12" t="s">
        <v>1039</v>
      </c>
      <c r="E359" s="3">
        <v>188</v>
      </c>
      <c r="F359" s="23">
        <v>6</v>
      </c>
      <c r="G359" s="1" t="s">
        <v>382</v>
      </c>
      <c r="H359" s="4">
        <v>11.46</v>
      </c>
    </row>
    <row r="360" spans="1:8" x14ac:dyDescent="0.2">
      <c r="A360" s="1">
        <v>357</v>
      </c>
      <c r="B360" s="2" t="s">
        <v>283</v>
      </c>
      <c r="C360" s="2" t="s">
        <v>12</v>
      </c>
      <c r="D360" s="12" t="s">
        <v>1039</v>
      </c>
      <c r="E360" s="3" t="s">
        <v>383</v>
      </c>
      <c r="F360" s="23">
        <v>6</v>
      </c>
      <c r="G360" s="1" t="s">
        <v>384</v>
      </c>
      <c r="H360" s="4">
        <v>3.21</v>
      </c>
    </row>
    <row r="361" spans="1:8" x14ac:dyDescent="0.2">
      <c r="A361" s="1">
        <v>358</v>
      </c>
      <c r="B361" s="2" t="s">
        <v>283</v>
      </c>
      <c r="C361" s="2" t="s">
        <v>12</v>
      </c>
      <c r="D361" s="12" t="s">
        <v>1039</v>
      </c>
      <c r="E361" s="3" t="s">
        <v>385</v>
      </c>
      <c r="F361" s="23">
        <v>6</v>
      </c>
      <c r="G361" s="1" t="s">
        <v>370</v>
      </c>
      <c r="H361" s="4">
        <v>1.98</v>
      </c>
    </row>
    <row r="362" spans="1:8" x14ac:dyDescent="0.2">
      <c r="A362" s="1">
        <v>359</v>
      </c>
      <c r="B362" s="2" t="s">
        <v>283</v>
      </c>
      <c r="C362" s="2" t="s">
        <v>12</v>
      </c>
      <c r="D362" s="12" t="s">
        <v>1039</v>
      </c>
      <c r="E362" s="3">
        <v>189</v>
      </c>
      <c r="F362" s="23">
        <v>4</v>
      </c>
      <c r="G362" s="1" t="s">
        <v>368</v>
      </c>
      <c r="H362" s="4">
        <v>28.97</v>
      </c>
    </row>
    <row r="363" spans="1:8" x14ac:dyDescent="0.2">
      <c r="A363" s="1">
        <v>360</v>
      </c>
      <c r="B363" s="2" t="s">
        <v>283</v>
      </c>
      <c r="C363" s="2" t="s">
        <v>12</v>
      </c>
      <c r="D363" s="12" t="s">
        <v>1039</v>
      </c>
      <c r="E363" s="3">
        <v>190</v>
      </c>
      <c r="F363" s="23">
        <v>6</v>
      </c>
      <c r="G363" s="1" t="s">
        <v>13</v>
      </c>
      <c r="H363" s="4">
        <v>35.450000000000003</v>
      </c>
    </row>
    <row r="364" spans="1:8" x14ac:dyDescent="0.2">
      <c r="A364" s="1">
        <v>361</v>
      </c>
      <c r="B364" s="2" t="s">
        <v>283</v>
      </c>
      <c r="C364" s="2" t="s">
        <v>12</v>
      </c>
      <c r="D364" s="12" t="s">
        <v>1039</v>
      </c>
      <c r="E364" s="3">
        <v>191</v>
      </c>
      <c r="F364" s="23">
        <v>13</v>
      </c>
      <c r="G364" s="1" t="s">
        <v>386</v>
      </c>
      <c r="H364" s="4">
        <v>26.94</v>
      </c>
    </row>
    <row r="365" spans="1:8" x14ac:dyDescent="0.2">
      <c r="A365" s="1">
        <v>362</v>
      </c>
      <c r="B365" s="2" t="s">
        <v>283</v>
      </c>
      <c r="C365" s="2" t="s">
        <v>12</v>
      </c>
      <c r="D365" s="12" t="s">
        <v>1039</v>
      </c>
      <c r="E365" s="3" t="s">
        <v>387</v>
      </c>
      <c r="F365" s="23">
        <v>13</v>
      </c>
      <c r="G365" s="1" t="s">
        <v>388</v>
      </c>
      <c r="H365" s="4">
        <v>7.91</v>
      </c>
    </row>
    <row r="366" spans="1:8" x14ac:dyDescent="0.2">
      <c r="A366" s="1">
        <v>363</v>
      </c>
      <c r="B366" s="2" t="s">
        <v>283</v>
      </c>
      <c r="C366" s="2" t="s">
        <v>12</v>
      </c>
      <c r="D366" s="12" t="s">
        <v>1039</v>
      </c>
      <c r="E366" s="3">
        <v>192</v>
      </c>
      <c r="F366" s="23">
        <v>13</v>
      </c>
      <c r="G366" s="1" t="s">
        <v>389</v>
      </c>
      <c r="H366" s="4">
        <v>17.989999999999998</v>
      </c>
    </row>
    <row r="367" spans="1:8" x14ac:dyDescent="0.2">
      <c r="A367" s="1">
        <v>364</v>
      </c>
      <c r="B367" s="2" t="s">
        <v>283</v>
      </c>
      <c r="C367" s="2" t="s">
        <v>12</v>
      </c>
      <c r="D367" s="12" t="s">
        <v>1039</v>
      </c>
      <c r="E367" s="3">
        <v>193</v>
      </c>
      <c r="F367" s="23">
        <v>13</v>
      </c>
      <c r="G367" s="1" t="s">
        <v>390</v>
      </c>
      <c r="H367" s="4">
        <v>18.82</v>
      </c>
    </row>
    <row r="368" spans="1:8" x14ac:dyDescent="0.2">
      <c r="A368" s="1">
        <v>365</v>
      </c>
      <c r="B368" s="2" t="s">
        <v>283</v>
      </c>
      <c r="C368" s="2" t="s">
        <v>12</v>
      </c>
      <c r="D368" s="12" t="s">
        <v>1039</v>
      </c>
      <c r="E368" s="3">
        <v>194</v>
      </c>
      <c r="F368" s="23">
        <v>13</v>
      </c>
      <c r="G368" s="1" t="s">
        <v>391</v>
      </c>
      <c r="H368" s="4">
        <v>16.25</v>
      </c>
    </row>
    <row r="369" spans="1:8" x14ac:dyDescent="0.2">
      <c r="A369" s="1">
        <v>366</v>
      </c>
      <c r="B369" s="2" t="s">
        <v>283</v>
      </c>
      <c r="C369" s="2" t="s">
        <v>12</v>
      </c>
      <c r="D369" s="12" t="s">
        <v>1039</v>
      </c>
      <c r="E369" s="3">
        <v>195</v>
      </c>
      <c r="F369" s="23">
        <v>13</v>
      </c>
      <c r="G369" s="1" t="s">
        <v>392</v>
      </c>
      <c r="H369" s="4">
        <v>67.650000000000006</v>
      </c>
    </row>
    <row r="370" spans="1:8" x14ac:dyDescent="0.2">
      <c r="A370" s="1">
        <v>367</v>
      </c>
      <c r="B370" s="2" t="s">
        <v>283</v>
      </c>
      <c r="C370" s="2" t="s">
        <v>12</v>
      </c>
      <c r="D370" s="12" t="s">
        <v>1039</v>
      </c>
      <c r="E370" s="3">
        <v>196</v>
      </c>
      <c r="F370" s="23">
        <v>13</v>
      </c>
      <c r="G370" s="1" t="s">
        <v>393</v>
      </c>
      <c r="H370" s="4">
        <v>56.14</v>
      </c>
    </row>
    <row r="371" spans="1:8" x14ac:dyDescent="0.2">
      <c r="A371" s="1">
        <v>368</v>
      </c>
      <c r="B371" s="2" t="s">
        <v>283</v>
      </c>
      <c r="C371" s="2" t="s">
        <v>12</v>
      </c>
      <c r="D371" s="12" t="s">
        <v>1039</v>
      </c>
      <c r="E371" s="3" t="s">
        <v>395</v>
      </c>
      <c r="F371" s="23">
        <v>13</v>
      </c>
      <c r="G371" s="1" t="s">
        <v>396</v>
      </c>
      <c r="H371" s="4">
        <v>8.48</v>
      </c>
    </row>
    <row r="372" spans="1:8" x14ac:dyDescent="0.2">
      <c r="A372" s="1">
        <v>369</v>
      </c>
      <c r="B372" s="2" t="s">
        <v>283</v>
      </c>
      <c r="C372" s="2" t="s">
        <v>12</v>
      </c>
      <c r="D372" s="12" t="s">
        <v>1039</v>
      </c>
      <c r="E372" s="3" t="s">
        <v>399</v>
      </c>
      <c r="F372" s="23">
        <v>8</v>
      </c>
      <c r="G372" s="1" t="s">
        <v>400</v>
      </c>
      <c r="H372" s="4">
        <v>6.72</v>
      </c>
    </row>
    <row r="373" spans="1:8" x14ac:dyDescent="0.2">
      <c r="A373" s="1">
        <v>370</v>
      </c>
      <c r="B373" s="2" t="s">
        <v>283</v>
      </c>
      <c r="C373" s="2" t="s">
        <v>12</v>
      </c>
      <c r="D373" s="12" t="s">
        <v>1039</v>
      </c>
      <c r="E373" s="3" t="s">
        <v>402</v>
      </c>
      <c r="F373" s="23">
        <v>8</v>
      </c>
      <c r="G373" s="1" t="s">
        <v>403</v>
      </c>
      <c r="H373" s="4">
        <v>6.72</v>
      </c>
    </row>
    <row r="374" spans="1:8" x14ac:dyDescent="0.2">
      <c r="A374" s="1">
        <v>371</v>
      </c>
      <c r="B374" s="2" t="s">
        <v>283</v>
      </c>
      <c r="C374" s="2" t="s">
        <v>12</v>
      </c>
      <c r="D374" s="12" t="s">
        <v>1039</v>
      </c>
      <c r="E374" s="3" t="s">
        <v>404</v>
      </c>
      <c r="F374" s="23">
        <v>8</v>
      </c>
      <c r="G374" s="1" t="s">
        <v>405</v>
      </c>
      <c r="H374" s="4">
        <v>8.08</v>
      </c>
    </row>
    <row r="375" spans="1:8" x14ac:dyDescent="0.2">
      <c r="A375" s="1">
        <v>372</v>
      </c>
      <c r="B375" s="2" t="s">
        <v>283</v>
      </c>
      <c r="C375" s="2" t="s">
        <v>12</v>
      </c>
      <c r="D375" s="12" t="s">
        <v>1039</v>
      </c>
      <c r="E375" s="3" t="s">
        <v>406</v>
      </c>
      <c r="F375" s="23">
        <v>8</v>
      </c>
      <c r="G375" s="1" t="s">
        <v>407</v>
      </c>
      <c r="H375" s="4">
        <v>7.08</v>
      </c>
    </row>
    <row r="376" spans="1:8" x14ac:dyDescent="0.2">
      <c r="A376" s="1">
        <v>373</v>
      </c>
      <c r="B376" s="2" t="s">
        <v>283</v>
      </c>
      <c r="C376" s="2" t="s">
        <v>12</v>
      </c>
      <c r="D376" s="12" t="s">
        <v>1039</v>
      </c>
      <c r="E376" s="3" t="s">
        <v>408</v>
      </c>
      <c r="F376" s="23">
        <v>8</v>
      </c>
      <c r="G376" s="1" t="s">
        <v>409</v>
      </c>
      <c r="H376" s="4">
        <v>6.72</v>
      </c>
    </row>
    <row r="377" spans="1:8" x14ac:dyDescent="0.2">
      <c r="A377" s="1">
        <v>374</v>
      </c>
      <c r="B377" s="2" t="s">
        <v>283</v>
      </c>
      <c r="C377" s="2" t="s">
        <v>12</v>
      </c>
      <c r="D377" s="12" t="s">
        <v>1039</v>
      </c>
      <c r="E377" s="3" t="s">
        <v>410</v>
      </c>
      <c r="F377" s="23">
        <v>6</v>
      </c>
      <c r="G377" s="1" t="s">
        <v>411</v>
      </c>
      <c r="H377" s="4">
        <v>13.66</v>
      </c>
    </row>
    <row r="378" spans="1:8" x14ac:dyDescent="0.2">
      <c r="A378" s="1">
        <v>375</v>
      </c>
      <c r="B378" s="2" t="s">
        <v>283</v>
      </c>
      <c r="C378" s="2" t="s">
        <v>12</v>
      </c>
      <c r="D378" s="12" t="s">
        <v>1039</v>
      </c>
      <c r="E378" s="3" t="s">
        <v>412</v>
      </c>
      <c r="F378" s="23">
        <v>6</v>
      </c>
      <c r="G378" s="1" t="s">
        <v>413</v>
      </c>
      <c r="H378" s="4">
        <v>13.02</v>
      </c>
    </row>
    <row r="379" spans="1:8" x14ac:dyDescent="0.2">
      <c r="A379" s="1">
        <v>376</v>
      </c>
      <c r="B379" s="2" t="s">
        <v>283</v>
      </c>
      <c r="C379" s="2" t="s">
        <v>12</v>
      </c>
      <c r="D379" s="12" t="s">
        <v>1039</v>
      </c>
      <c r="E379" s="3" t="s">
        <v>414</v>
      </c>
      <c r="F379" s="23">
        <v>6</v>
      </c>
      <c r="G379" s="1" t="s">
        <v>415</v>
      </c>
      <c r="H379" s="4">
        <v>13.12</v>
      </c>
    </row>
    <row r="380" spans="1:8" x14ac:dyDescent="0.2">
      <c r="A380" s="1">
        <v>377</v>
      </c>
      <c r="B380" s="2" t="s">
        <v>283</v>
      </c>
      <c r="C380" s="2" t="s">
        <v>12</v>
      </c>
      <c r="D380" s="12" t="s">
        <v>1039</v>
      </c>
      <c r="E380" s="3" t="s">
        <v>416</v>
      </c>
      <c r="F380" s="23">
        <v>6</v>
      </c>
      <c r="G380" s="1" t="s">
        <v>417</v>
      </c>
      <c r="H380" s="4">
        <v>27.15</v>
      </c>
    </row>
    <row r="381" spans="1:8" x14ac:dyDescent="0.2">
      <c r="A381" s="1">
        <v>378</v>
      </c>
      <c r="B381" s="2" t="s">
        <v>283</v>
      </c>
      <c r="C381" s="2" t="s">
        <v>12</v>
      </c>
      <c r="D381" s="12" t="s">
        <v>1039</v>
      </c>
      <c r="E381" s="3" t="s">
        <v>419</v>
      </c>
      <c r="F381" s="23">
        <v>6</v>
      </c>
      <c r="G381" s="1" t="s">
        <v>420</v>
      </c>
      <c r="H381" s="4">
        <v>27.19</v>
      </c>
    </row>
    <row r="382" spans="1:8" x14ac:dyDescent="0.2">
      <c r="A382" s="1">
        <v>379</v>
      </c>
      <c r="B382" s="2" t="s">
        <v>283</v>
      </c>
      <c r="C382" s="2" t="s">
        <v>12</v>
      </c>
      <c r="D382" s="12" t="s">
        <v>1039</v>
      </c>
      <c r="E382" s="3" t="s">
        <v>421</v>
      </c>
      <c r="F382" s="23">
        <v>6</v>
      </c>
      <c r="G382" s="1" t="s">
        <v>422</v>
      </c>
      <c r="H382" s="4">
        <v>27.14</v>
      </c>
    </row>
    <row r="383" spans="1:8" x14ac:dyDescent="0.2">
      <c r="A383" s="1">
        <v>380</v>
      </c>
      <c r="B383" s="2" t="s">
        <v>283</v>
      </c>
      <c r="C383" s="2" t="s">
        <v>12</v>
      </c>
      <c r="D383" s="12" t="s">
        <v>1039</v>
      </c>
      <c r="E383" s="3" t="s">
        <v>423</v>
      </c>
      <c r="F383" s="23">
        <v>6</v>
      </c>
      <c r="G383" s="1" t="s">
        <v>424</v>
      </c>
      <c r="H383" s="4">
        <v>20.23</v>
      </c>
    </row>
    <row r="384" spans="1:8" x14ac:dyDescent="0.2">
      <c r="A384" s="1">
        <v>381</v>
      </c>
      <c r="B384" s="2" t="s">
        <v>283</v>
      </c>
      <c r="C384" s="2" t="s">
        <v>55</v>
      </c>
      <c r="D384" s="12" t="s">
        <v>1039</v>
      </c>
      <c r="E384" s="2">
        <v>1100</v>
      </c>
      <c r="F384" s="23">
        <v>6</v>
      </c>
      <c r="G384" s="1" t="s">
        <v>426</v>
      </c>
      <c r="H384" s="2">
        <v>87.85</v>
      </c>
    </row>
    <row r="385" spans="1:8" x14ac:dyDescent="0.2">
      <c r="A385" s="1">
        <v>382</v>
      </c>
      <c r="B385" s="2" t="s">
        <v>283</v>
      </c>
      <c r="C385" s="2" t="s">
        <v>55</v>
      </c>
      <c r="D385" s="12" t="s">
        <v>1039</v>
      </c>
      <c r="E385" s="2">
        <v>1101</v>
      </c>
      <c r="F385" s="23">
        <v>6</v>
      </c>
      <c r="G385" s="1" t="s">
        <v>428</v>
      </c>
      <c r="H385" s="2">
        <v>38.58</v>
      </c>
    </row>
    <row r="386" spans="1:8" x14ac:dyDescent="0.2">
      <c r="A386" s="1">
        <v>383</v>
      </c>
      <c r="B386" s="2" t="s">
        <v>283</v>
      </c>
      <c r="C386" s="2" t="s">
        <v>55</v>
      </c>
      <c r="D386" s="12" t="s">
        <v>1039</v>
      </c>
      <c r="E386" s="2">
        <v>1102</v>
      </c>
      <c r="F386" s="23">
        <v>17</v>
      </c>
      <c r="G386" s="1" t="s">
        <v>17</v>
      </c>
      <c r="H386" s="2" t="s">
        <v>19</v>
      </c>
    </row>
    <row r="387" spans="1:8" x14ac:dyDescent="0.2">
      <c r="A387" s="1">
        <v>384</v>
      </c>
      <c r="B387" s="2" t="s">
        <v>283</v>
      </c>
      <c r="C387" s="2" t="s">
        <v>55</v>
      </c>
      <c r="D387" s="12" t="s">
        <v>1039</v>
      </c>
      <c r="E387" s="2">
        <v>1103</v>
      </c>
      <c r="F387" s="23">
        <v>6</v>
      </c>
      <c r="G387" s="1" t="s">
        <v>430</v>
      </c>
      <c r="H387" s="2">
        <v>17.059999999999999</v>
      </c>
    </row>
    <row r="388" spans="1:8" x14ac:dyDescent="0.2">
      <c r="A388" s="1">
        <v>385</v>
      </c>
      <c r="B388" s="2" t="s">
        <v>283</v>
      </c>
      <c r="C388" s="2" t="s">
        <v>55</v>
      </c>
      <c r="D388" s="12" t="s">
        <v>1039</v>
      </c>
      <c r="E388" s="2">
        <v>1104</v>
      </c>
      <c r="F388" s="23">
        <v>4</v>
      </c>
      <c r="G388" s="1" t="s">
        <v>431</v>
      </c>
      <c r="H388" s="2">
        <v>14.92</v>
      </c>
    </row>
    <row r="389" spans="1:8" x14ac:dyDescent="0.2">
      <c r="A389" s="1">
        <v>386</v>
      </c>
      <c r="B389" s="2" t="s">
        <v>283</v>
      </c>
      <c r="C389" s="2" t="s">
        <v>55</v>
      </c>
      <c r="D389" s="12" t="s">
        <v>1039</v>
      </c>
      <c r="E389" s="2">
        <v>1105</v>
      </c>
      <c r="F389" s="23">
        <v>13</v>
      </c>
      <c r="G389" s="1" t="s">
        <v>432</v>
      </c>
      <c r="H389" s="2">
        <v>15.61</v>
      </c>
    </row>
    <row r="390" spans="1:8" x14ac:dyDescent="0.2">
      <c r="A390" s="1">
        <v>387</v>
      </c>
      <c r="B390" s="2" t="s">
        <v>283</v>
      </c>
      <c r="C390" s="2" t="s">
        <v>55</v>
      </c>
      <c r="D390" s="12" t="s">
        <v>1039</v>
      </c>
      <c r="E390" s="2">
        <v>1106</v>
      </c>
      <c r="F390" s="23">
        <v>6</v>
      </c>
      <c r="G390" s="1" t="s">
        <v>284</v>
      </c>
      <c r="H390" s="2">
        <v>108.65</v>
      </c>
    </row>
    <row r="391" spans="1:8" x14ac:dyDescent="0.2">
      <c r="A391" s="1">
        <v>388</v>
      </c>
      <c r="B391" s="2" t="s">
        <v>283</v>
      </c>
      <c r="C391" s="2" t="s">
        <v>55</v>
      </c>
      <c r="D391" s="12" t="s">
        <v>1039</v>
      </c>
      <c r="E391" s="2">
        <v>1107</v>
      </c>
      <c r="F391" s="23">
        <v>6</v>
      </c>
      <c r="G391" s="1" t="s">
        <v>433</v>
      </c>
      <c r="H391" s="2">
        <v>20.16</v>
      </c>
    </row>
    <row r="392" spans="1:8" x14ac:dyDescent="0.2">
      <c r="A392" s="1">
        <v>389</v>
      </c>
      <c r="B392" s="2" t="s">
        <v>283</v>
      </c>
      <c r="C392" s="2" t="s">
        <v>55</v>
      </c>
      <c r="D392" s="12" t="s">
        <v>1039</v>
      </c>
      <c r="E392" s="2">
        <v>1108</v>
      </c>
      <c r="F392" s="2">
        <v>14</v>
      </c>
      <c r="G392" s="1" t="s">
        <v>36</v>
      </c>
      <c r="H392" s="2">
        <v>3.17</v>
      </c>
    </row>
    <row r="393" spans="1:8" x14ac:dyDescent="0.2">
      <c r="A393" s="1">
        <v>390</v>
      </c>
      <c r="B393" s="2" t="s">
        <v>283</v>
      </c>
      <c r="C393" s="2" t="s">
        <v>55</v>
      </c>
      <c r="D393" s="12" t="s">
        <v>1039</v>
      </c>
      <c r="E393" s="2">
        <v>1109</v>
      </c>
      <c r="F393" s="23">
        <v>6</v>
      </c>
      <c r="G393" s="1" t="s">
        <v>434</v>
      </c>
      <c r="H393" s="2">
        <v>3.14</v>
      </c>
    </row>
    <row r="394" spans="1:8" x14ac:dyDescent="0.2">
      <c r="A394" s="1">
        <v>391</v>
      </c>
      <c r="B394" s="2" t="s">
        <v>283</v>
      </c>
      <c r="C394" s="2" t="s">
        <v>55</v>
      </c>
      <c r="D394" s="12" t="s">
        <v>1039</v>
      </c>
      <c r="E394" s="2">
        <v>1110</v>
      </c>
      <c r="F394" s="23">
        <v>6</v>
      </c>
      <c r="G394" s="1" t="s">
        <v>435</v>
      </c>
      <c r="H394" s="2">
        <v>17.89</v>
      </c>
    </row>
    <row r="395" spans="1:8" x14ac:dyDescent="0.2">
      <c r="A395" s="1">
        <v>392</v>
      </c>
      <c r="B395" s="2" t="s">
        <v>283</v>
      </c>
      <c r="C395" s="2" t="s">
        <v>55</v>
      </c>
      <c r="D395" s="12" t="s">
        <v>1039</v>
      </c>
      <c r="E395" s="2">
        <v>1111</v>
      </c>
      <c r="F395" s="2">
        <v>6</v>
      </c>
      <c r="G395" s="1" t="s">
        <v>436</v>
      </c>
      <c r="H395" s="2">
        <v>100.8</v>
      </c>
    </row>
    <row r="396" spans="1:8" x14ac:dyDescent="0.2">
      <c r="A396" s="1">
        <v>393</v>
      </c>
      <c r="B396" s="2" t="s">
        <v>283</v>
      </c>
      <c r="C396" s="2" t="s">
        <v>55</v>
      </c>
      <c r="D396" s="12" t="s">
        <v>1054</v>
      </c>
      <c r="E396" s="2">
        <v>1112</v>
      </c>
      <c r="F396" s="2">
        <v>6</v>
      </c>
      <c r="G396" s="1" t="s">
        <v>437</v>
      </c>
      <c r="H396" s="2">
        <v>51.2</v>
      </c>
    </row>
    <row r="397" spans="1:8" x14ac:dyDescent="0.2">
      <c r="A397" s="1">
        <v>394</v>
      </c>
      <c r="B397" s="2" t="s">
        <v>283</v>
      </c>
      <c r="C397" s="2" t="s">
        <v>55</v>
      </c>
      <c r="D397" s="12" t="s">
        <v>1054</v>
      </c>
      <c r="E397" s="2" t="s">
        <v>438</v>
      </c>
      <c r="F397" s="23">
        <v>17</v>
      </c>
      <c r="G397" s="1" t="s">
        <v>17</v>
      </c>
      <c r="H397" s="2">
        <v>10.039999999999999</v>
      </c>
    </row>
    <row r="398" spans="1:8" x14ac:dyDescent="0.2">
      <c r="A398" s="1">
        <v>395</v>
      </c>
      <c r="B398" s="2" t="s">
        <v>283</v>
      </c>
      <c r="C398" s="2" t="s">
        <v>55</v>
      </c>
      <c r="D398" s="12" t="s">
        <v>1060</v>
      </c>
      <c r="E398" s="2">
        <v>1113</v>
      </c>
      <c r="F398" s="23">
        <v>2</v>
      </c>
      <c r="G398" s="1" t="s">
        <v>439</v>
      </c>
      <c r="H398" s="2">
        <v>20.41</v>
      </c>
    </row>
    <row r="399" spans="1:8" x14ac:dyDescent="0.2">
      <c r="A399" s="1">
        <v>396</v>
      </c>
      <c r="B399" s="2" t="s">
        <v>283</v>
      </c>
      <c r="C399" s="2" t="s">
        <v>55</v>
      </c>
      <c r="D399" s="12" t="s">
        <v>1060</v>
      </c>
      <c r="E399" s="2">
        <v>1114</v>
      </c>
      <c r="F399" s="23">
        <v>12</v>
      </c>
      <c r="G399" s="1" t="s">
        <v>30</v>
      </c>
      <c r="H399" s="2">
        <v>11.46</v>
      </c>
    </row>
    <row r="400" spans="1:8" x14ac:dyDescent="0.2">
      <c r="A400" s="1">
        <v>397</v>
      </c>
      <c r="B400" s="2" t="s">
        <v>283</v>
      </c>
      <c r="C400" s="2" t="s">
        <v>55</v>
      </c>
      <c r="D400" s="12" t="s">
        <v>1060</v>
      </c>
      <c r="E400" s="2">
        <v>1115</v>
      </c>
      <c r="F400" s="23">
        <v>2</v>
      </c>
      <c r="G400" s="1" t="s">
        <v>73</v>
      </c>
      <c r="H400" s="2">
        <v>20.05</v>
      </c>
    </row>
    <row r="401" spans="1:8" x14ac:dyDescent="0.2">
      <c r="A401" s="1">
        <v>398</v>
      </c>
      <c r="B401" s="2" t="s">
        <v>283</v>
      </c>
      <c r="C401" s="2" t="s">
        <v>55</v>
      </c>
      <c r="D401" s="12" t="s">
        <v>1060</v>
      </c>
      <c r="E401" s="2">
        <v>1116</v>
      </c>
      <c r="F401" s="23">
        <v>12</v>
      </c>
      <c r="G401" s="1" t="s">
        <v>30</v>
      </c>
      <c r="H401" s="2">
        <v>8.42</v>
      </c>
    </row>
    <row r="402" spans="1:8" x14ac:dyDescent="0.2">
      <c r="A402" s="1">
        <v>399</v>
      </c>
      <c r="B402" s="2" t="s">
        <v>283</v>
      </c>
      <c r="C402" s="2" t="s">
        <v>55</v>
      </c>
      <c r="D402" s="12" t="s">
        <v>1053</v>
      </c>
      <c r="E402" s="2">
        <v>1117</v>
      </c>
      <c r="F402" s="23">
        <v>2</v>
      </c>
      <c r="G402" s="1" t="s">
        <v>440</v>
      </c>
      <c r="H402" s="2">
        <v>20.3</v>
      </c>
    </row>
    <row r="403" spans="1:8" x14ac:dyDescent="0.2">
      <c r="A403" s="1">
        <v>400</v>
      </c>
      <c r="B403" s="2" t="s">
        <v>283</v>
      </c>
      <c r="C403" s="2" t="s">
        <v>55</v>
      </c>
      <c r="D403" s="12" t="s">
        <v>1054</v>
      </c>
      <c r="E403" s="2">
        <v>1118</v>
      </c>
      <c r="F403" s="23">
        <v>2</v>
      </c>
      <c r="G403" s="1" t="s">
        <v>441</v>
      </c>
      <c r="H403" s="2">
        <v>20.34</v>
      </c>
    </row>
    <row r="404" spans="1:8" x14ac:dyDescent="0.2">
      <c r="A404" s="1">
        <v>401</v>
      </c>
      <c r="B404" s="2" t="s">
        <v>283</v>
      </c>
      <c r="C404" s="2" t="s">
        <v>55</v>
      </c>
      <c r="D404" s="12" t="s">
        <v>1054</v>
      </c>
      <c r="E404" s="2">
        <v>1119</v>
      </c>
      <c r="F404" s="23">
        <v>15</v>
      </c>
      <c r="G404" s="1" t="s">
        <v>442</v>
      </c>
      <c r="H404" s="2">
        <v>12.69</v>
      </c>
    </row>
    <row r="405" spans="1:8" x14ac:dyDescent="0.2">
      <c r="A405" s="1">
        <v>402</v>
      </c>
      <c r="B405" s="2" t="s">
        <v>283</v>
      </c>
      <c r="C405" s="2" t="s">
        <v>55</v>
      </c>
      <c r="D405" s="12" t="s">
        <v>1054</v>
      </c>
      <c r="E405" s="2">
        <v>1120</v>
      </c>
      <c r="F405" s="23">
        <v>1</v>
      </c>
      <c r="G405" s="1" t="s">
        <v>443</v>
      </c>
      <c r="H405" s="2">
        <v>2.25</v>
      </c>
    </row>
    <row r="406" spans="1:8" x14ac:dyDescent="0.2">
      <c r="A406" s="1">
        <v>403</v>
      </c>
      <c r="B406" s="2" t="s">
        <v>283</v>
      </c>
      <c r="C406" s="2" t="s">
        <v>55</v>
      </c>
      <c r="D406" s="12" t="s">
        <v>1054</v>
      </c>
      <c r="E406" s="2">
        <v>1121</v>
      </c>
      <c r="F406" s="23">
        <v>2</v>
      </c>
      <c r="G406" s="1" t="s">
        <v>441</v>
      </c>
      <c r="H406" s="2">
        <v>24.49</v>
      </c>
    </row>
    <row r="407" spans="1:8" x14ac:dyDescent="0.2">
      <c r="A407" s="1">
        <v>404</v>
      </c>
      <c r="B407" s="2" t="s">
        <v>283</v>
      </c>
      <c r="C407" s="2" t="s">
        <v>55</v>
      </c>
      <c r="D407" s="12" t="s">
        <v>1054</v>
      </c>
      <c r="E407" s="2">
        <v>1122</v>
      </c>
      <c r="F407" s="23">
        <v>1</v>
      </c>
      <c r="G407" s="1" t="s">
        <v>444</v>
      </c>
      <c r="H407" s="2">
        <v>6.14</v>
      </c>
    </row>
    <row r="408" spans="1:8" x14ac:dyDescent="0.2">
      <c r="A408" s="1">
        <v>405</v>
      </c>
      <c r="B408" s="2" t="s">
        <v>283</v>
      </c>
      <c r="C408" s="2" t="s">
        <v>55</v>
      </c>
      <c r="D408" s="12" t="s">
        <v>1054</v>
      </c>
      <c r="E408" s="2">
        <v>1123</v>
      </c>
      <c r="F408" s="23">
        <v>2</v>
      </c>
      <c r="G408" s="1" t="s">
        <v>441</v>
      </c>
      <c r="H408" s="2">
        <v>35.26</v>
      </c>
    </row>
    <row r="409" spans="1:8" x14ac:dyDescent="0.2">
      <c r="A409" s="1">
        <v>406</v>
      </c>
      <c r="B409" s="2" t="s">
        <v>283</v>
      </c>
      <c r="C409" s="2" t="s">
        <v>55</v>
      </c>
      <c r="D409" s="12" t="s">
        <v>1053</v>
      </c>
      <c r="E409" s="2">
        <v>1124</v>
      </c>
      <c r="F409" s="23">
        <v>2</v>
      </c>
      <c r="G409" s="1" t="s">
        <v>299</v>
      </c>
      <c r="H409" s="2">
        <v>2.1</v>
      </c>
    </row>
    <row r="410" spans="1:8" x14ac:dyDescent="0.2">
      <c r="A410" s="1">
        <v>407</v>
      </c>
      <c r="B410" s="2" t="s">
        <v>283</v>
      </c>
      <c r="C410" s="2" t="s">
        <v>55</v>
      </c>
      <c r="D410" s="12" t="s">
        <v>1053</v>
      </c>
      <c r="E410" s="2">
        <v>1125</v>
      </c>
      <c r="F410" s="23">
        <v>2</v>
      </c>
      <c r="G410" s="1" t="s">
        <v>440</v>
      </c>
      <c r="H410" s="2">
        <v>31.84</v>
      </c>
    </row>
    <row r="411" spans="1:8" x14ac:dyDescent="0.2">
      <c r="A411" s="1">
        <v>408</v>
      </c>
      <c r="B411" s="2" t="s">
        <v>283</v>
      </c>
      <c r="C411" s="2" t="s">
        <v>55</v>
      </c>
      <c r="D411" s="12" t="s">
        <v>1053</v>
      </c>
      <c r="E411" s="2">
        <v>1126</v>
      </c>
      <c r="F411" s="23">
        <v>2</v>
      </c>
      <c r="G411" s="1" t="s">
        <v>440</v>
      </c>
      <c r="H411" s="2">
        <v>31.66</v>
      </c>
    </row>
    <row r="412" spans="1:8" x14ac:dyDescent="0.2">
      <c r="A412" s="1">
        <v>409</v>
      </c>
      <c r="B412" s="2" t="s">
        <v>283</v>
      </c>
      <c r="C412" s="2" t="s">
        <v>55</v>
      </c>
      <c r="D412" s="12" t="s">
        <v>1053</v>
      </c>
      <c r="E412" s="2">
        <v>1127</v>
      </c>
      <c r="F412" s="23">
        <v>2</v>
      </c>
      <c r="G412" s="1" t="s">
        <v>299</v>
      </c>
      <c r="H412" s="2">
        <v>2.1</v>
      </c>
    </row>
    <row r="413" spans="1:8" x14ac:dyDescent="0.2">
      <c r="A413" s="1">
        <v>410</v>
      </c>
      <c r="B413" s="2" t="s">
        <v>283</v>
      </c>
      <c r="C413" s="2" t="s">
        <v>55</v>
      </c>
      <c r="D413" s="12" t="s">
        <v>1053</v>
      </c>
      <c r="E413" s="2">
        <v>1128</v>
      </c>
      <c r="F413" s="23">
        <v>2</v>
      </c>
      <c r="G413" s="1" t="s">
        <v>299</v>
      </c>
      <c r="H413" s="2">
        <v>2.1</v>
      </c>
    </row>
    <row r="414" spans="1:8" x14ac:dyDescent="0.2">
      <c r="A414" s="1">
        <v>411</v>
      </c>
      <c r="B414" s="2" t="s">
        <v>283</v>
      </c>
      <c r="C414" s="2" t="s">
        <v>55</v>
      </c>
      <c r="D414" s="12" t="s">
        <v>1053</v>
      </c>
      <c r="E414" s="2">
        <v>1129</v>
      </c>
      <c r="F414" s="23">
        <v>2</v>
      </c>
      <c r="G414" s="1" t="s">
        <v>445</v>
      </c>
      <c r="H414" s="2">
        <v>32.090000000000003</v>
      </c>
    </row>
    <row r="415" spans="1:8" x14ac:dyDescent="0.2">
      <c r="A415" s="1">
        <v>412</v>
      </c>
      <c r="B415" s="2" t="s">
        <v>283</v>
      </c>
      <c r="C415" s="2" t="s">
        <v>55</v>
      </c>
      <c r="D415" s="12" t="s">
        <v>1060</v>
      </c>
      <c r="E415" s="2">
        <v>1130</v>
      </c>
      <c r="F415" s="23">
        <v>2</v>
      </c>
      <c r="G415" s="1" t="s">
        <v>446</v>
      </c>
      <c r="H415" s="2">
        <v>31.82</v>
      </c>
    </row>
    <row r="416" spans="1:8" x14ac:dyDescent="0.2">
      <c r="A416" s="1">
        <v>413</v>
      </c>
      <c r="B416" s="2" t="s">
        <v>283</v>
      </c>
      <c r="C416" s="2" t="s">
        <v>55</v>
      </c>
      <c r="D416" s="12" t="s">
        <v>1060</v>
      </c>
      <c r="E416" s="2">
        <v>1131</v>
      </c>
      <c r="F416" s="23">
        <v>2</v>
      </c>
      <c r="G416" s="1" t="s">
        <v>299</v>
      </c>
      <c r="H416" s="2">
        <v>2.11</v>
      </c>
    </row>
    <row r="417" spans="1:8" x14ac:dyDescent="0.2">
      <c r="A417" s="1">
        <v>414</v>
      </c>
      <c r="B417" s="2" t="s">
        <v>283</v>
      </c>
      <c r="C417" s="2" t="s">
        <v>55</v>
      </c>
      <c r="D417" s="12" t="s">
        <v>1060</v>
      </c>
      <c r="E417" s="2">
        <v>1132</v>
      </c>
      <c r="F417" s="23">
        <v>2</v>
      </c>
      <c r="G417" s="1" t="s">
        <v>446</v>
      </c>
      <c r="H417" s="2">
        <v>28.62</v>
      </c>
    </row>
    <row r="418" spans="1:8" x14ac:dyDescent="0.2">
      <c r="A418" s="1">
        <v>415</v>
      </c>
      <c r="B418" s="2" t="s">
        <v>283</v>
      </c>
      <c r="C418" s="2" t="s">
        <v>55</v>
      </c>
      <c r="D418" s="12" t="s">
        <v>1060</v>
      </c>
      <c r="E418" s="2">
        <v>1133</v>
      </c>
      <c r="F418" s="23">
        <v>2</v>
      </c>
      <c r="G418" s="1" t="s">
        <v>299</v>
      </c>
      <c r="H418" s="2">
        <v>2.57</v>
      </c>
    </row>
    <row r="419" spans="1:8" x14ac:dyDescent="0.2">
      <c r="A419" s="1">
        <v>416</v>
      </c>
      <c r="B419" s="2" t="s">
        <v>283</v>
      </c>
      <c r="C419" s="2" t="s">
        <v>55</v>
      </c>
      <c r="D419" s="12" t="s">
        <v>1060</v>
      </c>
      <c r="E419" s="2" t="s">
        <v>449</v>
      </c>
      <c r="F419" s="23">
        <v>2</v>
      </c>
      <c r="G419" s="1" t="s">
        <v>299</v>
      </c>
      <c r="H419" s="2">
        <v>3.12</v>
      </c>
    </row>
    <row r="420" spans="1:8" x14ac:dyDescent="0.2">
      <c r="A420" s="1">
        <v>417</v>
      </c>
      <c r="B420" s="2" t="s">
        <v>283</v>
      </c>
      <c r="C420" s="2" t="s">
        <v>55</v>
      </c>
      <c r="D420" s="12" t="s">
        <v>1039</v>
      </c>
      <c r="E420" s="2">
        <v>1134</v>
      </c>
      <c r="F420" s="2">
        <v>14</v>
      </c>
      <c r="G420" s="1" t="s">
        <v>450</v>
      </c>
      <c r="H420" s="2">
        <v>6.51</v>
      </c>
    </row>
    <row r="421" spans="1:8" x14ac:dyDescent="0.2">
      <c r="A421" s="1">
        <v>418</v>
      </c>
      <c r="B421" s="2" t="s">
        <v>283</v>
      </c>
      <c r="C421" s="2" t="s">
        <v>55</v>
      </c>
      <c r="D421" s="12" t="s">
        <v>1039</v>
      </c>
      <c r="E421" s="2">
        <v>1135</v>
      </c>
      <c r="F421" s="23">
        <v>6</v>
      </c>
      <c r="G421" s="1" t="s">
        <v>34</v>
      </c>
      <c r="H421" s="2">
        <v>3.18</v>
      </c>
    </row>
    <row r="422" spans="1:8" x14ac:dyDescent="0.2">
      <c r="A422" s="1">
        <v>419</v>
      </c>
      <c r="B422" s="2" t="s">
        <v>283</v>
      </c>
      <c r="C422" s="2" t="s">
        <v>55</v>
      </c>
      <c r="D422" s="12" t="s">
        <v>1039</v>
      </c>
      <c r="E422" s="2">
        <v>1136</v>
      </c>
      <c r="F422" s="23">
        <v>17</v>
      </c>
      <c r="G422" s="1" t="s">
        <v>17</v>
      </c>
      <c r="H422" s="2" t="s">
        <v>19</v>
      </c>
    </row>
    <row r="423" spans="1:8" x14ac:dyDescent="0.2">
      <c r="A423" s="1">
        <v>420</v>
      </c>
      <c r="B423" s="2" t="s">
        <v>283</v>
      </c>
      <c r="C423" s="2" t="s">
        <v>55</v>
      </c>
      <c r="D423" s="12" t="s">
        <v>1039</v>
      </c>
      <c r="E423" s="2">
        <v>1137</v>
      </c>
      <c r="F423" s="23">
        <v>17</v>
      </c>
      <c r="G423" s="1" t="s">
        <v>17</v>
      </c>
      <c r="H423" s="2" t="s">
        <v>19</v>
      </c>
    </row>
    <row r="424" spans="1:8" x14ac:dyDescent="0.2">
      <c r="A424" s="1">
        <v>421</v>
      </c>
      <c r="B424" s="2" t="s">
        <v>283</v>
      </c>
      <c r="C424" s="2" t="s">
        <v>55</v>
      </c>
      <c r="D424" s="12" t="s">
        <v>1039</v>
      </c>
      <c r="E424" s="2">
        <v>1138</v>
      </c>
      <c r="F424" s="23">
        <v>6</v>
      </c>
      <c r="G424" s="1" t="s">
        <v>452</v>
      </c>
      <c r="H424" s="2">
        <v>67.91</v>
      </c>
    </row>
    <row r="425" spans="1:8" x14ac:dyDescent="0.2">
      <c r="A425" s="1">
        <v>422</v>
      </c>
      <c r="B425" s="2" t="s">
        <v>283</v>
      </c>
      <c r="C425" s="2" t="s">
        <v>55</v>
      </c>
      <c r="D425" s="12" t="s">
        <v>1039</v>
      </c>
      <c r="E425" s="2">
        <v>1139</v>
      </c>
      <c r="F425" s="2">
        <v>6</v>
      </c>
      <c r="G425" s="1" t="s">
        <v>436</v>
      </c>
      <c r="H425" s="2">
        <v>88.72</v>
      </c>
    </row>
    <row r="426" spans="1:8" x14ac:dyDescent="0.2">
      <c r="A426" s="1">
        <v>423</v>
      </c>
      <c r="B426" s="2" t="s">
        <v>283</v>
      </c>
      <c r="C426" s="2" t="s">
        <v>55</v>
      </c>
      <c r="D426" s="12" t="s">
        <v>1052</v>
      </c>
      <c r="E426" s="2">
        <v>1140</v>
      </c>
      <c r="F426" s="23">
        <v>2</v>
      </c>
      <c r="G426" s="1" t="s">
        <v>453</v>
      </c>
      <c r="H426" s="2">
        <v>17.05</v>
      </c>
    </row>
    <row r="427" spans="1:8" x14ac:dyDescent="0.2">
      <c r="A427" s="1">
        <v>424</v>
      </c>
      <c r="B427" s="2" t="s">
        <v>283</v>
      </c>
      <c r="C427" s="2" t="s">
        <v>55</v>
      </c>
      <c r="D427" s="12" t="s">
        <v>1052</v>
      </c>
      <c r="E427" s="2">
        <v>1141</v>
      </c>
      <c r="F427" s="23">
        <v>2</v>
      </c>
      <c r="G427" s="1" t="s">
        <v>109</v>
      </c>
      <c r="H427" s="2">
        <v>10.99</v>
      </c>
    </row>
    <row r="428" spans="1:8" x14ac:dyDescent="0.2">
      <c r="A428" s="1">
        <v>425</v>
      </c>
      <c r="B428" s="2" t="s">
        <v>283</v>
      </c>
      <c r="C428" s="2" t="s">
        <v>55</v>
      </c>
      <c r="D428" s="12" t="s">
        <v>1052</v>
      </c>
      <c r="E428" s="2" t="s">
        <v>454</v>
      </c>
      <c r="F428" s="23">
        <v>2</v>
      </c>
      <c r="G428" s="1" t="s">
        <v>455</v>
      </c>
      <c r="H428" s="2">
        <v>7.82</v>
      </c>
    </row>
    <row r="429" spans="1:8" x14ac:dyDescent="0.2">
      <c r="A429" s="1">
        <v>426</v>
      </c>
      <c r="B429" s="2" t="s">
        <v>283</v>
      </c>
      <c r="C429" s="2" t="s">
        <v>55</v>
      </c>
      <c r="D429" s="12" t="s">
        <v>1052</v>
      </c>
      <c r="E429" s="2">
        <v>1142</v>
      </c>
      <c r="F429" s="23">
        <v>2</v>
      </c>
      <c r="G429" s="1" t="s">
        <v>457</v>
      </c>
      <c r="H429" s="2">
        <v>18.920000000000002</v>
      </c>
    </row>
    <row r="430" spans="1:8" x14ac:dyDescent="0.2">
      <c r="A430" s="1">
        <v>427</v>
      </c>
      <c r="B430" s="2" t="s">
        <v>283</v>
      </c>
      <c r="C430" s="2" t="s">
        <v>55</v>
      </c>
      <c r="D430" s="12" t="s">
        <v>1052</v>
      </c>
      <c r="E430" s="2">
        <v>1143</v>
      </c>
      <c r="F430" s="23">
        <v>1</v>
      </c>
      <c r="G430" s="1" t="s">
        <v>458</v>
      </c>
      <c r="H430" s="2">
        <v>4.55</v>
      </c>
    </row>
    <row r="431" spans="1:8" x14ac:dyDescent="0.2">
      <c r="A431" s="1">
        <v>428</v>
      </c>
      <c r="B431" s="2" t="s">
        <v>283</v>
      </c>
      <c r="C431" s="2" t="s">
        <v>55</v>
      </c>
      <c r="D431" s="12" t="s">
        <v>1052</v>
      </c>
      <c r="E431" s="2">
        <v>1144</v>
      </c>
      <c r="F431" s="23">
        <v>2</v>
      </c>
      <c r="G431" s="1" t="s">
        <v>459</v>
      </c>
      <c r="H431" s="2">
        <v>18.36</v>
      </c>
    </row>
    <row r="432" spans="1:8" x14ac:dyDescent="0.2">
      <c r="A432" s="1">
        <v>429</v>
      </c>
      <c r="B432" s="2" t="s">
        <v>283</v>
      </c>
      <c r="C432" s="2" t="s">
        <v>55</v>
      </c>
      <c r="D432" s="12" t="s">
        <v>1052</v>
      </c>
      <c r="E432" s="2">
        <v>1145</v>
      </c>
      <c r="F432" s="23">
        <v>2</v>
      </c>
      <c r="G432" s="1" t="s">
        <v>460</v>
      </c>
      <c r="H432" s="2">
        <v>17.84</v>
      </c>
    </row>
    <row r="433" spans="1:8" x14ac:dyDescent="0.2">
      <c r="A433" s="1">
        <v>430</v>
      </c>
      <c r="B433" s="2" t="s">
        <v>283</v>
      </c>
      <c r="C433" s="2" t="s">
        <v>55</v>
      </c>
      <c r="D433" s="12" t="s">
        <v>1052</v>
      </c>
      <c r="E433" s="2">
        <v>1146</v>
      </c>
      <c r="F433" s="23">
        <v>2</v>
      </c>
      <c r="G433" s="1" t="s">
        <v>461</v>
      </c>
      <c r="H433" s="2">
        <v>18.2</v>
      </c>
    </row>
    <row r="434" spans="1:8" x14ac:dyDescent="0.2">
      <c r="A434" s="1">
        <v>431</v>
      </c>
      <c r="B434" s="2" t="s">
        <v>283</v>
      </c>
      <c r="C434" s="2" t="s">
        <v>55</v>
      </c>
      <c r="D434" s="12" t="s">
        <v>1052</v>
      </c>
      <c r="E434" s="2">
        <v>1147</v>
      </c>
      <c r="F434" s="23">
        <v>2</v>
      </c>
      <c r="G434" s="1" t="s">
        <v>462</v>
      </c>
      <c r="H434" s="2">
        <v>17.940000000000001</v>
      </c>
    </row>
    <row r="435" spans="1:8" x14ac:dyDescent="0.2">
      <c r="A435" s="1">
        <v>432</v>
      </c>
      <c r="B435" s="2" t="s">
        <v>283</v>
      </c>
      <c r="C435" s="2" t="s">
        <v>55</v>
      </c>
      <c r="D435" s="12" t="s">
        <v>1052</v>
      </c>
      <c r="E435" s="2">
        <v>1148</v>
      </c>
      <c r="F435" s="23">
        <v>2</v>
      </c>
      <c r="G435" s="1" t="s">
        <v>462</v>
      </c>
      <c r="H435" s="2">
        <v>20.02</v>
      </c>
    </row>
    <row r="436" spans="1:8" x14ac:dyDescent="0.2">
      <c r="A436" s="1">
        <v>433</v>
      </c>
      <c r="B436" s="2" t="s">
        <v>283</v>
      </c>
      <c r="C436" s="2" t="s">
        <v>55</v>
      </c>
      <c r="D436" s="12" t="s">
        <v>1052</v>
      </c>
      <c r="E436" s="2">
        <v>1149</v>
      </c>
      <c r="F436" s="2">
        <v>14</v>
      </c>
      <c r="G436" s="1" t="s">
        <v>36</v>
      </c>
      <c r="H436" s="2">
        <v>2.16</v>
      </c>
    </row>
    <row r="437" spans="1:8" x14ac:dyDescent="0.2">
      <c r="A437" s="1">
        <v>434</v>
      </c>
      <c r="B437" s="2" t="s">
        <v>283</v>
      </c>
      <c r="C437" s="2" t="s">
        <v>55</v>
      </c>
      <c r="D437" s="12" t="s">
        <v>100</v>
      </c>
      <c r="E437" s="2">
        <v>1150</v>
      </c>
      <c r="F437" s="23">
        <v>2</v>
      </c>
      <c r="G437" s="1" t="s">
        <v>463</v>
      </c>
      <c r="H437" s="2">
        <v>14.5</v>
      </c>
    </row>
    <row r="438" spans="1:8" x14ac:dyDescent="0.2">
      <c r="A438" s="1">
        <v>435</v>
      </c>
      <c r="B438" s="2" t="s">
        <v>283</v>
      </c>
      <c r="C438" s="2" t="s">
        <v>55</v>
      </c>
      <c r="D438" s="12" t="s">
        <v>100</v>
      </c>
      <c r="E438" s="2">
        <v>1151</v>
      </c>
      <c r="F438" s="23">
        <v>2</v>
      </c>
      <c r="G438" s="1" t="s">
        <v>464</v>
      </c>
      <c r="H438" s="2">
        <v>17.89</v>
      </c>
    </row>
    <row r="439" spans="1:8" x14ac:dyDescent="0.2">
      <c r="A439" s="1">
        <v>436</v>
      </c>
      <c r="B439" s="2" t="s">
        <v>283</v>
      </c>
      <c r="C439" s="2" t="s">
        <v>55</v>
      </c>
      <c r="D439" s="12" t="s">
        <v>100</v>
      </c>
      <c r="E439" s="2">
        <v>1152</v>
      </c>
      <c r="F439" s="23">
        <v>2</v>
      </c>
      <c r="G439" s="1" t="s">
        <v>465</v>
      </c>
      <c r="H439" s="2">
        <v>18.260000000000002</v>
      </c>
    </row>
    <row r="440" spans="1:8" x14ac:dyDescent="0.2">
      <c r="A440" s="1">
        <v>437</v>
      </c>
      <c r="B440" s="2" t="s">
        <v>283</v>
      </c>
      <c r="C440" s="2" t="s">
        <v>55</v>
      </c>
      <c r="D440" s="12" t="s">
        <v>100</v>
      </c>
      <c r="E440" s="2">
        <v>1153</v>
      </c>
      <c r="F440" s="23">
        <v>2</v>
      </c>
      <c r="G440" s="1" t="s">
        <v>465</v>
      </c>
      <c r="H440" s="2">
        <v>17.899999999999999</v>
      </c>
    </row>
    <row r="441" spans="1:8" x14ac:dyDescent="0.2">
      <c r="A441" s="1">
        <v>438</v>
      </c>
      <c r="B441" s="2" t="s">
        <v>283</v>
      </c>
      <c r="C441" s="2" t="s">
        <v>55</v>
      </c>
      <c r="D441" s="12" t="s">
        <v>100</v>
      </c>
      <c r="E441" s="2">
        <v>1154</v>
      </c>
      <c r="F441" s="23">
        <v>2</v>
      </c>
      <c r="G441" s="1" t="s">
        <v>466</v>
      </c>
      <c r="H441" s="2">
        <v>17.66</v>
      </c>
    </row>
    <row r="442" spans="1:8" x14ac:dyDescent="0.2">
      <c r="A442" s="1">
        <v>439</v>
      </c>
      <c r="B442" s="2" t="s">
        <v>283</v>
      </c>
      <c r="C442" s="2" t="s">
        <v>55</v>
      </c>
      <c r="D442" s="12" t="s">
        <v>100</v>
      </c>
      <c r="E442" s="2">
        <v>1155</v>
      </c>
      <c r="F442" s="23">
        <v>2</v>
      </c>
      <c r="G442" s="1" t="s">
        <v>467</v>
      </c>
      <c r="H442" s="2">
        <v>18.25</v>
      </c>
    </row>
    <row r="443" spans="1:8" x14ac:dyDescent="0.2">
      <c r="A443" s="1">
        <v>440</v>
      </c>
      <c r="B443" s="2" t="s">
        <v>283</v>
      </c>
      <c r="C443" s="2" t="s">
        <v>55</v>
      </c>
      <c r="D443" s="12" t="s">
        <v>68</v>
      </c>
      <c r="E443" s="2">
        <v>1156</v>
      </c>
      <c r="F443" s="23">
        <v>6</v>
      </c>
      <c r="G443" s="1" t="s">
        <v>13</v>
      </c>
      <c r="H443" s="2">
        <v>189.41</v>
      </c>
    </row>
    <row r="444" spans="1:8" x14ac:dyDescent="0.2">
      <c r="A444" s="1">
        <v>441</v>
      </c>
      <c r="B444" s="2" t="s">
        <v>283</v>
      </c>
      <c r="C444" s="2" t="s">
        <v>55</v>
      </c>
      <c r="D444" s="12" t="s">
        <v>68</v>
      </c>
      <c r="E444" s="2">
        <v>1157</v>
      </c>
      <c r="F444" s="23">
        <v>2</v>
      </c>
      <c r="G444" s="1" t="s">
        <v>468</v>
      </c>
      <c r="H444" s="2">
        <v>27.08</v>
      </c>
    </row>
    <row r="445" spans="1:8" x14ac:dyDescent="0.2">
      <c r="A445" s="1">
        <v>442</v>
      </c>
      <c r="B445" s="2" t="s">
        <v>283</v>
      </c>
      <c r="C445" s="2" t="s">
        <v>55</v>
      </c>
      <c r="D445" s="12" t="s">
        <v>68</v>
      </c>
      <c r="E445" s="2">
        <v>1158</v>
      </c>
      <c r="F445" s="23">
        <v>2</v>
      </c>
      <c r="G445" s="1" t="s">
        <v>469</v>
      </c>
      <c r="H445" s="2">
        <v>9.25</v>
      </c>
    </row>
    <row r="446" spans="1:8" x14ac:dyDescent="0.2">
      <c r="A446" s="1">
        <v>443</v>
      </c>
      <c r="B446" s="2" t="s">
        <v>283</v>
      </c>
      <c r="C446" s="2" t="s">
        <v>55</v>
      </c>
      <c r="D446" s="12" t="s">
        <v>68</v>
      </c>
      <c r="E446" s="2">
        <v>1159</v>
      </c>
      <c r="F446" s="23">
        <v>2</v>
      </c>
      <c r="G446" s="1" t="s">
        <v>470</v>
      </c>
      <c r="H446" s="2">
        <v>7.96</v>
      </c>
    </row>
    <row r="447" spans="1:8" x14ac:dyDescent="0.2">
      <c r="A447" s="1">
        <v>444</v>
      </c>
      <c r="B447" s="2" t="s">
        <v>283</v>
      </c>
      <c r="C447" s="2" t="s">
        <v>55</v>
      </c>
      <c r="D447" s="12" t="s">
        <v>68</v>
      </c>
      <c r="E447" s="2">
        <v>1160</v>
      </c>
      <c r="F447" s="23">
        <v>2</v>
      </c>
      <c r="G447" s="1" t="s">
        <v>471</v>
      </c>
      <c r="H447" s="2">
        <v>54.45</v>
      </c>
    </row>
    <row r="448" spans="1:8" x14ac:dyDescent="0.2">
      <c r="A448" s="1">
        <v>445</v>
      </c>
      <c r="B448" s="2" t="s">
        <v>283</v>
      </c>
      <c r="C448" s="2" t="s">
        <v>55</v>
      </c>
      <c r="D448" s="12" t="s">
        <v>68</v>
      </c>
      <c r="E448" s="2">
        <v>1161</v>
      </c>
      <c r="F448" s="23">
        <v>2</v>
      </c>
      <c r="G448" s="1" t="s">
        <v>299</v>
      </c>
      <c r="H448" s="2">
        <v>1.7</v>
      </c>
    </row>
    <row r="449" spans="1:8" x14ac:dyDescent="0.2">
      <c r="A449" s="1">
        <v>446</v>
      </c>
      <c r="B449" s="2" t="s">
        <v>283</v>
      </c>
      <c r="C449" s="2" t="s">
        <v>55</v>
      </c>
      <c r="D449" s="12" t="s">
        <v>68</v>
      </c>
      <c r="E449" s="2">
        <v>1162</v>
      </c>
      <c r="F449" s="23">
        <v>2</v>
      </c>
      <c r="G449" s="1" t="s">
        <v>299</v>
      </c>
      <c r="H449" s="2">
        <v>2.71</v>
      </c>
    </row>
    <row r="450" spans="1:8" x14ac:dyDescent="0.2">
      <c r="A450" s="1">
        <v>447</v>
      </c>
      <c r="B450" s="2" t="s">
        <v>283</v>
      </c>
      <c r="C450" s="2" t="s">
        <v>55</v>
      </c>
      <c r="D450" s="12" t="s">
        <v>68</v>
      </c>
      <c r="E450" s="2">
        <v>1163</v>
      </c>
      <c r="F450" s="23">
        <v>2</v>
      </c>
      <c r="G450" s="1" t="s">
        <v>473</v>
      </c>
      <c r="H450" s="2">
        <v>22.16</v>
      </c>
    </row>
    <row r="451" spans="1:8" x14ac:dyDescent="0.2">
      <c r="A451" s="1">
        <v>448</v>
      </c>
      <c r="B451" s="2" t="s">
        <v>283</v>
      </c>
      <c r="C451" s="2" t="s">
        <v>55</v>
      </c>
      <c r="D451" s="12" t="s">
        <v>68</v>
      </c>
      <c r="E451" s="2">
        <v>1164</v>
      </c>
      <c r="F451" s="23">
        <v>1</v>
      </c>
      <c r="G451" s="1" t="s">
        <v>202</v>
      </c>
      <c r="H451" s="2">
        <v>5.41</v>
      </c>
    </row>
    <row r="452" spans="1:8" x14ac:dyDescent="0.2">
      <c r="A452" s="1">
        <v>449</v>
      </c>
      <c r="B452" s="2" t="s">
        <v>283</v>
      </c>
      <c r="C452" s="2" t="s">
        <v>55</v>
      </c>
      <c r="D452" s="12" t="s">
        <v>68</v>
      </c>
      <c r="E452" s="2">
        <v>1165</v>
      </c>
      <c r="F452" s="23">
        <v>2</v>
      </c>
      <c r="G452" s="1" t="s">
        <v>474</v>
      </c>
      <c r="H452" s="2">
        <v>3.39</v>
      </c>
    </row>
    <row r="453" spans="1:8" x14ac:dyDescent="0.2">
      <c r="A453" s="1">
        <v>450</v>
      </c>
      <c r="B453" s="2" t="s">
        <v>283</v>
      </c>
      <c r="C453" s="2" t="s">
        <v>55</v>
      </c>
      <c r="D453" s="12" t="s">
        <v>68</v>
      </c>
      <c r="E453" s="2">
        <v>1166</v>
      </c>
      <c r="F453" s="2">
        <v>14</v>
      </c>
      <c r="G453" s="1" t="s">
        <v>36</v>
      </c>
      <c r="H453" s="2">
        <v>4.3099999999999996</v>
      </c>
    </row>
    <row r="454" spans="1:8" x14ac:dyDescent="0.2">
      <c r="A454" s="1">
        <v>451</v>
      </c>
      <c r="B454" s="2" t="s">
        <v>283</v>
      </c>
      <c r="C454" s="2" t="s">
        <v>55</v>
      </c>
      <c r="D454" s="12" t="s">
        <v>68</v>
      </c>
      <c r="E454" s="2">
        <v>1167</v>
      </c>
      <c r="F454" s="23">
        <v>12</v>
      </c>
      <c r="G454" s="1" t="s">
        <v>30</v>
      </c>
      <c r="H454" s="2">
        <v>3.42</v>
      </c>
    </row>
    <row r="455" spans="1:8" x14ac:dyDescent="0.2">
      <c r="A455" s="1">
        <v>452</v>
      </c>
      <c r="B455" s="2" t="s">
        <v>283</v>
      </c>
      <c r="C455" s="2" t="s">
        <v>55</v>
      </c>
      <c r="D455" s="12" t="s">
        <v>68</v>
      </c>
      <c r="E455" s="2">
        <v>1168</v>
      </c>
      <c r="F455" s="23">
        <v>2</v>
      </c>
      <c r="G455" s="1" t="s">
        <v>476</v>
      </c>
      <c r="H455" s="2">
        <v>3.39</v>
      </c>
    </row>
    <row r="456" spans="1:8" x14ac:dyDescent="0.2">
      <c r="A456" s="1">
        <v>453</v>
      </c>
      <c r="B456" s="2" t="s">
        <v>283</v>
      </c>
      <c r="C456" s="2" t="s">
        <v>55</v>
      </c>
      <c r="D456" s="12" t="s">
        <v>68</v>
      </c>
      <c r="E456" s="2">
        <v>1169</v>
      </c>
      <c r="F456" s="23">
        <v>2</v>
      </c>
      <c r="G456" s="1" t="s">
        <v>299</v>
      </c>
      <c r="H456" s="2">
        <v>2.81</v>
      </c>
    </row>
    <row r="457" spans="1:8" x14ac:dyDescent="0.2">
      <c r="A457" s="1">
        <v>454</v>
      </c>
      <c r="B457" s="2" t="s">
        <v>283</v>
      </c>
      <c r="C457" s="2" t="s">
        <v>55</v>
      </c>
      <c r="D457" s="12" t="s">
        <v>68</v>
      </c>
      <c r="E457" s="2">
        <v>1170</v>
      </c>
      <c r="F457" s="23">
        <v>2</v>
      </c>
      <c r="G457" s="1" t="s">
        <v>299</v>
      </c>
      <c r="H457" s="2">
        <v>2</v>
      </c>
    </row>
    <row r="458" spans="1:8" x14ac:dyDescent="0.2">
      <c r="A458" s="1">
        <v>455</v>
      </c>
      <c r="B458" s="2" t="s">
        <v>283</v>
      </c>
      <c r="C458" s="2" t="s">
        <v>55</v>
      </c>
      <c r="D458" s="12" t="s">
        <v>68</v>
      </c>
      <c r="E458" s="2">
        <v>1171</v>
      </c>
      <c r="F458" s="23">
        <v>2</v>
      </c>
      <c r="G458" s="1" t="s">
        <v>477</v>
      </c>
      <c r="H458" s="2">
        <v>41.78</v>
      </c>
    </row>
    <row r="459" spans="1:8" x14ac:dyDescent="0.2">
      <c r="A459" s="1">
        <v>456</v>
      </c>
      <c r="B459" s="2" t="s">
        <v>283</v>
      </c>
      <c r="C459" s="2" t="s">
        <v>55</v>
      </c>
      <c r="D459" s="12" t="s">
        <v>68</v>
      </c>
      <c r="E459" s="2">
        <v>1172</v>
      </c>
      <c r="F459" s="23">
        <v>2</v>
      </c>
      <c r="G459" s="1" t="s">
        <v>470</v>
      </c>
      <c r="H459" s="2">
        <v>12.08</v>
      </c>
    </row>
    <row r="460" spans="1:8" x14ac:dyDescent="0.2">
      <c r="A460" s="1">
        <v>457</v>
      </c>
      <c r="B460" s="2" t="s">
        <v>283</v>
      </c>
      <c r="C460" s="2" t="s">
        <v>55</v>
      </c>
      <c r="D460" s="12" t="s">
        <v>68</v>
      </c>
      <c r="E460" s="2">
        <v>1173</v>
      </c>
      <c r="F460" s="23">
        <v>1</v>
      </c>
      <c r="G460" s="1" t="s">
        <v>478</v>
      </c>
      <c r="H460" s="2">
        <v>16.23</v>
      </c>
    </row>
    <row r="461" spans="1:8" x14ac:dyDescent="0.2">
      <c r="A461" s="1">
        <v>458</v>
      </c>
      <c r="B461" s="2" t="s">
        <v>283</v>
      </c>
      <c r="C461" s="2" t="s">
        <v>55</v>
      </c>
      <c r="D461" s="12" t="s">
        <v>68</v>
      </c>
      <c r="E461" s="2">
        <v>1174</v>
      </c>
      <c r="F461" s="23">
        <v>2</v>
      </c>
      <c r="G461" s="1" t="s">
        <v>479</v>
      </c>
      <c r="H461" s="2">
        <v>32.89</v>
      </c>
    </row>
    <row r="462" spans="1:8" x14ac:dyDescent="0.2">
      <c r="A462" s="1">
        <v>459</v>
      </c>
      <c r="B462" s="2" t="s">
        <v>283</v>
      </c>
      <c r="C462" s="2" t="s">
        <v>55</v>
      </c>
      <c r="D462" s="12" t="s">
        <v>68</v>
      </c>
      <c r="E462" s="2" t="s">
        <v>480</v>
      </c>
      <c r="F462" s="23">
        <v>2</v>
      </c>
      <c r="G462" s="1" t="s">
        <v>481</v>
      </c>
      <c r="H462" s="2">
        <v>5.38</v>
      </c>
    </row>
    <row r="463" spans="1:8" x14ac:dyDescent="0.2">
      <c r="A463" s="1">
        <v>460</v>
      </c>
      <c r="B463" s="2" t="s">
        <v>283</v>
      </c>
      <c r="C463" s="2" t="s">
        <v>55</v>
      </c>
      <c r="D463" s="12" t="s">
        <v>68</v>
      </c>
      <c r="E463" s="2">
        <v>1175</v>
      </c>
      <c r="F463" s="23">
        <v>2</v>
      </c>
      <c r="G463" s="1" t="s">
        <v>470</v>
      </c>
      <c r="H463" s="2">
        <v>9.4</v>
      </c>
    </row>
    <row r="464" spans="1:8" x14ac:dyDescent="0.2">
      <c r="A464" s="1">
        <v>461</v>
      </c>
      <c r="B464" s="2" t="s">
        <v>283</v>
      </c>
      <c r="C464" s="2" t="s">
        <v>55</v>
      </c>
      <c r="D464" s="12" t="s">
        <v>68</v>
      </c>
      <c r="E464" s="2">
        <v>1176</v>
      </c>
      <c r="F464" s="23">
        <v>2</v>
      </c>
      <c r="G464" s="1" t="s">
        <v>299</v>
      </c>
      <c r="H464" s="2">
        <v>2.08</v>
      </c>
    </row>
    <row r="465" spans="1:8" x14ac:dyDescent="0.2">
      <c r="A465" s="1">
        <v>462</v>
      </c>
      <c r="B465" s="2" t="s">
        <v>283</v>
      </c>
      <c r="C465" s="2" t="s">
        <v>55</v>
      </c>
      <c r="D465" s="12" t="s">
        <v>68</v>
      </c>
      <c r="E465" s="2">
        <v>1177</v>
      </c>
      <c r="F465" s="23">
        <v>2</v>
      </c>
      <c r="G465" s="1" t="s">
        <v>299</v>
      </c>
      <c r="H465" s="2">
        <v>2.92</v>
      </c>
    </row>
    <row r="466" spans="1:8" x14ac:dyDescent="0.2">
      <c r="A466" s="1">
        <v>463</v>
      </c>
      <c r="B466" s="2" t="s">
        <v>283</v>
      </c>
      <c r="C466" s="2" t="s">
        <v>55</v>
      </c>
      <c r="D466" s="12" t="s">
        <v>68</v>
      </c>
      <c r="E466" s="2">
        <v>1178</v>
      </c>
      <c r="F466" s="23">
        <v>2</v>
      </c>
      <c r="G466" s="1" t="s">
        <v>299</v>
      </c>
      <c r="H466" s="2">
        <v>3.09</v>
      </c>
    </row>
    <row r="467" spans="1:8" x14ac:dyDescent="0.2">
      <c r="A467" s="1">
        <v>464</v>
      </c>
      <c r="B467" s="2" t="s">
        <v>283</v>
      </c>
      <c r="C467" s="2" t="s">
        <v>55</v>
      </c>
      <c r="D467" s="12" t="s">
        <v>68</v>
      </c>
      <c r="E467" s="2">
        <v>1179</v>
      </c>
      <c r="F467" s="23">
        <v>2</v>
      </c>
      <c r="G467" s="1" t="s">
        <v>299</v>
      </c>
      <c r="H467" s="2">
        <v>2.09</v>
      </c>
    </row>
    <row r="468" spans="1:8" x14ac:dyDescent="0.2">
      <c r="A468" s="1">
        <v>465</v>
      </c>
      <c r="B468" s="2" t="s">
        <v>283</v>
      </c>
      <c r="C468" s="2" t="s">
        <v>55</v>
      </c>
      <c r="D468" s="12" t="s">
        <v>68</v>
      </c>
      <c r="E468" s="2">
        <v>1180</v>
      </c>
      <c r="F468" s="23">
        <v>2</v>
      </c>
      <c r="G468" s="1" t="s">
        <v>69</v>
      </c>
      <c r="H468" s="2">
        <v>34.89</v>
      </c>
    </row>
    <row r="469" spans="1:8" x14ac:dyDescent="0.2">
      <c r="A469" s="1">
        <v>466</v>
      </c>
      <c r="B469" s="2" t="s">
        <v>283</v>
      </c>
      <c r="C469" s="2" t="s">
        <v>55</v>
      </c>
      <c r="D469" s="12" t="s">
        <v>68</v>
      </c>
      <c r="E469" s="2">
        <v>1181</v>
      </c>
      <c r="F469" s="23">
        <v>2</v>
      </c>
      <c r="G469" s="1" t="s">
        <v>470</v>
      </c>
      <c r="H469" s="2">
        <v>11.09</v>
      </c>
    </row>
    <row r="470" spans="1:8" x14ac:dyDescent="0.2">
      <c r="A470" s="1">
        <v>467</v>
      </c>
      <c r="B470" s="2" t="s">
        <v>283</v>
      </c>
      <c r="C470" s="2" t="s">
        <v>55</v>
      </c>
      <c r="D470" s="12" t="s">
        <v>68</v>
      </c>
      <c r="E470" s="2">
        <v>1182</v>
      </c>
      <c r="F470" s="23">
        <v>2</v>
      </c>
      <c r="G470" s="1" t="s">
        <v>299</v>
      </c>
      <c r="H470" s="2">
        <v>3.36</v>
      </c>
    </row>
    <row r="471" spans="1:8" x14ac:dyDescent="0.2">
      <c r="A471" s="1">
        <v>468</v>
      </c>
      <c r="B471" s="2" t="s">
        <v>283</v>
      </c>
      <c r="C471" s="2" t="s">
        <v>55</v>
      </c>
      <c r="D471" s="12" t="s">
        <v>68</v>
      </c>
      <c r="E471" s="2">
        <v>1183</v>
      </c>
      <c r="F471" s="23">
        <v>2</v>
      </c>
      <c r="G471" s="1" t="s">
        <v>299</v>
      </c>
      <c r="H471" s="2">
        <v>3.46</v>
      </c>
    </row>
    <row r="472" spans="1:8" x14ac:dyDescent="0.2">
      <c r="A472" s="1">
        <v>469</v>
      </c>
      <c r="B472" s="2" t="s">
        <v>283</v>
      </c>
      <c r="C472" s="2" t="s">
        <v>55</v>
      </c>
      <c r="D472" s="12" t="s">
        <v>68</v>
      </c>
      <c r="E472" s="2">
        <v>1184</v>
      </c>
      <c r="F472" s="23">
        <v>2</v>
      </c>
      <c r="G472" s="1" t="s">
        <v>483</v>
      </c>
      <c r="H472" s="2">
        <v>22.15</v>
      </c>
    </row>
    <row r="473" spans="1:8" x14ac:dyDescent="0.2">
      <c r="A473" s="1">
        <v>470</v>
      </c>
      <c r="B473" s="2" t="s">
        <v>283</v>
      </c>
      <c r="C473" s="2" t="s">
        <v>55</v>
      </c>
      <c r="D473" s="12" t="s">
        <v>68</v>
      </c>
      <c r="E473" s="2">
        <v>1185</v>
      </c>
      <c r="F473" s="23">
        <v>17</v>
      </c>
      <c r="G473" s="1" t="s">
        <v>17</v>
      </c>
      <c r="H473" s="2" t="s">
        <v>19</v>
      </c>
    </row>
    <row r="474" spans="1:8" x14ac:dyDescent="0.2">
      <c r="A474" s="1">
        <v>471</v>
      </c>
      <c r="B474" s="2" t="s">
        <v>283</v>
      </c>
      <c r="C474" s="2" t="s">
        <v>55</v>
      </c>
      <c r="D474" s="12" t="s">
        <v>68</v>
      </c>
      <c r="E474" s="2">
        <v>1186</v>
      </c>
      <c r="F474" s="23">
        <v>2</v>
      </c>
      <c r="G474" s="1" t="s">
        <v>485</v>
      </c>
      <c r="H474" s="2">
        <v>6.99</v>
      </c>
    </row>
    <row r="475" spans="1:8" x14ac:dyDescent="0.2">
      <c r="A475" s="1">
        <v>472</v>
      </c>
      <c r="B475" s="2" t="s">
        <v>283</v>
      </c>
      <c r="C475" s="2" t="s">
        <v>55</v>
      </c>
      <c r="D475" s="12" t="s">
        <v>1039</v>
      </c>
      <c r="E475" s="2">
        <v>1188</v>
      </c>
      <c r="F475" s="2">
        <v>14</v>
      </c>
      <c r="G475" s="1" t="s">
        <v>36</v>
      </c>
      <c r="H475" s="2">
        <v>1.49</v>
      </c>
    </row>
    <row r="476" spans="1:8" x14ac:dyDescent="0.2">
      <c r="A476" s="1">
        <v>473</v>
      </c>
      <c r="B476" s="2" t="s">
        <v>283</v>
      </c>
      <c r="C476" s="2" t="s">
        <v>55</v>
      </c>
      <c r="D476" s="12" t="s">
        <v>68</v>
      </c>
      <c r="E476" s="2">
        <v>1190</v>
      </c>
      <c r="F476" s="23">
        <v>4</v>
      </c>
      <c r="G476" s="1" t="s">
        <v>487</v>
      </c>
      <c r="H476" s="2">
        <v>8.9499999999999993</v>
      </c>
    </row>
    <row r="477" spans="1:8" x14ac:dyDescent="0.2">
      <c r="A477" s="1">
        <v>474</v>
      </c>
      <c r="B477" s="2" t="s">
        <v>283</v>
      </c>
      <c r="C477" s="2" t="s">
        <v>55</v>
      </c>
      <c r="D477" s="12" t="s">
        <v>68</v>
      </c>
      <c r="E477" s="2">
        <v>1191</v>
      </c>
      <c r="F477" s="23">
        <v>6</v>
      </c>
      <c r="G477" s="1" t="s">
        <v>488</v>
      </c>
      <c r="H477" s="2">
        <v>48.81</v>
      </c>
    </row>
    <row r="478" spans="1:8" x14ac:dyDescent="0.2">
      <c r="A478" s="1">
        <v>475</v>
      </c>
      <c r="B478" s="2" t="s">
        <v>283</v>
      </c>
      <c r="C478" s="2" t="s">
        <v>55</v>
      </c>
      <c r="D478" s="12" t="s">
        <v>68</v>
      </c>
      <c r="E478" s="2">
        <v>1192</v>
      </c>
      <c r="F478" s="23">
        <v>17</v>
      </c>
      <c r="G478" s="1" t="s">
        <v>17</v>
      </c>
      <c r="H478" s="2" t="s">
        <v>19</v>
      </c>
    </row>
    <row r="479" spans="1:8" x14ac:dyDescent="0.2">
      <c r="A479" s="1">
        <v>476</v>
      </c>
      <c r="B479" s="2" t="s">
        <v>283</v>
      </c>
      <c r="C479" s="2" t="s">
        <v>55</v>
      </c>
      <c r="D479" s="12" t="s">
        <v>68</v>
      </c>
      <c r="E479" s="2">
        <v>1193</v>
      </c>
      <c r="F479" s="23">
        <v>13</v>
      </c>
      <c r="G479" s="1" t="s">
        <v>489</v>
      </c>
      <c r="H479" s="2">
        <v>4.79</v>
      </c>
    </row>
    <row r="480" spans="1:8" x14ac:dyDescent="0.2">
      <c r="A480" s="1">
        <v>477</v>
      </c>
      <c r="B480" s="2" t="s">
        <v>283</v>
      </c>
      <c r="C480" s="2" t="s">
        <v>55</v>
      </c>
      <c r="D480" s="12" t="s">
        <v>68</v>
      </c>
      <c r="E480" s="2">
        <v>1194</v>
      </c>
      <c r="F480" s="23">
        <v>4</v>
      </c>
      <c r="G480" s="1" t="s">
        <v>490</v>
      </c>
      <c r="H480" s="2">
        <v>16.690000000000001</v>
      </c>
    </row>
    <row r="481" spans="1:8" x14ac:dyDescent="0.2">
      <c r="A481" s="1">
        <v>478</v>
      </c>
      <c r="B481" s="2" t="s">
        <v>283</v>
      </c>
      <c r="C481" s="2" t="s">
        <v>55</v>
      </c>
      <c r="D481" s="12" t="s">
        <v>68</v>
      </c>
      <c r="E481" s="2">
        <v>1195</v>
      </c>
      <c r="F481" s="23">
        <v>2</v>
      </c>
      <c r="G481" s="1" t="s">
        <v>491</v>
      </c>
      <c r="H481" s="2">
        <v>15.97</v>
      </c>
    </row>
    <row r="482" spans="1:8" x14ac:dyDescent="0.2">
      <c r="A482" s="1">
        <v>479</v>
      </c>
      <c r="B482" s="2" t="s">
        <v>283</v>
      </c>
      <c r="C482" s="2" t="s">
        <v>55</v>
      </c>
      <c r="D482" s="12" t="s">
        <v>68</v>
      </c>
      <c r="E482" s="2">
        <v>1196</v>
      </c>
      <c r="F482" s="23">
        <v>2</v>
      </c>
      <c r="G482" s="1" t="s">
        <v>469</v>
      </c>
      <c r="H482" s="2">
        <v>14.17</v>
      </c>
    </row>
    <row r="483" spans="1:8" x14ac:dyDescent="0.2">
      <c r="A483" s="1">
        <v>480</v>
      </c>
      <c r="B483" s="2" t="s">
        <v>283</v>
      </c>
      <c r="C483" s="2" t="s">
        <v>55</v>
      </c>
      <c r="D483" s="12" t="s">
        <v>68</v>
      </c>
      <c r="E483" s="2">
        <v>1197</v>
      </c>
      <c r="F483" s="23">
        <v>2</v>
      </c>
      <c r="G483" s="1" t="s">
        <v>469</v>
      </c>
      <c r="H483" s="2">
        <v>15.85</v>
      </c>
    </row>
    <row r="484" spans="1:8" x14ac:dyDescent="0.2">
      <c r="A484" s="1">
        <v>481</v>
      </c>
      <c r="B484" s="2" t="s">
        <v>283</v>
      </c>
      <c r="C484" s="2" t="s">
        <v>55</v>
      </c>
      <c r="D484" s="12" t="s">
        <v>68</v>
      </c>
      <c r="E484" s="2">
        <v>1198</v>
      </c>
      <c r="F484" s="23">
        <v>2</v>
      </c>
      <c r="G484" s="1" t="s">
        <v>469</v>
      </c>
      <c r="H484" s="2">
        <v>12.66</v>
      </c>
    </row>
    <row r="485" spans="1:8" x14ac:dyDescent="0.2">
      <c r="A485" s="1">
        <v>482</v>
      </c>
      <c r="B485" s="2" t="s">
        <v>283</v>
      </c>
      <c r="C485" s="2" t="s">
        <v>55</v>
      </c>
      <c r="D485" s="12" t="s">
        <v>68</v>
      </c>
      <c r="E485" s="2">
        <v>1199</v>
      </c>
      <c r="F485" s="2">
        <v>15</v>
      </c>
      <c r="G485" s="1" t="s">
        <v>31</v>
      </c>
      <c r="H485" s="2">
        <v>20.6</v>
      </c>
    </row>
    <row r="486" spans="1:8" x14ac:dyDescent="0.2">
      <c r="A486" s="1">
        <v>483</v>
      </c>
      <c r="B486" s="2" t="s">
        <v>283</v>
      </c>
      <c r="C486" s="2" t="s">
        <v>55</v>
      </c>
      <c r="D486" s="12" t="s">
        <v>68</v>
      </c>
      <c r="E486" s="2">
        <v>1200</v>
      </c>
      <c r="F486" s="23">
        <v>2</v>
      </c>
      <c r="G486" s="1" t="s">
        <v>492</v>
      </c>
      <c r="H486" s="2">
        <v>4.8600000000000003</v>
      </c>
    </row>
    <row r="487" spans="1:8" x14ac:dyDescent="0.2">
      <c r="A487" s="1">
        <v>484</v>
      </c>
      <c r="B487" s="2" t="s">
        <v>283</v>
      </c>
      <c r="C487" s="2" t="s">
        <v>55</v>
      </c>
      <c r="D487" s="12" t="s">
        <v>68</v>
      </c>
      <c r="E487" s="2">
        <v>1201</v>
      </c>
      <c r="F487" s="23">
        <v>2</v>
      </c>
      <c r="G487" s="1" t="s">
        <v>493</v>
      </c>
      <c r="H487" s="2">
        <v>4.8600000000000003</v>
      </c>
    </row>
    <row r="488" spans="1:8" x14ac:dyDescent="0.2">
      <c r="A488" s="1">
        <v>485</v>
      </c>
      <c r="B488" s="2" t="s">
        <v>283</v>
      </c>
      <c r="C488" s="2" t="s">
        <v>55</v>
      </c>
      <c r="D488" s="12" t="s">
        <v>68</v>
      </c>
      <c r="E488" s="2">
        <v>1202</v>
      </c>
      <c r="F488" s="23">
        <v>6</v>
      </c>
      <c r="G488" s="1" t="s">
        <v>13</v>
      </c>
      <c r="H488" s="2">
        <v>27.68</v>
      </c>
    </row>
    <row r="489" spans="1:8" x14ac:dyDescent="0.2">
      <c r="A489" s="1">
        <v>486</v>
      </c>
      <c r="B489" s="2" t="s">
        <v>283</v>
      </c>
      <c r="C489" s="2" t="s">
        <v>55</v>
      </c>
      <c r="D489" s="12" t="s">
        <v>68</v>
      </c>
      <c r="E489" s="2">
        <v>1203</v>
      </c>
      <c r="F489" s="2">
        <v>14</v>
      </c>
      <c r="G489" s="1" t="s">
        <v>36</v>
      </c>
      <c r="H489" s="2">
        <v>5.54</v>
      </c>
    </row>
    <row r="490" spans="1:8" x14ac:dyDescent="0.2">
      <c r="A490" s="1">
        <v>487</v>
      </c>
      <c r="B490" s="2" t="s">
        <v>283</v>
      </c>
      <c r="C490" s="2" t="s">
        <v>55</v>
      </c>
      <c r="D490" s="12" t="s">
        <v>1039</v>
      </c>
      <c r="E490" s="2">
        <v>1204</v>
      </c>
      <c r="F490" s="23">
        <v>2</v>
      </c>
      <c r="G490" s="1" t="s">
        <v>494</v>
      </c>
      <c r="H490" s="2">
        <v>21.58</v>
      </c>
    </row>
    <row r="491" spans="1:8" x14ac:dyDescent="0.2">
      <c r="A491" s="1">
        <v>488</v>
      </c>
      <c r="B491" s="2" t="s">
        <v>283</v>
      </c>
      <c r="C491" s="2" t="s">
        <v>55</v>
      </c>
      <c r="D491" s="12" t="s">
        <v>1039</v>
      </c>
      <c r="E491" s="2">
        <v>1205</v>
      </c>
      <c r="F491" s="23">
        <v>6</v>
      </c>
      <c r="G491" s="1" t="s">
        <v>13</v>
      </c>
      <c r="H491" s="2">
        <v>19.670000000000002</v>
      </c>
    </row>
    <row r="492" spans="1:8" x14ac:dyDescent="0.2">
      <c r="A492" s="1">
        <v>489</v>
      </c>
      <c r="B492" s="2" t="s">
        <v>283</v>
      </c>
      <c r="C492" s="2" t="s">
        <v>55</v>
      </c>
      <c r="D492" s="12" t="s">
        <v>1039</v>
      </c>
      <c r="E492" s="2">
        <v>1206</v>
      </c>
      <c r="F492" s="23">
        <v>1</v>
      </c>
      <c r="G492" s="1" t="s">
        <v>495</v>
      </c>
      <c r="H492" s="2">
        <v>14.14</v>
      </c>
    </row>
    <row r="493" spans="1:8" x14ac:dyDescent="0.2">
      <c r="A493" s="1">
        <v>490</v>
      </c>
      <c r="B493" s="2" t="s">
        <v>283</v>
      </c>
      <c r="C493" s="2" t="s">
        <v>55</v>
      </c>
      <c r="D493" s="12" t="s">
        <v>1039</v>
      </c>
      <c r="E493" s="2">
        <v>1207</v>
      </c>
      <c r="F493" s="23">
        <v>2</v>
      </c>
      <c r="G493" s="1" t="s">
        <v>497</v>
      </c>
      <c r="H493" s="2">
        <v>10.73</v>
      </c>
    </row>
    <row r="494" spans="1:8" x14ac:dyDescent="0.2">
      <c r="A494" s="1">
        <v>491</v>
      </c>
      <c r="B494" s="2" t="s">
        <v>283</v>
      </c>
      <c r="C494" s="2" t="s">
        <v>55</v>
      </c>
      <c r="D494" s="12" t="s">
        <v>1039</v>
      </c>
      <c r="E494" s="2">
        <v>1208</v>
      </c>
      <c r="F494" s="23">
        <v>13</v>
      </c>
      <c r="G494" s="1" t="s">
        <v>38</v>
      </c>
      <c r="H494" s="2">
        <v>23.32</v>
      </c>
    </row>
    <row r="495" spans="1:8" x14ac:dyDescent="0.2">
      <c r="A495" s="1">
        <v>492</v>
      </c>
      <c r="B495" s="2" t="s">
        <v>283</v>
      </c>
      <c r="C495" s="2" t="s">
        <v>55</v>
      </c>
      <c r="D495" s="12" t="s">
        <v>1039</v>
      </c>
      <c r="E495" s="2" t="s">
        <v>499</v>
      </c>
      <c r="F495" s="23">
        <v>13</v>
      </c>
      <c r="G495" s="1" t="s">
        <v>218</v>
      </c>
      <c r="H495" s="2">
        <v>2.71</v>
      </c>
    </row>
    <row r="496" spans="1:8" x14ac:dyDescent="0.2">
      <c r="A496" s="1">
        <v>493</v>
      </c>
      <c r="B496" s="2" t="s">
        <v>283</v>
      </c>
      <c r="C496" s="2" t="s">
        <v>55</v>
      </c>
      <c r="D496" s="12" t="s">
        <v>1039</v>
      </c>
      <c r="E496" s="2" t="s">
        <v>399</v>
      </c>
      <c r="F496" s="23">
        <v>8</v>
      </c>
      <c r="G496" s="1" t="s">
        <v>400</v>
      </c>
      <c r="H496" s="2">
        <v>6.72</v>
      </c>
    </row>
    <row r="497" spans="1:8" x14ac:dyDescent="0.2">
      <c r="A497" s="1">
        <v>494</v>
      </c>
      <c r="B497" s="2" t="s">
        <v>283</v>
      </c>
      <c r="C497" s="2" t="s">
        <v>55</v>
      </c>
      <c r="D497" s="12" t="s">
        <v>1039</v>
      </c>
      <c r="E497" s="2" t="s">
        <v>402</v>
      </c>
      <c r="F497" s="23">
        <v>8</v>
      </c>
      <c r="G497" s="1" t="s">
        <v>403</v>
      </c>
      <c r="H497" s="2">
        <v>6.72</v>
      </c>
    </row>
    <row r="498" spans="1:8" x14ac:dyDescent="0.2">
      <c r="A498" s="1">
        <v>495</v>
      </c>
      <c r="B498" s="2" t="s">
        <v>283</v>
      </c>
      <c r="C498" s="2" t="s">
        <v>55</v>
      </c>
      <c r="D498" s="12" t="s">
        <v>1039</v>
      </c>
      <c r="E498" s="2" t="s">
        <v>501</v>
      </c>
      <c r="F498" s="23">
        <v>8</v>
      </c>
      <c r="G498" s="1" t="s">
        <v>405</v>
      </c>
      <c r="H498" s="2">
        <v>8.08</v>
      </c>
    </row>
    <row r="499" spans="1:8" x14ac:dyDescent="0.2">
      <c r="A499" s="1">
        <v>496</v>
      </c>
      <c r="B499" s="2" t="s">
        <v>283</v>
      </c>
      <c r="C499" s="2" t="s">
        <v>55</v>
      </c>
      <c r="D499" s="12" t="s">
        <v>1039</v>
      </c>
      <c r="E499" s="2" t="s">
        <v>502</v>
      </c>
      <c r="F499" s="23">
        <v>8</v>
      </c>
      <c r="G499" s="1" t="s">
        <v>407</v>
      </c>
      <c r="H499" s="2">
        <v>7.08</v>
      </c>
    </row>
    <row r="500" spans="1:8" x14ac:dyDescent="0.2">
      <c r="A500" s="1">
        <v>497</v>
      </c>
      <c r="B500" s="2" t="s">
        <v>283</v>
      </c>
      <c r="C500" s="2" t="s">
        <v>55</v>
      </c>
      <c r="D500" s="12" t="s">
        <v>1039</v>
      </c>
      <c r="E500" s="2" t="s">
        <v>503</v>
      </c>
      <c r="F500" s="23">
        <v>8</v>
      </c>
      <c r="G500" s="1" t="s">
        <v>409</v>
      </c>
      <c r="H500" s="2">
        <v>6.72</v>
      </c>
    </row>
    <row r="501" spans="1:8" x14ac:dyDescent="0.2">
      <c r="A501" s="1">
        <v>498</v>
      </c>
      <c r="B501" s="2" t="s">
        <v>283</v>
      </c>
      <c r="C501" s="2" t="s">
        <v>55</v>
      </c>
      <c r="D501" s="12" t="s">
        <v>1039</v>
      </c>
      <c r="E501" s="2" t="s">
        <v>410</v>
      </c>
      <c r="F501" s="23">
        <v>6</v>
      </c>
      <c r="G501" s="1" t="s">
        <v>411</v>
      </c>
      <c r="H501" s="2">
        <v>13.5</v>
      </c>
    </row>
    <row r="502" spans="1:8" x14ac:dyDescent="0.2">
      <c r="A502" s="1">
        <v>499</v>
      </c>
      <c r="B502" s="2" t="s">
        <v>283</v>
      </c>
      <c r="C502" s="2" t="s">
        <v>55</v>
      </c>
      <c r="D502" s="12" t="s">
        <v>1039</v>
      </c>
      <c r="E502" s="2" t="s">
        <v>412</v>
      </c>
      <c r="F502" s="23">
        <v>6</v>
      </c>
      <c r="G502" s="1" t="s">
        <v>505</v>
      </c>
      <c r="H502" s="2">
        <v>13.64</v>
      </c>
    </row>
    <row r="503" spans="1:8" x14ac:dyDescent="0.2">
      <c r="A503" s="1">
        <v>500</v>
      </c>
      <c r="B503" s="2" t="s">
        <v>283</v>
      </c>
      <c r="C503" s="2" t="s">
        <v>55</v>
      </c>
      <c r="D503" s="12" t="s">
        <v>1039</v>
      </c>
      <c r="E503" s="2" t="s">
        <v>414</v>
      </c>
      <c r="F503" s="23">
        <v>6</v>
      </c>
      <c r="G503" s="1" t="s">
        <v>415</v>
      </c>
      <c r="H503" s="2">
        <v>13.12</v>
      </c>
    </row>
    <row r="504" spans="1:8" x14ac:dyDescent="0.2">
      <c r="A504" s="1">
        <v>501</v>
      </c>
      <c r="B504" s="2" t="s">
        <v>283</v>
      </c>
      <c r="C504" s="2" t="s">
        <v>55</v>
      </c>
      <c r="D504" s="12" t="s">
        <v>1039</v>
      </c>
      <c r="E504" s="2" t="s">
        <v>506</v>
      </c>
      <c r="F504" s="23">
        <v>6</v>
      </c>
      <c r="G504" s="1" t="s">
        <v>417</v>
      </c>
      <c r="H504" s="2">
        <v>27.92</v>
      </c>
    </row>
    <row r="505" spans="1:8" x14ac:dyDescent="0.2">
      <c r="A505" s="1">
        <v>502</v>
      </c>
      <c r="B505" s="2" t="s">
        <v>283</v>
      </c>
      <c r="C505" s="2" t="s">
        <v>55</v>
      </c>
      <c r="D505" s="12" t="s">
        <v>1039</v>
      </c>
      <c r="E505" s="2" t="s">
        <v>419</v>
      </c>
      <c r="F505" s="23">
        <v>6</v>
      </c>
      <c r="G505" s="1" t="s">
        <v>420</v>
      </c>
      <c r="H505" s="2">
        <v>27.92</v>
      </c>
    </row>
    <row r="506" spans="1:8" x14ac:dyDescent="0.2">
      <c r="A506" s="1">
        <v>503</v>
      </c>
      <c r="B506" s="2" t="s">
        <v>283</v>
      </c>
      <c r="C506" s="2" t="s">
        <v>55</v>
      </c>
      <c r="D506" s="12" t="s">
        <v>1039</v>
      </c>
      <c r="E506" s="2" t="s">
        <v>509</v>
      </c>
      <c r="F506" s="23">
        <v>6</v>
      </c>
      <c r="G506" s="1" t="s">
        <v>422</v>
      </c>
      <c r="H506" s="2">
        <v>26.77</v>
      </c>
    </row>
    <row r="507" spans="1:8" x14ac:dyDescent="0.2">
      <c r="A507" s="1">
        <v>504</v>
      </c>
      <c r="B507" s="2" t="s">
        <v>283</v>
      </c>
      <c r="C507" s="2" t="s">
        <v>55</v>
      </c>
      <c r="D507" s="12" t="s">
        <v>1039</v>
      </c>
      <c r="E507" s="2" t="s">
        <v>423</v>
      </c>
      <c r="F507" s="23">
        <v>6</v>
      </c>
      <c r="G507" s="1" t="s">
        <v>424</v>
      </c>
      <c r="H507" s="2">
        <v>20.21</v>
      </c>
    </row>
    <row r="508" spans="1:8" x14ac:dyDescent="0.2">
      <c r="A508" s="1">
        <v>505</v>
      </c>
      <c r="B508" s="2" t="s">
        <v>283</v>
      </c>
      <c r="C508" s="2" t="s">
        <v>123</v>
      </c>
      <c r="D508" s="12" t="s">
        <v>1039</v>
      </c>
      <c r="E508" s="2">
        <v>2100</v>
      </c>
      <c r="F508" s="23">
        <v>6</v>
      </c>
      <c r="G508" s="1" t="s">
        <v>284</v>
      </c>
      <c r="H508" s="4">
        <v>68.510000000000005</v>
      </c>
    </row>
    <row r="509" spans="1:8" x14ac:dyDescent="0.2">
      <c r="A509" s="1">
        <v>506</v>
      </c>
      <c r="B509" s="2" t="s">
        <v>283</v>
      </c>
      <c r="C509" s="2" t="s">
        <v>123</v>
      </c>
      <c r="D509" s="5" t="s">
        <v>1056</v>
      </c>
      <c r="E509" s="2">
        <v>2101</v>
      </c>
      <c r="F509" s="23">
        <v>6</v>
      </c>
      <c r="G509" s="1" t="s">
        <v>13</v>
      </c>
      <c r="H509" s="4">
        <v>33.409999999999997</v>
      </c>
    </row>
    <row r="510" spans="1:8" x14ac:dyDescent="0.2">
      <c r="A510" s="1">
        <v>507</v>
      </c>
      <c r="B510" s="2" t="s">
        <v>283</v>
      </c>
      <c r="C510" s="2" t="s">
        <v>123</v>
      </c>
      <c r="D510" s="5" t="s">
        <v>1056</v>
      </c>
      <c r="E510" s="2">
        <v>2102</v>
      </c>
      <c r="F510" s="23">
        <v>6</v>
      </c>
      <c r="G510" s="1" t="s">
        <v>13</v>
      </c>
      <c r="H510" s="4">
        <v>62.11</v>
      </c>
    </row>
    <row r="511" spans="1:8" x14ac:dyDescent="0.2">
      <c r="A511" s="1">
        <v>508</v>
      </c>
      <c r="B511" s="2" t="s">
        <v>283</v>
      </c>
      <c r="C511" s="2" t="s">
        <v>123</v>
      </c>
      <c r="D511" s="5" t="s">
        <v>1056</v>
      </c>
      <c r="E511" s="2">
        <v>2103</v>
      </c>
      <c r="F511" s="23">
        <v>1</v>
      </c>
      <c r="G511" s="1" t="s">
        <v>276</v>
      </c>
      <c r="H511" s="4">
        <v>8.48</v>
      </c>
    </row>
    <row r="512" spans="1:8" x14ac:dyDescent="0.2">
      <c r="A512" s="1">
        <v>509</v>
      </c>
      <c r="B512" s="2" t="s">
        <v>283</v>
      </c>
      <c r="C512" s="2" t="s">
        <v>123</v>
      </c>
      <c r="D512" s="5" t="s">
        <v>1056</v>
      </c>
      <c r="E512" s="2">
        <v>2104</v>
      </c>
      <c r="F512" s="23">
        <v>1</v>
      </c>
      <c r="G512" s="1" t="s">
        <v>511</v>
      </c>
      <c r="H512" s="4">
        <v>25.41</v>
      </c>
    </row>
    <row r="513" spans="1:8" x14ac:dyDescent="0.2">
      <c r="A513" s="1">
        <v>510</v>
      </c>
      <c r="B513" s="2" t="s">
        <v>283</v>
      </c>
      <c r="C513" s="2" t="s">
        <v>123</v>
      </c>
      <c r="D513" s="5" t="s">
        <v>1056</v>
      </c>
      <c r="E513" s="2">
        <v>2105</v>
      </c>
      <c r="F513" s="23">
        <v>1</v>
      </c>
      <c r="G513" s="1" t="s">
        <v>512</v>
      </c>
      <c r="H513" s="4">
        <v>32.090000000000003</v>
      </c>
    </row>
    <row r="514" spans="1:8" x14ac:dyDescent="0.2">
      <c r="A514" s="1">
        <v>511</v>
      </c>
      <c r="B514" s="2" t="s">
        <v>283</v>
      </c>
      <c r="C514" s="2" t="s">
        <v>123</v>
      </c>
      <c r="D514" s="5" t="s">
        <v>1056</v>
      </c>
      <c r="E514" s="2">
        <v>2106</v>
      </c>
      <c r="F514" s="23">
        <v>1</v>
      </c>
      <c r="G514" s="1" t="s">
        <v>478</v>
      </c>
      <c r="H514" s="4">
        <v>21.23</v>
      </c>
    </row>
    <row r="515" spans="1:8" x14ac:dyDescent="0.2">
      <c r="A515" s="1">
        <v>512</v>
      </c>
      <c r="B515" s="2" t="s">
        <v>283</v>
      </c>
      <c r="C515" s="2" t="s">
        <v>123</v>
      </c>
      <c r="D515" s="5" t="s">
        <v>1056</v>
      </c>
      <c r="E515" s="2">
        <v>2107</v>
      </c>
      <c r="F515" s="23">
        <v>1</v>
      </c>
      <c r="G515" s="1" t="s">
        <v>198</v>
      </c>
      <c r="H515" s="4">
        <v>10.46</v>
      </c>
    </row>
    <row r="516" spans="1:8" x14ac:dyDescent="0.2">
      <c r="A516" s="1">
        <v>513</v>
      </c>
      <c r="B516" s="2" t="s">
        <v>283</v>
      </c>
      <c r="C516" s="2" t="s">
        <v>123</v>
      </c>
      <c r="D516" s="5" t="s">
        <v>1056</v>
      </c>
      <c r="E516" s="2">
        <v>2108</v>
      </c>
      <c r="F516" s="2">
        <v>15</v>
      </c>
      <c r="G516" s="1" t="s">
        <v>31</v>
      </c>
      <c r="H516" s="4">
        <v>9.57</v>
      </c>
    </row>
    <row r="517" spans="1:8" x14ac:dyDescent="0.2">
      <c r="A517" s="1">
        <v>514</v>
      </c>
      <c r="B517" s="2" t="s">
        <v>283</v>
      </c>
      <c r="C517" s="2" t="s">
        <v>123</v>
      </c>
      <c r="D517" s="5" t="s">
        <v>1056</v>
      </c>
      <c r="E517" s="2">
        <v>2109</v>
      </c>
      <c r="F517" s="23">
        <v>12</v>
      </c>
      <c r="G517" s="1" t="s">
        <v>30</v>
      </c>
      <c r="H517" s="4">
        <v>10.24</v>
      </c>
    </row>
    <row r="518" spans="1:8" x14ac:dyDescent="0.2">
      <c r="A518" s="1">
        <v>515</v>
      </c>
      <c r="B518" s="2" t="s">
        <v>283</v>
      </c>
      <c r="C518" s="2" t="s">
        <v>123</v>
      </c>
      <c r="D518" s="5" t="s">
        <v>1056</v>
      </c>
      <c r="E518" s="2">
        <v>2110</v>
      </c>
      <c r="F518" s="23">
        <v>1</v>
      </c>
      <c r="G518" s="1" t="s">
        <v>513</v>
      </c>
      <c r="H518" s="4">
        <v>3.62</v>
      </c>
    </row>
    <row r="519" spans="1:8" x14ac:dyDescent="0.2">
      <c r="A519" s="1">
        <v>516</v>
      </c>
      <c r="B519" s="2" t="s">
        <v>283</v>
      </c>
      <c r="C519" s="2" t="s">
        <v>123</v>
      </c>
      <c r="D519" s="5" t="s">
        <v>1056</v>
      </c>
      <c r="E519" s="2">
        <v>2111</v>
      </c>
      <c r="F519" s="23">
        <v>1</v>
      </c>
      <c r="G519" s="1" t="s">
        <v>513</v>
      </c>
      <c r="H519" s="4">
        <v>3.51</v>
      </c>
    </row>
    <row r="520" spans="1:8" x14ac:dyDescent="0.2">
      <c r="A520" s="1">
        <v>517</v>
      </c>
      <c r="B520" s="2" t="s">
        <v>283</v>
      </c>
      <c r="C520" s="2" t="s">
        <v>123</v>
      </c>
      <c r="D520" s="5" t="s">
        <v>1056</v>
      </c>
      <c r="E520" s="2">
        <v>2112</v>
      </c>
      <c r="F520" s="23">
        <v>4</v>
      </c>
      <c r="G520" s="1" t="s">
        <v>514</v>
      </c>
      <c r="H520" s="4">
        <v>21.26</v>
      </c>
    </row>
    <row r="521" spans="1:8" x14ac:dyDescent="0.2">
      <c r="A521" s="1">
        <v>518</v>
      </c>
      <c r="B521" s="2" t="s">
        <v>283</v>
      </c>
      <c r="C521" s="2" t="s">
        <v>123</v>
      </c>
      <c r="D521" s="5" t="s">
        <v>1056</v>
      </c>
      <c r="E521" s="2">
        <v>2113</v>
      </c>
      <c r="F521" s="23">
        <v>1</v>
      </c>
      <c r="G521" s="1" t="s">
        <v>515</v>
      </c>
      <c r="H521" s="4">
        <v>16.78</v>
      </c>
    </row>
    <row r="522" spans="1:8" x14ac:dyDescent="0.2">
      <c r="A522" s="1">
        <v>519</v>
      </c>
      <c r="B522" s="2" t="s">
        <v>283</v>
      </c>
      <c r="C522" s="2" t="s">
        <v>123</v>
      </c>
      <c r="D522" s="5" t="s">
        <v>1056</v>
      </c>
      <c r="E522" s="2">
        <v>2114</v>
      </c>
      <c r="F522" s="23">
        <v>1</v>
      </c>
      <c r="G522" s="1" t="s">
        <v>458</v>
      </c>
      <c r="H522" s="4">
        <v>2.9</v>
      </c>
    </row>
    <row r="523" spans="1:8" x14ac:dyDescent="0.2">
      <c r="A523" s="1">
        <v>520</v>
      </c>
      <c r="B523" s="2" t="s">
        <v>283</v>
      </c>
      <c r="C523" s="2" t="s">
        <v>123</v>
      </c>
      <c r="D523" s="5" t="s">
        <v>1056</v>
      </c>
      <c r="E523" s="2">
        <v>2115</v>
      </c>
      <c r="F523" s="23">
        <v>1</v>
      </c>
      <c r="G523" s="1" t="s">
        <v>515</v>
      </c>
      <c r="H523" s="4">
        <v>19.37</v>
      </c>
    </row>
    <row r="524" spans="1:8" x14ac:dyDescent="0.2">
      <c r="A524" s="1">
        <v>521</v>
      </c>
      <c r="B524" s="2" t="s">
        <v>283</v>
      </c>
      <c r="C524" s="2" t="s">
        <v>123</v>
      </c>
      <c r="D524" s="5" t="s">
        <v>1056</v>
      </c>
      <c r="E524" s="2">
        <v>2116</v>
      </c>
      <c r="F524" s="23">
        <v>1</v>
      </c>
      <c r="G524" s="1" t="s">
        <v>458</v>
      </c>
      <c r="H524" s="4">
        <v>2.9</v>
      </c>
    </row>
    <row r="525" spans="1:8" x14ac:dyDescent="0.2">
      <c r="A525" s="1">
        <v>522</v>
      </c>
      <c r="B525" s="2" t="s">
        <v>283</v>
      </c>
      <c r="C525" s="2" t="s">
        <v>123</v>
      </c>
      <c r="D525" s="5" t="s">
        <v>1056</v>
      </c>
      <c r="E525" s="2">
        <v>2117</v>
      </c>
      <c r="F525" s="23">
        <v>1</v>
      </c>
      <c r="G525" s="1" t="s">
        <v>106</v>
      </c>
      <c r="H525" s="4">
        <v>12.25</v>
      </c>
    </row>
    <row r="526" spans="1:8" x14ac:dyDescent="0.2">
      <c r="A526" s="1">
        <v>523</v>
      </c>
      <c r="B526" s="2" t="s">
        <v>283</v>
      </c>
      <c r="C526" s="2" t="s">
        <v>123</v>
      </c>
      <c r="D526" s="5" t="s">
        <v>1056</v>
      </c>
      <c r="E526" s="2">
        <v>2118</v>
      </c>
      <c r="F526" s="23">
        <v>1</v>
      </c>
      <c r="G526" s="1" t="s">
        <v>518</v>
      </c>
      <c r="H526" s="4">
        <v>24.02</v>
      </c>
    </row>
    <row r="527" spans="1:8" x14ac:dyDescent="0.2">
      <c r="A527" s="1">
        <v>524</v>
      </c>
      <c r="B527" s="2" t="s">
        <v>283</v>
      </c>
      <c r="C527" s="2" t="s">
        <v>123</v>
      </c>
      <c r="D527" s="5" t="s">
        <v>1056</v>
      </c>
      <c r="E527" s="2">
        <v>2119</v>
      </c>
      <c r="F527" s="23">
        <v>12</v>
      </c>
      <c r="G527" s="1" t="s">
        <v>519</v>
      </c>
      <c r="H527" s="4">
        <v>9.3699999999999992</v>
      </c>
    </row>
    <row r="528" spans="1:8" x14ac:dyDescent="0.2">
      <c r="A528" s="1">
        <v>525</v>
      </c>
      <c r="B528" s="2" t="s">
        <v>283</v>
      </c>
      <c r="C528" s="2" t="s">
        <v>123</v>
      </c>
      <c r="D528" s="5" t="s">
        <v>1056</v>
      </c>
      <c r="E528" s="2">
        <v>2120</v>
      </c>
      <c r="F528" s="23">
        <v>1</v>
      </c>
      <c r="G528" s="1" t="s">
        <v>520</v>
      </c>
      <c r="H528" s="4">
        <v>35.35</v>
      </c>
    </row>
    <row r="529" spans="1:8" x14ac:dyDescent="0.2">
      <c r="A529" s="1">
        <v>526</v>
      </c>
      <c r="B529" s="2" t="s">
        <v>283</v>
      </c>
      <c r="C529" s="2" t="s">
        <v>123</v>
      </c>
      <c r="D529" s="5" t="s">
        <v>1056</v>
      </c>
      <c r="E529" s="2">
        <v>2121</v>
      </c>
      <c r="F529" s="23">
        <v>1</v>
      </c>
      <c r="G529" s="1" t="s">
        <v>521</v>
      </c>
      <c r="H529" s="4">
        <v>5.57</v>
      </c>
    </row>
    <row r="530" spans="1:8" x14ac:dyDescent="0.2">
      <c r="A530" s="1">
        <v>527</v>
      </c>
      <c r="B530" s="2" t="s">
        <v>283</v>
      </c>
      <c r="C530" s="2" t="s">
        <v>123</v>
      </c>
      <c r="D530" s="5" t="s">
        <v>1056</v>
      </c>
      <c r="E530" s="2">
        <v>2122</v>
      </c>
      <c r="F530" s="23">
        <v>1</v>
      </c>
      <c r="G530" s="1" t="s">
        <v>522</v>
      </c>
      <c r="H530" s="4">
        <v>32.630000000000003</v>
      </c>
    </row>
    <row r="531" spans="1:8" x14ac:dyDescent="0.2">
      <c r="A531" s="1">
        <v>528</v>
      </c>
      <c r="B531" s="2" t="s">
        <v>283</v>
      </c>
      <c r="C531" s="2" t="s">
        <v>123</v>
      </c>
      <c r="D531" s="5" t="s">
        <v>1056</v>
      </c>
      <c r="E531" s="2">
        <v>2123</v>
      </c>
      <c r="F531" s="23">
        <v>1</v>
      </c>
      <c r="G531" s="1" t="s">
        <v>458</v>
      </c>
      <c r="H531" s="4">
        <v>3.75</v>
      </c>
    </row>
    <row r="532" spans="1:8" x14ac:dyDescent="0.2">
      <c r="A532" s="1">
        <v>529</v>
      </c>
      <c r="B532" s="2" t="s">
        <v>283</v>
      </c>
      <c r="C532" s="2" t="s">
        <v>123</v>
      </c>
      <c r="D532" s="5" t="s">
        <v>1056</v>
      </c>
      <c r="E532" s="2">
        <v>2124</v>
      </c>
      <c r="F532" s="23">
        <v>1</v>
      </c>
      <c r="G532" s="1" t="s">
        <v>522</v>
      </c>
      <c r="H532" s="4">
        <v>32.630000000000003</v>
      </c>
    </row>
    <row r="533" spans="1:8" x14ac:dyDescent="0.2">
      <c r="A533" s="1">
        <v>530</v>
      </c>
      <c r="B533" s="2" t="s">
        <v>283</v>
      </c>
      <c r="C533" s="2" t="s">
        <v>123</v>
      </c>
      <c r="D533" s="5" t="s">
        <v>1056</v>
      </c>
      <c r="E533" s="2">
        <v>2125</v>
      </c>
      <c r="F533" s="23">
        <v>1</v>
      </c>
      <c r="G533" s="1" t="s">
        <v>458</v>
      </c>
      <c r="H533" s="4">
        <v>3.75</v>
      </c>
    </row>
    <row r="534" spans="1:8" x14ac:dyDescent="0.2">
      <c r="A534" s="1">
        <v>531</v>
      </c>
      <c r="B534" s="2" t="s">
        <v>283</v>
      </c>
      <c r="C534" s="2" t="s">
        <v>123</v>
      </c>
      <c r="D534" s="5" t="s">
        <v>1056</v>
      </c>
      <c r="E534" s="2">
        <v>2126</v>
      </c>
      <c r="F534" s="23">
        <v>1</v>
      </c>
      <c r="G534" s="1" t="s">
        <v>522</v>
      </c>
      <c r="H534" s="4">
        <v>32.630000000000003</v>
      </c>
    </row>
    <row r="535" spans="1:8" x14ac:dyDescent="0.2">
      <c r="A535" s="1">
        <v>532</v>
      </c>
      <c r="B535" s="2" t="s">
        <v>283</v>
      </c>
      <c r="C535" s="2" t="s">
        <v>123</v>
      </c>
      <c r="D535" s="5" t="s">
        <v>1056</v>
      </c>
      <c r="E535" s="2">
        <v>2127</v>
      </c>
      <c r="F535" s="23">
        <v>1</v>
      </c>
      <c r="G535" s="1" t="s">
        <v>458</v>
      </c>
      <c r="H535" s="4">
        <v>3.75</v>
      </c>
    </row>
    <row r="536" spans="1:8" x14ac:dyDescent="0.2">
      <c r="A536" s="1">
        <v>533</v>
      </c>
      <c r="B536" s="2" t="s">
        <v>283</v>
      </c>
      <c r="C536" s="2" t="s">
        <v>123</v>
      </c>
      <c r="D536" s="5" t="s">
        <v>1056</v>
      </c>
      <c r="E536" s="2">
        <v>2128</v>
      </c>
      <c r="F536" s="23">
        <v>1</v>
      </c>
      <c r="G536" s="1" t="s">
        <v>522</v>
      </c>
      <c r="H536" s="4">
        <v>32.58</v>
      </c>
    </row>
    <row r="537" spans="1:8" x14ac:dyDescent="0.2">
      <c r="A537" s="1">
        <v>534</v>
      </c>
      <c r="B537" s="2" t="s">
        <v>283</v>
      </c>
      <c r="C537" s="2" t="s">
        <v>123</v>
      </c>
      <c r="D537" s="5" t="s">
        <v>1056</v>
      </c>
      <c r="E537" s="2">
        <v>2129</v>
      </c>
      <c r="F537" s="23">
        <v>1</v>
      </c>
      <c r="G537" s="1" t="s">
        <v>458</v>
      </c>
      <c r="H537" s="4">
        <v>3.75</v>
      </c>
    </row>
    <row r="538" spans="1:8" x14ac:dyDescent="0.2">
      <c r="A538" s="1">
        <v>535</v>
      </c>
      <c r="B538" s="2" t="s">
        <v>283</v>
      </c>
      <c r="C538" s="2" t="s">
        <v>123</v>
      </c>
      <c r="D538" s="5" t="s">
        <v>1056</v>
      </c>
      <c r="E538" s="2">
        <v>2130</v>
      </c>
      <c r="F538" s="23">
        <v>1</v>
      </c>
      <c r="G538" s="1" t="s">
        <v>522</v>
      </c>
      <c r="H538" s="4">
        <v>24.69</v>
      </c>
    </row>
    <row r="539" spans="1:8" x14ac:dyDescent="0.2">
      <c r="A539" s="1">
        <v>536</v>
      </c>
      <c r="B539" s="2" t="s">
        <v>283</v>
      </c>
      <c r="C539" s="2" t="s">
        <v>123</v>
      </c>
      <c r="D539" s="5" t="s">
        <v>1056</v>
      </c>
      <c r="E539" s="2">
        <v>2131</v>
      </c>
      <c r="F539" s="23">
        <v>1</v>
      </c>
      <c r="G539" s="1" t="s">
        <v>458</v>
      </c>
      <c r="H539" s="4">
        <v>2.9</v>
      </c>
    </row>
    <row r="540" spans="1:8" x14ac:dyDescent="0.2">
      <c r="A540" s="1">
        <v>537</v>
      </c>
      <c r="B540" s="2" t="s">
        <v>283</v>
      </c>
      <c r="C540" s="2" t="s">
        <v>123</v>
      </c>
      <c r="D540" s="5" t="s">
        <v>1056</v>
      </c>
      <c r="E540" s="2">
        <v>2132</v>
      </c>
      <c r="F540" s="23">
        <v>1</v>
      </c>
      <c r="G540" s="1" t="s">
        <v>522</v>
      </c>
      <c r="H540" s="4">
        <v>26.6</v>
      </c>
    </row>
    <row r="541" spans="1:8" x14ac:dyDescent="0.2">
      <c r="A541" s="1">
        <v>538</v>
      </c>
      <c r="B541" s="2" t="s">
        <v>283</v>
      </c>
      <c r="C541" s="2" t="s">
        <v>123</v>
      </c>
      <c r="D541" s="5" t="s">
        <v>1056</v>
      </c>
      <c r="E541" s="2">
        <v>2133</v>
      </c>
      <c r="F541" s="23">
        <v>1</v>
      </c>
      <c r="G541" s="1" t="s">
        <v>458</v>
      </c>
      <c r="H541" s="4">
        <v>2.9</v>
      </c>
    </row>
    <row r="542" spans="1:8" x14ac:dyDescent="0.2">
      <c r="A542" s="1">
        <v>539</v>
      </c>
      <c r="B542" s="2" t="s">
        <v>283</v>
      </c>
      <c r="C542" s="2" t="s">
        <v>123</v>
      </c>
      <c r="D542" s="5" t="s">
        <v>1056</v>
      </c>
      <c r="E542" s="2">
        <v>2134</v>
      </c>
      <c r="F542" s="2">
        <v>14</v>
      </c>
      <c r="G542" s="1" t="s">
        <v>36</v>
      </c>
      <c r="H542" s="4">
        <v>4.05</v>
      </c>
    </row>
    <row r="543" spans="1:8" x14ac:dyDescent="0.2">
      <c r="A543" s="1">
        <v>540</v>
      </c>
      <c r="B543" s="2" t="s">
        <v>283</v>
      </c>
      <c r="C543" s="2" t="s">
        <v>123</v>
      </c>
      <c r="D543" s="12" t="s">
        <v>1052</v>
      </c>
      <c r="E543" s="2">
        <v>2135</v>
      </c>
      <c r="F543" s="23">
        <v>12</v>
      </c>
      <c r="G543" s="1" t="s">
        <v>523</v>
      </c>
      <c r="H543" s="4">
        <v>35.299999999999997</v>
      </c>
    </row>
    <row r="544" spans="1:8" x14ac:dyDescent="0.2">
      <c r="A544" s="1">
        <v>541</v>
      </c>
      <c r="B544" s="2" t="s">
        <v>283</v>
      </c>
      <c r="C544" s="2" t="s">
        <v>123</v>
      </c>
      <c r="D544" s="12" t="s">
        <v>1052</v>
      </c>
      <c r="E544" s="2">
        <v>2136</v>
      </c>
      <c r="F544" s="23">
        <v>17</v>
      </c>
      <c r="G544" s="1" t="s">
        <v>17</v>
      </c>
      <c r="H544" s="4" t="s">
        <v>19</v>
      </c>
    </row>
    <row r="545" spans="1:8" x14ac:dyDescent="0.2">
      <c r="A545" s="1">
        <v>542</v>
      </c>
      <c r="B545" s="2" t="s">
        <v>283</v>
      </c>
      <c r="C545" s="2" t="s">
        <v>123</v>
      </c>
      <c r="D545" s="12" t="s">
        <v>1052</v>
      </c>
      <c r="E545" s="2">
        <v>2137</v>
      </c>
      <c r="F545" s="23">
        <v>6</v>
      </c>
      <c r="G545" s="1" t="s">
        <v>13</v>
      </c>
      <c r="H545" s="4">
        <v>42.91</v>
      </c>
    </row>
    <row r="546" spans="1:8" x14ac:dyDescent="0.2">
      <c r="A546" s="1">
        <v>543</v>
      </c>
      <c r="B546" s="2" t="s">
        <v>283</v>
      </c>
      <c r="C546" s="2" t="s">
        <v>123</v>
      </c>
      <c r="D546" s="12" t="s">
        <v>1052</v>
      </c>
      <c r="E546" s="2">
        <v>2138</v>
      </c>
      <c r="F546" s="23">
        <v>6</v>
      </c>
      <c r="G546" s="1" t="s">
        <v>13</v>
      </c>
      <c r="H546" s="4">
        <v>24.92</v>
      </c>
    </row>
    <row r="547" spans="1:8" x14ac:dyDescent="0.2">
      <c r="A547" s="1">
        <v>544</v>
      </c>
      <c r="B547" s="2" t="s">
        <v>283</v>
      </c>
      <c r="C547" s="2" t="s">
        <v>123</v>
      </c>
      <c r="D547" s="12" t="s">
        <v>1052</v>
      </c>
      <c r="E547" s="2">
        <v>2139</v>
      </c>
      <c r="F547" s="23">
        <v>17</v>
      </c>
      <c r="G547" s="1" t="s">
        <v>17</v>
      </c>
      <c r="H547" s="4" t="s">
        <v>19</v>
      </c>
    </row>
    <row r="548" spans="1:8" x14ac:dyDescent="0.2">
      <c r="A548" s="1">
        <v>545</v>
      </c>
      <c r="B548" s="2" t="s">
        <v>283</v>
      </c>
      <c r="C548" s="2" t="s">
        <v>123</v>
      </c>
      <c r="D548" s="12" t="s">
        <v>1052</v>
      </c>
      <c r="E548" s="2">
        <v>2140</v>
      </c>
      <c r="F548" s="23">
        <v>1</v>
      </c>
      <c r="G548" s="1" t="s">
        <v>276</v>
      </c>
      <c r="H548" s="4">
        <v>6.49</v>
      </c>
    </row>
    <row r="549" spans="1:8" x14ac:dyDescent="0.2">
      <c r="A549" s="1">
        <v>546</v>
      </c>
      <c r="B549" s="2" t="s">
        <v>283</v>
      </c>
      <c r="C549" s="2" t="s">
        <v>123</v>
      </c>
      <c r="D549" s="12" t="s">
        <v>1052</v>
      </c>
      <c r="E549" s="2">
        <v>2141</v>
      </c>
      <c r="F549" s="23">
        <v>4</v>
      </c>
      <c r="G549" s="1" t="s">
        <v>524</v>
      </c>
      <c r="H549" s="4">
        <v>32.020000000000003</v>
      </c>
    </row>
    <row r="550" spans="1:8" x14ac:dyDescent="0.2">
      <c r="A550" s="1">
        <v>547</v>
      </c>
      <c r="B550" s="2" t="s">
        <v>283</v>
      </c>
      <c r="C550" s="2" t="s">
        <v>123</v>
      </c>
      <c r="D550" s="12" t="s">
        <v>1052</v>
      </c>
      <c r="E550" s="2">
        <v>2142</v>
      </c>
      <c r="F550" s="23">
        <v>17</v>
      </c>
      <c r="G550" s="1" t="s">
        <v>17</v>
      </c>
      <c r="H550" s="4" t="s">
        <v>19</v>
      </c>
    </row>
    <row r="551" spans="1:8" x14ac:dyDescent="0.2">
      <c r="A551" s="1">
        <v>548</v>
      </c>
      <c r="B551" s="2" t="s">
        <v>283</v>
      </c>
      <c r="C551" s="2" t="s">
        <v>123</v>
      </c>
      <c r="D551" s="12" t="s">
        <v>1052</v>
      </c>
      <c r="E551" s="2">
        <v>2143</v>
      </c>
      <c r="F551" s="23">
        <v>4</v>
      </c>
      <c r="G551" s="1" t="s">
        <v>265</v>
      </c>
      <c r="H551" s="4">
        <v>23.11</v>
      </c>
    </row>
    <row r="552" spans="1:8" x14ac:dyDescent="0.2">
      <c r="A552" s="1">
        <v>549</v>
      </c>
      <c r="B552" s="2" t="s">
        <v>283</v>
      </c>
      <c r="C552" s="2" t="s">
        <v>123</v>
      </c>
      <c r="D552" s="12" t="s">
        <v>1052</v>
      </c>
      <c r="E552" s="2">
        <v>2144</v>
      </c>
      <c r="F552" s="23">
        <v>1</v>
      </c>
      <c r="G552" s="1" t="s">
        <v>458</v>
      </c>
      <c r="H552" s="4">
        <v>2.9</v>
      </c>
    </row>
    <row r="553" spans="1:8" x14ac:dyDescent="0.2">
      <c r="A553" s="1">
        <v>550</v>
      </c>
      <c r="B553" s="2" t="s">
        <v>283</v>
      </c>
      <c r="C553" s="2" t="s">
        <v>123</v>
      </c>
      <c r="D553" s="12" t="s">
        <v>1052</v>
      </c>
      <c r="E553" s="2">
        <v>2145</v>
      </c>
      <c r="F553" s="23">
        <v>4</v>
      </c>
      <c r="G553" s="1" t="s">
        <v>265</v>
      </c>
      <c r="H553" s="4">
        <v>23.05</v>
      </c>
    </row>
    <row r="554" spans="1:8" x14ac:dyDescent="0.2">
      <c r="A554" s="1">
        <v>551</v>
      </c>
      <c r="B554" s="2" t="s">
        <v>283</v>
      </c>
      <c r="C554" s="2" t="s">
        <v>123</v>
      </c>
      <c r="D554" s="12" t="s">
        <v>1052</v>
      </c>
      <c r="E554" s="2">
        <v>2146</v>
      </c>
      <c r="F554" s="23">
        <v>1</v>
      </c>
      <c r="G554" s="1" t="s">
        <v>458</v>
      </c>
      <c r="H554" s="4">
        <v>2.9</v>
      </c>
    </row>
    <row r="555" spans="1:8" x14ac:dyDescent="0.2">
      <c r="A555" s="1">
        <v>552</v>
      </c>
      <c r="B555" s="2" t="s">
        <v>283</v>
      </c>
      <c r="C555" s="2" t="s">
        <v>123</v>
      </c>
      <c r="D555" s="12" t="s">
        <v>1052</v>
      </c>
      <c r="E555" s="2">
        <v>2147</v>
      </c>
      <c r="F555" s="23">
        <v>4</v>
      </c>
      <c r="G555" s="1" t="s">
        <v>265</v>
      </c>
      <c r="H555" s="4">
        <v>23.11</v>
      </c>
    </row>
    <row r="556" spans="1:8" x14ac:dyDescent="0.2">
      <c r="A556" s="1">
        <v>553</v>
      </c>
      <c r="B556" s="2" t="s">
        <v>283</v>
      </c>
      <c r="C556" s="2" t="s">
        <v>123</v>
      </c>
      <c r="D556" s="12" t="s">
        <v>1052</v>
      </c>
      <c r="E556" s="2">
        <v>2148</v>
      </c>
      <c r="F556" s="23">
        <v>1</v>
      </c>
      <c r="G556" s="1" t="s">
        <v>458</v>
      </c>
      <c r="H556" s="4">
        <v>2.9</v>
      </c>
    </row>
    <row r="557" spans="1:8" x14ac:dyDescent="0.2">
      <c r="A557" s="1">
        <v>554</v>
      </c>
      <c r="B557" s="2" t="s">
        <v>283</v>
      </c>
      <c r="C557" s="2" t="s">
        <v>123</v>
      </c>
      <c r="D557" s="12" t="s">
        <v>1052</v>
      </c>
      <c r="E557" s="2">
        <v>2149</v>
      </c>
      <c r="F557" s="23">
        <v>4</v>
      </c>
      <c r="G557" s="1" t="s">
        <v>265</v>
      </c>
      <c r="H557" s="4">
        <v>23.05</v>
      </c>
    </row>
    <row r="558" spans="1:8" x14ac:dyDescent="0.2">
      <c r="A558" s="1">
        <v>555</v>
      </c>
      <c r="B558" s="2" t="s">
        <v>283</v>
      </c>
      <c r="C558" s="2" t="s">
        <v>123</v>
      </c>
      <c r="D558" s="12" t="s">
        <v>1052</v>
      </c>
      <c r="E558" s="2">
        <v>2150</v>
      </c>
      <c r="F558" s="23">
        <v>1</v>
      </c>
      <c r="G558" s="1" t="s">
        <v>458</v>
      </c>
      <c r="H558" s="4">
        <v>2.9</v>
      </c>
    </row>
    <row r="559" spans="1:8" x14ac:dyDescent="0.2">
      <c r="A559" s="1">
        <v>556</v>
      </c>
      <c r="B559" s="2" t="s">
        <v>283</v>
      </c>
      <c r="C559" s="2" t="s">
        <v>123</v>
      </c>
      <c r="D559" s="12" t="s">
        <v>1052</v>
      </c>
      <c r="E559" s="2">
        <v>2151</v>
      </c>
      <c r="F559" s="23">
        <v>4</v>
      </c>
      <c r="G559" s="1" t="s">
        <v>265</v>
      </c>
      <c r="H559" s="4">
        <v>24.02</v>
      </c>
    </row>
    <row r="560" spans="1:8" x14ac:dyDescent="0.2">
      <c r="A560" s="1">
        <v>557</v>
      </c>
      <c r="B560" s="2" t="s">
        <v>283</v>
      </c>
      <c r="C560" s="2" t="s">
        <v>123</v>
      </c>
      <c r="D560" s="12" t="s">
        <v>1052</v>
      </c>
      <c r="E560" s="2">
        <v>2152</v>
      </c>
      <c r="F560" s="23">
        <v>1</v>
      </c>
      <c r="G560" s="1" t="s">
        <v>458</v>
      </c>
      <c r="H560" s="4">
        <v>2.9</v>
      </c>
    </row>
    <row r="561" spans="1:8" x14ac:dyDescent="0.2">
      <c r="A561" s="1">
        <v>558</v>
      </c>
      <c r="B561" s="2" t="s">
        <v>283</v>
      </c>
      <c r="C561" s="2" t="s">
        <v>123</v>
      </c>
      <c r="D561" s="12" t="s">
        <v>1052</v>
      </c>
      <c r="E561" s="2">
        <v>2153</v>
      </c>
      <c r="F561" s="23">
        <v>4</v>
      </c>
      <c r="G561" s="1" t="s">
        <v>265</v>
      </c>
      <c r="H561" s="4">
        <v>24.32</v>
      </c>
    </row>
    <row r="562" spans="1:8" x14ac:dyDescent="0.2">
      <c r="A562" s="1">
        <v>559</v>
      </c>
      <c r="B562" s="2" t="s">
        <v>283</v>
      </c>
      <c r="C562" s="2" t="s">
        <v>123</v>
      </c>
      <c r="D562" s="12" t="s">
        <v>1052</v>
      </c>
      <c r="E562" s="2">
        <v>2154</v>
      </c>
      <c r="F562" s="23">
        <v>1</v>
      </c>
      <c r="G562" s="1" t="s">
        <v>458</v>
      </c>
      <c r="H562" s="4">
        <v>2.9</v>
      </c>
    </row>
    <row r="563" spans="1:8" x14ac:dyDescent="0.2">
      <c r="A563" s="1">
        <v>560</v>
      </c>
      <c r="B563" s="2" t="s">
        <v>283</v>
      </c>
      <c r="C563" s="2" t="s">
        <v>123</v>
      </c>
      <c r="D563" s="12" t="s">
        <v>1052</v>
      </c>
      <c r="E563" s="2">
        <v>2155</v>
      </c>
      <c r="F563" s="23">
        <v>4</v>
      </c>
      <c r="G563" s="1" t="s">
        <v>265</v>
      </c>
      <c r="H563" s="4">
        <v>13.79</v>
      </c>
    </row>
    <row r="564" spans="1:8" x14ac:dyDescent="0.2">
      <c r="A564" s="1">
        <v>561</v>
      </c>
      <c r="B564" s="2" t="s">
        <v>283</v>
      </c>
      <c r="C564" s="2" t="s">
        <v>123</v>
      </c>
      <c r="D564" s="12" t="s">
        <v>1052</v>
      </c>
      <c r="E564" s="2">
        <v>2156</v>
      </c>
      <c r="F564" s="23">
        <v>1</v>
      </c>
      <c r="G564" s="1" t="s">
        <v>458</v>
      </c>
      <c r="H564" s="4">
        <v>2.82</v>
      </c>
    </row>
    <row r="565" spans="1:8" x14ac:dyDescent="0.2">
      <c r="A565" s="1">
        <v>562</v>
      </c>
      <c r="B565" s="2" t="s">
        <v>283</v>
      </c>
      <c r="C565" s="2" t="s">
        <v>123</v>
      </c>
      <c r="D565" s="12" t="s">
        <v>1052</v>
      </c>
      <c r="E565" s="2">
        <v>2157</v>
      </c>
      <c r="F565" s="23">
        <v>4</v>
      </c>
      <c r="G565" s="1" t="s">
        <v>265</v>
      </c>
      <c r="H565" s="4">
        <v>26.8</v>
      </c>
    </row>
    <row r="566" spans="1:8" x14ac:dyDescent="0.2">
      <c r="A566" s="1">
        <v>563</v>
      </c>
      <c r="B566" s="2" t="s">
        <v>283</v>
      </c>
      <c r="C566" s="2" t="s">
        <v>123</v>
      </c>
      <c r="D566" s="12" t="s">
        <v>1052</v>
      </c>
      <c r="E566" s="2">
        <v>2158</v>
      </c>
      <c r="F566" s="23">
        <v>1</v>
      </c>
      <c r="G566" s="1" t="s">
        <v>458</v>
      </c>
      <c r="H566" s="4">
        <v>2.9</v>
      </c>
    </row>
    <row r="567" spans="1:8" x14ac:dyDescent="0.2">
      <c r="A567" s="1">
        <v>564</v>
      </c>
      <c r="B567" s="2" t="s">
        <v>283</v>
      </c>
      <c r="C567" s="2" t="s">
        <v>123</v>
      </c>
      <c r="D567" s="12" t="s">
        <v>1052</v>
      </c>
      <c r="E567" s="2">
        <v>2159</v>
      </c>
      <c r="F567" s="23">
        <v>4</v>
      </c>
      <c r="G567" s="1" t="s">
        <v>265</v>
      </c>
      <c r="H567" s="4">
        <v>25.98</v>
      </c>
    </row>
    <row r="568" spans="1:8" x14ac:dyDescent="0.2">
      <c r="A568" s="1">
        <v>565</v>
      </c>
      <c r="B568" s="2" t="s">
        <v>283</v>
      </c>
      <c r="C568" s="2" t="s">
        <v>123</v>
      </c>
      <c r="D568" s="12" t="s">
        <v>1052</v>
      </c>
      <c r="E568" s="2">
        <v>2160</v>
      </c>
      <c r="F568" s="23">
        <v>1</v>
      </c>
      <c r="G568" s="1" t="s">
        <v>458</v>
      </c>
      <c r="H568" s="4">
        <v>2.9</v>
      </c>
    </row>
    <row r="569" spans="1:8" x14ac:dyDescent="0.2">
      <c r="A569" s="1">
        <v>566</v>
      </c>
      <c r="B569" s="2" t="s">
        <v>283</v>
      </c>
      <c r="C569" s="2" t="s">
        <v>123</v>
      </c>
      <c r="D569" s="12" t="s">
        <v>1052</v>
      </c>
      <c r="E569" s="2">
        <v>2161</v>
      </c>
      <c r="F569" s="23">
        <v>4</v>
      </c>
      <c r="G569" s="1" t="s">
        <v>79</v>
      </c>
      <c r="H569" s="4">
        <v>29.53</v>
      </c>
    </row>
    <row r="570" spans="1:8" x14ac:dyDescent="0.2">
      <c r="A570" s="1">
        <v>567</v>
      </c>
      <c r="B570" s="2" t="s">
        <v>283</v>
      </c>
      <c r="C570" s="2" t="s">
        <v>123</v>
      </c>
      <c r="D570" s="12" t="s">
        <v>1052</v>
      </c>
      <c r="E570" s="2">
        <v>2162</v>
      </c>
      <c r="F570" s="23">
        <v>1</v>
      </c>
      <c r="G570" s="1" t="s">
        <v>458</v>
      </c>
      <c r="H570" s="4">
        <v>3.37</v>
      </c>
    </row>
    <row r="571" spans="1:8" x14ac:dyDescent="0.2">
      <c r="A571" s="1">
        <v>568</v>
      </c>
      <c r="B571" s="2" t="s">
        <v>283</v>
      </c>
      <c r="C571" s="2" t="s">
        <v>123</v>
      </c>
      <c r="D571" s="12" t="s">
        <v>1052</v>
      </c>
      <c r="E571" s="2">
        <v>2163</v>
      </c>
      <c r="F571" s="23">
        <v>17</v>
      </c>
      <c r="G571" s="1" t="s">
        <v>17</v>
      </c>
      <c r="H571" s="4" t="s">
        <v>19</v>
      </c>
    </row>
    <row r="572" spans="1:8" x14ac:dyDescent="0.2">
      <c r="A572" s="1">
        <v>569</v>
      </c>
      <c r="B572" s="2" t="s">
        <v>283</v>
      </c>
      <c r="C572" s="2" t="s">
        <v>123</v>
      </c>
      <c r="D572" s="12" t="s">
        <v>1052</v>
      </c>
      <c r="E572" s="2">
        <v>2164</v>
      </c>
      <c r="F572" s="23">
        <v>17</v>
      </c>
      <c r="G572" s="1" t="s">
        <v>17</v>
      </c>
      <c r="H572" s="4" t="s">
        <v>19</v>
      </c>
    </row>
    <row r="573" spans="1:8" x14ac:dyDescent="0.2">
      <c r="A573" s="1">
        <v>570</v>
      </c>
      <c r="B573" s="2" t="s">
        <v>283</v>
      </c>
      <c r="C573" s="2" t="s">
        <v>123</v>
      </c>
      <c r="D573" s="12" t="s">
        <v>1052</v>
      </c>
      <c r="E573" s="2">
        <v>2165</v>
      </c>
      <c r="F573" s="23">
        <v>17</v>
      </c>
      <c r="G573" s="1" t="s">
        <v>17</v>
      </c>
      <c r="H573" s="4" t="s">
        <v>19</v>
      </c>
    </row>
    <row r="574" spans="1:8" x14ac:dyDescent="0.2">
      <c r="A574" s="1">
        <v>571</v>
      </c>
      <c r="B574" s="2" t="s">
        <v>283</v>
      </c>
      <c r="C574" s="2" t="s">
        <v>123</v>
      </c>
      <c r="D574" s="12" t="s">
        <v>1052</v>
      </c>
      <c r="E574" s="2">
        <v>2166</v>
      </c>
      <c r="F574" s="23">
        <v>17</v>
      </c>
      <c r="G574" s="1" t="s">
        <v>17</v>
      </c>
      <c r="H574" s="4" t="s">
        <v>19</v>
      </c>
    </row>
    <row r="575" spans="1:8" x14ac:dyDescent="0.2">
      <c r="A575" s="1">
        <v>572</v>
      </c>
      <c r="B575" s="2" t="s">
        <v>283</v>
      </c>
      <c r="C575" s="2" t="s">
        <v>123</v>
      </c>
      <c r="D575" s="12" t="s">
        <v>1052</v>
      </c>
      <c r="E575" s="2">
        <v>2167</v>
      </c>
      <c r="F575" s="23">
        <v>17</v>
      </c>
      <c r="G575" s="1" t="s">
        <v>17</v>
      </c>
      <c r="H575" s="4" t="s">
        <v>19</v>
      </c>
    </row>
    <row r="576" spans="1:8" x14ac:dyDescent="0.2">
      <c r="A576" s="1">
        <v>573</v>
      </c>
      <c r="B576" s="2" t="s">
        <v>283</v>
      </c>
      <c r="C576" s="2" t="s">
        <v>123</v>
      </c>
      <c r="D576" s="12" t="s">
        <v>1052</v>
      </c>
      <c r="E576" s="2">
        <v>2168</v>
      </c>
      <c r="F576" s="23">
        <v>17</v>
      </c>
      <c r="G576" s="1" t="s">
        <v>17</v>
      </c>
      <c r="H576" s="4" t="s">
        <v>19</v>
      </c>
    </row>
    <row r="577" spans="1:8" x14ac:dyDescent="0.2">
      <c r="A577" s="1">
        <v>574</v>
      </c>
      <c r="B577" s="2" t="s">
        <v>283</v>
      </c>
      <c r="C577" s="2" t="s">
        <v>123</v>
      </c>
      <c r="D577" s="12" t="s">
        <v>1052</v>
      </c>
      <c r="E577" s="2">
        <v>2169</v>
      </c>
      <c r="F577" s="23">
        <v>12</v>
      </c>
      <c r="G577" s="1" t="s">
        <v>30</v>
      </c>
      <c r="H577" s="4">
        <v>8.5399999999999991</v>
      </c>
    </row>
    <row r="578" spans="1:8" x14ac:dyDescent="0.2">
      <c r="A578" s="1">
        <v>575</v>
      </c>
      <c r="B578" s="2" t="s">
        <v>283</v>
      </c>
      <c r="C578" s="2" t="s">
        <v>123</v>
      </c>
      <c r="D578" s="12" t="s">
        <v>1052</v>
      </c>
      <c r="E578" s="2">
        <v>2170</v>
      </c>
      <c r="F578" s="23">
        <v>6</v>
      </c>
      <c r="G578" s="1" t="s">
        <v>525</v>
      </c>
      <c r="H578" s="4">
        <v>13.24</v>
      </c>
    </row>
    <row r="579" spans="1:8" x14ac:dyDescent="0.2">
      <c r="A579" s="1">
        <v>576</v>
      </c>
      <c r="B579" s="2" t="s">
        <v>283</v>
      </c>
      <c r="C579" s="2" t="s">
        <v>123</v>
      </c>
      <c r="D579" s="12" t="s">
        <v>1039</v>
      </c>
      <c r="E579" s="2">
        <v>2171</v>
      </c>
      <c r="F579" s="2">
        <v>14</v>
      </c>
      <c r="G579" s="1" t="s">
        <v>36</v>
      </c>
      <c r="H579" s="4">
        <v>3.24</v>
      </c>
    </row>
    <row r="580" spans="1:8" x14ac:dyDescent="0.2">
      <c r="A580" s="1">
        <v>577</v>
      </c>
      <c r="B580" s="2" t="s">
        <v>283</v>
      </c>
      <c r="C580" s="2" t="s">
        <v>123</v>
      </c>
      <c r="D580" s="12" t="s">
        <v>1039</v>
      </c>
      <c r="E580" s="2">
        <v>2172</v>
      </c>
      <c r="F580" s="2">
        <v>14</v>
      </c>
      <c r="G580" s="1" t="s">
        <v>36</v>
      </c>
      <c r="H580" s="4">
        <v>3.58</v>
      </c>
    </row>
    <row r="581" spans="1:8" x14ac:dyDescent="0.2">
      <c r="A581" s="1">
        <v>578</v>
      </c>
      <c r="B581" s="2" t="s">
        <v>283</v>
      </c>
      <c r="C581" s="2" t="s">
        <v>123</v>
      </c>
      <c r="D581" s="12" t="s">
        <v>1052</v>
      </c>
      <c r="E581" s="2">
        <v>2173</v>
      </c>
      <c r="F581" s="23">
        <v>6</v>
      </c>
      <c r="G581" s="1" t="s">
        <v>13</v>
      </c>
      <c r="H581" s="4">
        <v>27.16</v>
      </c>
    </row>
    <row r="582" spans="1:8" x14ac:dyDescent="0.2">
      <c r="A582" s="1">
        <v>579</v>
      </c>
      <c r="B582" s="2" t="s">
        <v>283</v>
      </c>
      <c r="C582" s="2" t="s">
        <v>123</v>
      </c>
      <c r="D582" s="12" t="s">
        <v>1052</v>
      </c>
      <c r="E582" s="2">
        <v>2174</v>
      </c>
      <c r="F582" s="23">
        <v>6</v>
      </c>
      <c r="G582" s="1" t="s">
        <v>13</v>
      </c>
      <c r="H582" s="4">
        <v>62.49</v>
      </c>
    </row>
    <row r="583" spans="1:8" x14ac:dyDescent="0.2">
      <c r="A583" s="1">
        <v>580</v>
      </c>
      <c r="B583" s="2" t="s">
        <v>283</v>
      </c>
      <c r="C583" s="2" t="s">
        <v>123</v>
      </c>
      <c r="D583" s="12" t="s">
        <v>1052</v>
      </c>
      <c r="E583" s="2">
        <v>2175</v>
      </c>
      <c r="F583" s="23">
        <v>1</v>
      </c>
      <c r="G583" s="1" t="s">
        <v>522</v>
      </c>
      <c r="H583" s="4">
        <v>27.06</v>
      </c>
    </row>
    <row r="584" spans="1:8" x14ac:dyDescent="0.2">
      <c r="A584" s="1">
        <v>581</v>
      </c>
      <c r="B584" s="2" t="s">
        <v>283</v>
      </c>
      <c r="C584" s="2" t="s">
        <v>123</v>
      </c>
      <c r="D584" s="12" t="s">
        <v>1052</v>
      </c>
      <c r="E584" s="2">
        <v>2176</v>
      </c>
      <c r="F584" s="23">
        <v>1</v>
      </c>
      <c r="G584" s="1" t="s">
        <v>458</v>
      </c>
      <c r="H584" s="4">
        <v>2.9</v>
      </c>
    </row>
    <row r="585" spans="1:8" x14ac:dyDescent="0.2">
      <c r="A585" s="1">
        <v>582</v>
      </c>
      <c r="B585" s="2" t="s">
        <v>283</v>
      </c>
      <c r="C585" s="2" t="s">
        <v>123</v>
      </c>
      <c r="D585" s="12" t="s">
        <v>1052</v>
      </c>
      <c r="E585" s="2">
        <v>2177</v>
      </c>
      <c r="F585" s="23">
        <v>1</v>
      </c>
      <c r="G585" s="1" t="s">
        <v>522</v>
      </c>
      <c r="H585" s="4">
        <v>24.27</v>
      </c>
    </row>
    <row r="586" spans="1:8" x14ac:dyDescent="0.2">
      <c r="A586" s="1">
        <v>583</v>
      </c>
      <c r="B586" s="2" t="s">
        <v>283</v>
      </c>
      <c r="C586" s="2" t="s">
        <v>123</v>
      </c>
      <c r="D586" s="12" t="s">
        <v>1052</v>
      </c>
      <c r="E586" s="2">
        <v>2178</v>
      </c>
      <c r="F586" s="23">
        <v>1</v>
      </c>
      <c r="G586" s="1" t="s">
        <v>458</v>
      </c>
      <c r="H586" s="4">
        <v>2.9</v>
      </c>
    </row>
    <row r="587" spans="1:8" x14ac:dyDescent="0.2">
      <c r="A587" s="1">
        <v>584</v>
      </c>
      <c r="B587" s="2" t="s">
        <v>283</v>
      </c>
      <c r="C587" s="2" t="s">
        <v>123</v>
      </c>
      <c r="D587" s="12" t="s">
        <v>1052</v>
      </c>
      <c r="E587" s="2">
        <v>2179</v>
      </c>
      <c r="F587" s="23">
        <v>1</v>
      </c>
      <c r="G587" s="1" t="s">
        <v>522</v>
      </c>
      <c r="H587" s="4">
        <v>32.69</v>
      </c>
    </row>
    <row r="588" spans="1:8" x14ac:dyDescent="0.2">
      <c r="A588" s="1">
        <v>585</v>
      </c>
      <c r="B588" s="2" t="s">
        <v>283</v>
      </c>
      <c r="C588" s="2" t="s">
        <v>123</v>
      </c>
      <c r="D588" s="12" t="s">
        <v>1052</v>
      </c>
      <c r="E588" s="2">
        <v>2180</v>
      </c>
      <c r="F588" s="23">
        <v>1</v>
      </c>
      <c r="G588" s="1" t="s">
        <v>458</v>
      </c>
      <c r="H588" s="4">
        <v>3.75</v>
      </c>
    </row>
    <row r="589" spans="1:8" x14ac:dyDescent="0.2">
      <c r="A589" s="1">
        <v>586</v>
      </c>
      <c r="B589" s="2" t="s">
        <v>283</v>
      </c>
      <c r="C589" s="2" t="s">
        <v>123</v>
      </c>
      <c r="D589" s="12" t="s">
        <v>1052</v>
      </c>
      <c r="E589" s="2">
        <v>2181</v>
      </c>
      <c r="F589" s="23">
        <v>1</v>
      </c>
      <c r="G589" s="1" t="s">
        <v>522</v>
      </c>
      <c r="H589" s="4">
        <v>32.69</v>
      </c>
    </row>
    <row r="590" spans="1:8" x14ac:dyDescent="0.2">
      <c r="A590" s="1">
        <v>587</v>
      </c>
      <c r="B590" s="2" t="s">
        <v>283</v>
      </c>
      <c r="C590" s="2" t="s">
        <v>123</v>
      </c>
      <c r="D590" s="12" t="s">
        <v>1052</v>
      </c>
      <c r="E590" s="2">
        <v>2182</v>
      </c>
      <c r="F590" s="23">
        <v>1</v>
      </c>
      <c r="G590" s="1" t="s">
        <v>458</v>
      </c>
      <c r="H590" s="4">
        <v>3.75</v>
      </c>
    </row>
    <row r="591" spans="1:8" x14ac:dyDescent="0.2">
      <c r="A591" s="1">
        <v>588</v>
      </c>
      <c r="B591" s="2" t="s">
        <v>283</v>
      </c>
      <c r="C591" s="2" t="s">
        <v>123</v>
      </c>
      <c r="D591" s="12" t="s">
        <v>1052</v>
      </c>
      <c r="E591" s="2">
        <v>2183</v>
      </c>
      <c r="F591" s="23">
        <v>1</v>
      </c>
      <c r="G591" s="1" t="s">
        <v>522</v>
      </c>
      <c r="H591" s="4">
        <v>32.69</v>
      </c>
    </row>
    <row r="592" spans="1:8" x14ac:dyDescent="0.2">
      <c r="A592" s="1">
        <v>589</v>
      </c>
      <c r="B592" s="2" t="s">
        <v>283</v>
      </c>
      <c r="C592" s="2" t="s">
        <v>123</v>
      </c>
      <c r="D592" s="12" t="s">
        <v>1052</v>
      </c>
      <c r="E592" s="2">
        <v>2184</v>
      </c>
      <c r="F592" s="23">
        <v>1</v>
      </c>
      <c r="G592" s="1" t="s">
        <v>458</v>
      </c>
      <c r="H592" s="4">
        <v>3.75</v>
      </c>
    </row>
    <row r="593" spans="1:8" x14ac:dyDescent="0.2">
      <c r="A593" s="1">
        <v>590</v>
      </c>
      <c r="B593" s="2" t="s">
        <v>283</v>
      </c>
      <c r="C593" s="2" t="s">
        <v>123</v>
      </c>
      <c r="D593" s="12" t="s">
        <v>1052</v>
      </c>
      <c r="E593" s="2">
        <v>2185</v>
      </c>
      <c r="F593" s="23">
        <v>1</v>
      </c>
      <c r="G593" s="1" t="s">
        <v>522</v>
      </c>
      <c r="H593" s="4">
        <v>32.54</v>
      </c>
    </row>
    <row r="594" spans="1:8" x14ac:dyDescent="0.2">
      <c r="A594" s="1">
        <v>591</v>
      </c>
      <c r="B594" s="2" t="s">
        <v>283</v>
      </c>
      <c r="C594" s="2" t="s">
        <v>123</v>
      </c>
      <c r="D594" s="12" t="s">
        <v>1052</v>
      </c>
      <c r="E594" s="2">
        <v>2186</v>
      </c>
      <c r="F594" s="23">
        <v>1</v>
      </c>
      <c r="G594" s="1" t="s">
        <v>458</v>
      </c>
      <c r="H594" s="4">
        <v>3.75</v>
      </c>
    </row>
    <row r="595" spans="1:8" x14ac:dyDescent="0.2">
      <c r="A595" s="1">
        <v>592</v>
      </c>
      <c r="B595" s="2" t="s">
        <v>283</v>
      </c>
      <c r="C595" s="2" t="s">
        <v>123</v>
      </c>
      <c r="D595" s="12" t="s">
        <v>1052</v>
      </c>
      <c r="E595" s="2">
        <v>2187</v>
      </c>
      <c r="F595" s="23">
        <v>1</v>
      </c>
      <c r="G595" s="1" t="s">
        <v>527</v>
      </c>
      <c r="H595" s="4">
        <v>35.33</v>
      </c>
    </row>
    <row r="596" spans="1:8" x14ac:dyDescent="0.2">
      <c r="A596" s="1">
        <v>593</v>
      </c>
      <c r="B596" s="2" t="s">
        <v>283</v>
      </c>
      <c r="C596" s="2" t="s">
        <v>123</v>
      </c>
      <c r="D596" s="12" t="s">
        <v>1052</v>
      </c>
      <c r="E596" s="2">
        <v>2188</v>
      </c>
      <c r="F596" s="23">
        <v>1</v>
      </c>
      <c r="G596" s="1" t="s">
        <v>521</v>
      </c>
      <c r="H596" s="4">
        <v>5.57</v>
      </c>
    </row>
    <row r="597" spans="1:8" x14ac:dyDescent="0.2">
      <c r="A597" s="1">
        <v>594</v>
      </c>
      <c r="B597" s="2" t="s">
        <v>283</v>
      </c>
      <c r="C597" s="2" t="s">
        <v>123</v>
      </c>
      <c r="D597" s="12" t="s">
        <v>1052</v>
      </c>
      <c r="E597" s="2">
        <v>2189</v>
      </c>
      <c r="F597" s="23">
        <v>12</v>
      </c>
      <c r="G597" s="1" t="s">
        <v>528</v>
      </c>
      <c r="H597" s="4">
        <v>9.3699999999999992</v>
      </c>
    </row>
    <row r="598" spans="1:8" x14ac:dyDescent="0.2">
      <c r="A598" s="1">
        <v>595</v>
      </c>
      <c r="B598" s="2" t="s">
        <v>283</v>
      </c>
      <c r="C598" s="2" t="s">
        <v>123</v>
      </c>
      <c r="D598" s="12" t="s">
        <v>1052</v>
      </c>
      <c r="E598" s="2">
        <v>2190</v>
      </c>
      <c r="F598" s="23">
        <v>1</v>
      </c>
      <c r="G598" s="1" t="s">
        <v>518</v>
      </c>
      <c r="H598" s="4">
        <v>23.99</v>
      </c>
    </row>
    <row r="599" spans="1:8" x14ac:dyDescent="0.2">
      <c r="A599" s="1">
        <v>596</v>
      </c>
      <c r="B599" s="2" t="s">
        <v>283</v>
      </c>
      <c r="C599" s="2" t="s">
        <v>123</v>
      </c>
      <c r="D599" s="12" t="s">
        <v>1052</v>
      </c>
      <c r="E599" s="2">
        <v>2191</v>
      </c>
      <c r="F599" s="23">
        <v>1</v>
      </c>
      <c r="G599" s="1" t="s">
        <v>106</v>
      </c>
      <c r="H599" s="4">
        <v>10.41</v>
      </c>
    </row>
    <row r="600" spans="1:8" x14ac:dyDescent="0.2">
      <c r="A600" s="1">
        <v>597</v>
      </c>
      <c r="B600" s="2" t="s">
        <v>283</v>
      </c>
      <c r="C600" s="2" t="s">
        <v>123</v>
      </c>
      <c r="D600" s="12" t="s">
        <v>1052</v>
      </c>
      <c r="E600" s="2">
        <v>2192</v>
      </c>
      <c r="F600" s="23">
        <v>1</v>
      </c>
      <c r="G600" s="1" t="s">
        <v>515</v>
      </c>
      <c r="H600" s="4">
        <v>19.37</v>
      </c>
    </row>
    <row r="601" spans="1:8" x14ac:dyDescent="0.2">
      <c r="A601" s="1">
        <v>598</v>
      </c>
      <c r="B601" s="2" t="s">
        <v>283</v>
      </c>
      <c r="C601" s="2" t="s">
        <v>123</v>
      </c>
      <c r="D601" s="12" t="s">
        <v>1052</v>
      </c>
      <c r="E601" s="2">
        <v>2193</v>
      </c>
      <c r="F601" s="23">
        <v>1</v>
      </c>
      <c r="G601" s="1" t="s">
        <v>458</v>
      </c>
      <c r="H601" s="4">
        <v>2.9</v>
      </c>
    </row>
    <row r="602" spans="1:8" x14ac:dyDescent="0.2">
      <c r="A602" s="1">
        <v>599</v>
      </c>
      <c r="B602" s="2" t="s">
        <v>283</v>
      </c>
      <c r="C602" s="2" t="s">
        <v>123</v>
      </c>
      <c r="D602" s="12" t="s">
        <v>1052</v>
      </c>
      <c r="E602" s="2">
        <v>2194</v>
      </c>
      <c r="F602" s="23">
        <v>1</v>
      </c>
      <c r="G602" s="1" t="s">
        <v>515</v>
      </c>
      <c r="H602" s="4">
        <v>16.84</v>
      </c>
    </row>
    <row r="603" spans="1:8" x14ac:dyDescent="0.2">
      <c r="A603" s="1">
        <v>600</v>
      </c>
      <c r="B603" s="2" t="s">
        <v>283</v>
      </c>
      <c r="C603" s="2" t="s">
        <v>123</v>
      </c>
      <c r="D603" s="12" t="s">
        <v>1052</v>
      </c>
      <c r="E603" s="2">
        <v>2195</v>
      </c>
      <c r="F603" s="23">
        <v>1</v>
      </c>
      <c r="G603" s="1" t="s">
        <v>458</v>
      </c>
      <c r="H603" s="4">
        <v>2.9</v>
      </c>
    </row>
    <row r="604" spans="1:8" x14ac:dyDescent="0.2">
      <c r="A604" s="1">
        <v>601</v>
      </c>
      <c r="B604" s="2" t="s">
        <v>283</v>
      </c>
      <c r="C604" s="2" t="s">
        <v>123</v>
      </c>
      <c r="D604" s="12" t="s">
        <v>1052</v>
      </c>
      <c r="E604" s="2">
        <v>2196</v>
      </c>
      <c r="F604" s="23">
        <v>4</v>
      </c>
      <c r="G604" s="1" t="s">
        <v>529</v>
      </c>
      <c r="H604" s="4">
        <v>21.3</v>
      </c>
    </row>
    <row r="605" spans="1:8" x14ac:dyDescent="0.2">
      <c r="A605" s="1">
        <v>602</v>
      </c>
      <c r="B605" s="2" t="s">
        <v>283</v>
      </c>
      <c r="C605" s="2" t="s">
        <v>123</v>
      </c>
      <c r="D605" s="12" t="s">
        <v>1052</v>
      </c>
      <c r="E605" s="2">
        <v>2197</v>
      </c>
      <c r="F605" s="23">
        <v>1</v>
      </c>
      <c r="G605" s="1" t="s">
        <v>513</v>
      </c>
      <c r="H605" s="4">
        <v>3.52</v>
      </c>
    </row>
    <row r="606" spans="1:8" x14ac:dyDescent="0.2">
      <c r="A606" s="1">
        <v>603</v>
      </c>
      <c r="B606" s="2" t="s">
        <v>283</v>
      </c>
      <c r="C606" s="2" t="s">
        <v>123</v>
      </c>
      <c r="D606" s="12" t="s">
        <v>1052</v>
      </c>
      <c r="E606" s="2">
        <v>2198</v>
      </c>
      <c r="F606" s="23">
        <v>1</v>
      </c>
      <c r="G606" s="1" t="s">
        <v>513</v>
      </c>
      <c r="H606" s="4">
        <v>3.62</v>
      </c>
    </row>
    <row r="607" spans="1:8" x14ac:dyDescent="0.2">
      <c r="A607" s="1">
        <v>604</v>
      </c>
      <c r="B607" s="2" t="s">
        <v>283</v>
      </c>
      <c r="C607" s="2" t="s">
        <v>123</v>
      </c>
      <c r="D607" s="12" t="s">
        <v>1052</v>
      </c>
      <c r="E607" s="2">
        <v>2199</v>
      </c>
      <c r="F607" s="23">
        <v>1</v>
      </c>
      <c r="G607" s="1" t="s">
        <v>478</v>
      </c>
      <c r="H607" s="4">
        <v>21.5</v>
      </c>
    </row>
    <row r="608" spans="1:8" x14ac:dyDescent="0.2">
      <c r="A608" s="1">
        <v>605</v>
      </c>
      <c r="B608" s="2" t="s">
        <v>283</v>
      </c>
      <c r="C608" s="2" t="s">
        <v>123</v>
      </c>
      <c r="D608" s="12" t="s">
        <v>1052</v>
      </c>
      <c r="E608" s="2">
        <v>2200</v>
      </c>
      <c r="F608" s="23">
        <v>12</v>
      </c>
      <c r="G608" s="1" t="s">
        <v>30</v>
      </c>
      <c r="H608" s="4">
        <v>10.24</v>
      </c>
    </row>
    <row r="609" spans="1:8" x14ac:dyDescent="0.2">
      <c r="A609" s="1">
        <v>606</v>
      </c>
      <c r="B609" s="2" t="s">
        <v>283</v>
      </c>
      <c r="C609" s="2" t="s">
        <v>123</v>
      </c>
      <c r="D609" s="12" t="s">
        <v>1052</v>
      </c>
      <c r="E609" s="2">
        <v>2201</v>
      </c>
      <c r="F609" s="2">
        <v>15</v>
      </c>
      <c r="G609" s="1" t="s">
        <v>31</v>
      </c>
      <c r="H609" s="4">
        <v>9.44</v>
      </c>
    </row>
    <row r="610" spans="1:8" x14ac:dyDescent="0.2">
      <c r="A610" s="1">
        <v>607</v>
      </c>
      <c r="B610" s="2" t="s">
        <v>283</v>
      </c>
      <c r="C610" s="2" t="s">
        <v>123</v>
      </c>
      <c r="D610" s="12" t="s">
        <v>1052</v>
      </c>
      <c r="E610" s="2">
        <v>2202</v>
      </c>
      <c r="F610" s="23">
        <v>1</v>
      </c>
      <c r="G610" s="1" t="s">
        <v>198</v>
      </c>
      <c r="H610" s="4">
        <v>10.34</v>
      </c>
    </row>
    <row r="611" spans="1:8" x14ac:dyDescent="0.2">
      <c r="A611" s="1">
        <v>608</v>
      </c>
      <c r="B611" s="2" t="s">
        <v>283</v>
      </c>
      <c r="C611" s="2" t="s">
        <v>123</v>
      </c>
      <c r="D611" s="12" t="s">
        <v>1052</v>
      </c>
      <c r="E611" s="2">
        <v>2203</v>
      </c>
      <c r="F611" s="23">
        <v>1</v>
      </c>
      <c r="G611" s="1" t="s">
        <v>512</v>
      </c>
      <c r="H611" s="4">
        <v>18.14</v>
      </c>
    </row>
    <row r="612" spans="1:8" x14ac:dyDescent="0.2">
      <c r="A612" s="1">
        <v>609</v>
      </c>
      <c r="B612" s="2" t="s">
        <v>283</v>
      </c>
      <c r="C612" s="2" t="s">
        <v>123</v>
      </c>
      <c r="D612" s="12" t="s">
        <v>1052</v>
      </c>
      <c r="E612" s="2">
        <v>2204</v>
      </c>
      <c r="F612" s="23">
        <v>1</v>
      </c>
      <c r="G612" s="1" t="s">
        <v>511</v>
      </c>
      <c r="H612" s="4">
        <v>22.59</v>
      </c>
    </row>
    <row r="613" spans="1:8" x14ac:dyDescent="0.2">
      <c r="A613" s="1">
        <v>610</v>
      </c>
      <c r="B613" s="2" t="s">
        <v>283</v>
      </c>
      <c r="C613" s="2" t="s">
        <v>123</v>
      </c>
      <c r="D613" s="12" t="s">
        <v>1052</v>
      </c>
      <c r="E613" s="2">
        <v>2205</v>
      </c>
      <c r="F613" s="23">
        <v>1</v>
      </c>
      <c r="G613" s="1" t="s">
        <v>276</v>
      </c>
      <c r="H613" s="4">
        <v>6.1</v>
      </c>
    </row>
    <row r="614" spans="1:8" x14ac:dyDescent="0.2">
      <c r="A614" s="1">
        <v>611</v>
      </c>
      <c r="B614" s="2" t="s">
        <v>283</v>
      </c>
      <c r="C614" s="2" t="s">
        <v>123</v>
      </c>
      <c r="D614" s="12" t="s">
        <v>1039</v>
      </c>
      <c r="E614" s="2">
        <v>2206</v>
      </c>
      <c r="F614" s="23">
        <v>6</v>
      </c>
      <c r="G614" s="1" t="s">
        <v>13</v>
      </c>
      <c r="H614" s="4">
        <v>61.05</v>
      </c>
    </row>
    <row r="615" spans="1:8" x14ac:dyDescent="0.2">
      <c r="A615" s="1">
        <v>612</v>
      </c>
      <c r="B615" s="2" t="s">
        <v>283</v>
      </c>
      <c r="C615" s="2" t="s">
        <v>123</v>
      </c>
      <c r="D615" s="12" t="s">
        <v>1039</v>
      </c>
      <c r="E615" s="2" t="s">
        <v>530</v>
      </c>
      <c r="F615" s="23">
        <v>6</v>
      </c>
      <c r="G615" s="1" t="s">
        <v>13</v>
      </c>
      <c r="H615" s="4">
        <v>12.09</v>
      </c>
    </row>
    <row r="616" spans="1:8" x14ac:dyDescent="0.2">
      <c r="A616" s="1">
        <v>613</v>
      </c>
      <c r="B616" s="2" t="s">
        <v>283</v>
      </c>
      <c r="C616" s="2" t="s">
        <v>123</v>
      </c>
      <c r="D616" s="12" t="s">
        <v>1039</v>
      </c>
      <c r="E616" s="2">
        <v>2207</v>
      </c>
      <c r="F616" s="23">
        <v>13</v>
      </c>
      <c r="G616" s="1" t="s">
        <v>1045</v>
      </c>
      <c r="H616" s="4">
        <v>15.23</v>
      </c>
    </row>
    <row r="617" spans="1:8" x14ac:dyDescent="0.2">
      <c r="A617" s="1">
        <v>614</v>
      </c>
      <c r="B617" s="2" t="s">
        <v>283</v>
      </c>
      <c r="C617" s="2" t="s">
        <v>123</v>
      </c>
      <c r="D617" s="5" t="s">
        <v>128</v>
      </c>
      <c r="E617" s="2">
        <v>2208</v>
      </c>
      <c r="F617" s="23">
        <v>18</v>
      </c>
      <c r="G617" s="1" t="s">
        <v>532</v>
      </c>
      <c r="H617" s="4">
        <v>16.75</v>
      </c>
    </row>
    <row r="618" spans="1:8" x14ac:dyDescent="0.2">
      <c r="A618" s="1">
        <v>615</v>
      </c>
      <c r="B618" s="2" t="s">
        <v>283</v>
      </c>
      <c r="C618" s="2" t="s">
        <v>123</v>
      </c>
      <c r="D618" s="5" t="s">
        <v>1056</v>
      </c>
      <c r="E618" s="2">
        <v>2209</v>
      </c>
      <c r="F618" s="23">
        <v>6</v>
      </c>
      <c r="G618" s="1" t="s">
        <v>533</v>
      </c>
      <c r="H618" s="4">
        <v>23.11</v>
      </c>
    </row>
    <row r="619" spans="1:8" x14ac:dyDescent="0.2">
      <c r="A619" s="1">
        <v>616</v>
      </c>
      <c r="B619" s="2" t="s">
        <v>283</v>
      </c>
      <c r="C619" s="2" t="s">
        <v>123</v>
      </c>
      <c r="D619" s="12" t="s">
        <v>1052</v>
      </c>
      <c r="E619" s="2">
        <v>2210</v>
      </c>
      <c r="F619" s="23">
        <v>6</v>
      </c>
      <c r="G619" s="1" t="s">
        <v>533</v>
      </c>
      <c r="H619" s="4">
        <v>23.11</v>
      </c>
    </row>
    <row r="620" spans="1:8" x14ac:dyDescent="0.2">
      <c r="A620" s="1">
        <v>617</v>
      </c>
      <c r="B620" s="2" t="s">
        <v>283</v>
      </c>
      <c r="C620" s="2" t="s">
        <v>123</v>
      </c>
      <c r="D620" s="12" t="s">
        <v>1039</v>
      </c>
      <c r="E620" s="2" t="s">
        <v>399</v>
      </c>
      <c r="F620" s="23">
        <v>8</v>
      </c>
      <c r="G620" s="1" t="s">
        <v>536</v>
      </c>
      <c r="H620" s="4">
        <v>6.72</v>
      </c>
    </row>
    <row r="621" spans="1:8" x14ac:dyDescent="0.2">
      <c r="A621" s="1">
        <v>618</v>
      </c>
      <c r="B621" s="2" t="s">
        <v>283</v>
      </c>
      <c r="C621" s="2" t="s">
        <v>123</v>
      </c>
      <c r="D621" s="12" t="s">
        <v>1039</v>
      </c>
      <c r="E621" s="2" t="s">
        <v>402</v>
      </c>
      <c r="F621" s="23">
        <v>8</v>
      </c>
      <c r="G621" s="1" t="s">
        <v>403</v>
      </c>
      <c r="H621" s="4">
        <v>6.72</v>
      </c>
    </row>
    <row r="622" spans="1:8" x14ac:dyDescent="0.2">
      <c r="A622" s="1">
        <v>619</v>
      </c>
      <c r="B622" s="2" t="s">
        <v>283</v>
      </c>
      <c r="C622" s="2" t="s">
        <v>123</v>
      </c>
      <c r="D622" s="12" t="s">
        <v>1039</v>
      </c>
      <c r="E622" s="2" t="s">
        <v>404</v>
      </c>
      <c r="F622" s="23">
        <v>8</v>
      </c>
      <c r="G622" s="1" t="s">
        <v>405</v>
      </c>
      <c r="H622" s="4">
        <v>8.08</v>
      </c>
    </row>
    <row r="623" spans="1:8" x14ac:dyDescent="0.2">
      <c r="A623" s="1">
        <v>620</v>
      </c>
      <c r="B623" s="2" t="s">
        <v>283</v>
      </c>
      <c r="C623" s="2" t="s">
        <v>123</v>
      </c>
      <c r="D623" s="12" t="s">
        <v>1039</v>
      </c>
      <c r="E623" s="2" t="s">
        <v>406</v>
      </c>
      <c r="F623" s="23">
        <v>8</v>
      </c>
      <c r="G623" s="1" t="s">
        <v>407</v>
      </c>
      <c r="H623" s="4">
        <v>7.08</v>
      </c>
    </row>
    <row r="624" spans="1:8" x14ac:dyDescent="0.2">
      <c r="A624" s="1">
        <v>621</v>
      </c>
      <c r="B624" s="2" t="s">
        <v>283</v>
      </c>
      <c r="C624" s="2" t="s">
        <v>123</v>
      </c>
      <c r="D624" s="12" t="s">
        <v>1039</v>
      </c>
      <c r="E624" s="2" t="s">
        <v>408</v>
      </c>
      <c r="F624" s="23">
        <v>8</v>
      </c>
      <c r="G624" s="1" t="s">
        <v>409</v>
      </c>
      <c r="H624" s="4">
        <v>6.72</v>
      </c>
    </row>
    <row r="625" spans="1:8" x14ac:dyDescent="0.2">
      <c r="A625" s="1">
        <v>622</v>
      </c>
      <c r="B625" s="2" t="s">
        <v>283</v>
      </c>
      <c r="C625" s="2" t="s">
        <v>123</v>
      </c>
      <c r="D625" s="12" t="s">
        <v>1039</v>
      </c>
      <c r="E625" s="2" t="s">
        <v>410</v>
      </c>
      <c r="F625" s="23">
        <v>6</v>
      </c>
      <c r="G625" s="1" t="s">
        <v>411</v>
      </c>
      <c r="H625" s="4">
        <v>13.73</v>
      </c>
    </row>
    <row r="626" spans="1:8" x14ac:dyDescent="0.2">
      <c r="A626" s="1">
        <v>623</v>
      </c>
      <c r="B626" s="2" t="s">
        <v>283</v>
      </c>
      <c r="C626" s="2" t="s">
        <v>123</v>
      </c>
      <c r="D626" s="12" t="s">
        <v>1039</v>
      </c>
      <c r="E626" s="2" t="s">
        <v>412</v>
      </c>
      <c r="F626" s="23">
        <v>6</v>
      </c>
      <c r="G626" s="1" t="s">
        <v>505</v>
      </c>
      <c r="H626" s="4">
        <v>13.58</v>
      </c>
    </row>
    <row r="627" spans="1:8" x14ac:dyDescent="0.2">
      <c r="A627" s="1">
        <v>624</v>
      </c>
      <c r="B627" s="2" t="s">
        <v>283</v>
      </c>
      <c r="C627" s="2" t="s">
        <v>123</v>
      </c>
      <c r="D627" s="12" t="s">
        <v>1039</v>
      </c>
      <c r="E627" s="2" t="s">
        <v>414</v>
      </c>
      <c r="F627" s="23">
        <v>6</v>
      </c>
      <c r="G627" s="1" t="s">
        <v>415</v>
      </c>
      <c r="H627" s="4">
        <v>13.23</v>
      </c>
    </row>
    <row r="628" spans="1:8" x14ac:dyDescent="0.2">
      <c r="A628" s="1">
        <v>625</v>
      </c>
      <c r="B628" s="2" t="s">
        <v>283</v>
      </c>
      <c r="C628" s="2" t="s">
        <v>123</v>
      </c>
      <c r="D628" s="12" t="s">
        <v>1039</v>
      </c>
      <c r="E628" s="2" t="s">
        <v>416</v>
      </c>
      <c r="F628" s="23">
        <v>6</v>
      </c>
      <c r="G628" s="1" t="s">
        <v>417</v>
      </c>
      <c r="H628" s="4">
        <v>27.41</v>
      </c>
    </row>
    <row r="629" spans="1:8" x14ac:dyDescent="0.2">
      <c r="A629" s="1">
        <v>626</v>
      </c>
      <c r="B629" s="2" t="s">
        <v>283</v>
      </c>
      <c r="C629" s="2" t="s">
        <v>123</v>
      </c>
      <c r="D629" s="12" t="s">
        <v>1039</v>
      </c>
      <c r="E629" s="2" t="s">
        <v>419</v>
      </c>
      <c r="F629" s="23">
        <v>6</v>
      </c>
      <c r="G629" s="1" t="s">
        <v>420</v>
      </c>
      <c r="H629" s="4">
        <v>27.41</v>
      </c>
    </row>
    <row r="630" spans="1:8" x14ac:dyDescent="0.2">
      <c r="A630" s="1">
        <v>627</v>
      </c>
      <c r="B630" s="2" t="s">
        <v>283</v>
      </c>
      <c r="C630" s="2" t="s">
        <v>123</v>
      </c>
      <c r="D630" s="12" t="s">
        <v>1039</v>
      </c>
      <c r="E630" s="2" t="s">
        <v>421</v>
      </c>
      <c r="F630" s="23">
        <v>6</v>
      </c>
      <c r="G630" s="1" t="s">
        <v>422</v>
      </c>
      <c r="H630" s="4">
        <v>26.83</v>
      </c>
    </row>
    <row r="631" spans="1:8" x14ac:dyDescent="0.2">
      <c r="A631" s="1">
        <v>628</v>
      </c>
      <c r="B631" s="2" t="s">
        <v>283</v>
      </c>
      <c r="C631" s="2" t="s">
        <v>123</v>
      </c>
      <c r="D631" s="12" t="s">
        <v>1039</v>
      </c>
      <c r="E631" s="2" t="s">
        <v>423</v>
      </c>
      <c r="F631" s="23">
        <v>6</v>
      </c>
      <c r="G631" s="1" t="s">
        <v>424</v>
      </c>
      <c r="H631" s="4">
        <v>20.260000000000002</v>
      </c>
    </row>
    <row r="632" spans="1:8" x14ac:dyDescent="0.2">
      <c r="A632" s="1">
        <v>629</v>
      </c>
      <c r="B632" s="2" t="s">
        <v>283</v>
      </c>
      <c r="C632" s="2" t="s">
        <v>193</v>
      </c>
      <c r="D632" s="12" t="s">
        <v>1039</v>
      </c>
      <c r="E632" s="2">
        <v>3100</v>
      </c>
      <c r="F632" s="23">
        <v>6</v>
      </c>
      <c r="G632" s="1" t="s">
        <v>284</v>
      </c>
      <c r="H632" s="4">
        <v>60.03</v>
      </c>
    </row>
    <row r="633" spans="1:8" x14ac:dyDescent="0.2">
      <c r="A633" s="1">
        <v>630</v>
      </c>
      <c r="B633" s="2" t="s">
        <v>283</v>
      </c>
      <c r="C633" s="2" t="s">
        <v>193</v>
      </c>
      <c r="D633" s="12" t="s">
        <v>1053</v>
      </c>
      <c r="E633" s="2">
        <v>3101</v>
      </c>
      <c r="F633" s="23">
        <v>6</v>
      </c>
      <c r="G633" s="1" t="s">
        <v>13</v>
      </c>
      <c r="H633" s="4">
        <v>33.39</v>
      </c>
    </row>
    <row r="634" spans="1:8" x14ac:dyDescent="0.2">
      <c r="A634" s="1">
        <v>631</v>
      </c>
      <c r="B634" s="2" t="s">
        <v>283</v>
      </c>
      <c r="C634" s="2" t="s">
        <v>193</v>
      </c>
      <c r="D634" s="12" t="s">
        <v>1053</v>
      </c>
      <c r="E634" s="2">
        <v>3102</v>
      </c>
      <c r="F634" s="23">
        <v>6</v>
      </c>
      <c r="G634" s="1" t="s">
        <v>13</v>
      </c>
      <c r="H634" s="4">
        <v>60.87</v>
      </c>
    </row>
    <row r="635" spans="1:8" x14ac:dyDescent="0.2">
      <c r="A635" s="1">
        <v>632</v>
      </c>
      <c r="B635" s="2" t="s">
        <v>283</v>
      </c>
      <c r="C635" s="2" t="s">
        <v>193</v>
      </c>
      <c r="D635" s="12" t="s">
        <v>1053</v>
      </c>
      <c r="E635" s="2">
        <v>3103</v>
      </c>
      <c r="F635" s="23">
        <v>1</v>
      </c>
      <c r="G635" s="1" t="s">
        <v>276</v>
      </c>
      <c r="H635" s="4">
        <v>8.4936000000000007</v>
      </c>
    </row>
    <row r="636" spans="1:8" x14ac:dyDescent="0.2">
      <c r="A636" s="1">
        <v>633</v>
      </c>
      <c r="B636" s="2" t="s">
        <v>283</v>
      </c>
      <c r="C636" s="2" t="s">
        <v>193</v>
      </c>
      <c r="D636" s="12" t="s">
        <v>1053</v>
      </c>
      <c r="E636" s="2">
        <v>3104</v>
      </c>
      <c r="F636" s="23">
        <v>1</v>
      </c>
      <c r="G636" s="1" t="s">
        <v>511</v>
      </c>
      <c r="H636" s="4">
        <v>35.49</v>
      </c>
    </row>
    <row r="637" spans="1:8" x14ac:dyDescent="0.2">
      <c r="A637" s="1">
        <v>634</v>
      </c>
      <c r="B637" s="2" t="s">
        <v>283</v>
      </c>
      <c r="C637" s="2" t="s">
        <v>193</v>
      </c>
      <c r="D637" s="12" t="s">
        <v>1053</v>
      </c>
      <c r="E637" s="2">
        <v>3105</v>
      </c>
      <c r="F637" s="23">
        <v>1</v>
      </c>
      <c r="G637" s="1" t="s">
        <v>512</v>
      </c>
      <c r="H637" s="4">
        <v>22.28</v>
      </c>
    </row>
    <row r="638" spans="1:8" x14ac:dyDescent="0.2">
      <c r="A638" s="1">
        <v>635</v>
      </c>
      <c r="B638" s="2" t="s">
        <v>283</v>
      </c>
      <c r="C638" s="2" t="s">
        <v>193</v>
      </c>
      <c r="D638" s="12" t="s">
        <v>1053</v>
      </c>
      <c r="E638" s="2">
        <v>3106</v>
      </c>
      <c r="F638" s="23">
        <v>1</v>
      </c>
      <c r="G638" s="1" t="s">
        <v>478</v>
      </c>
      <c r="H638" s="4">
        <v>21.26</v>
      </c>
    </row>
    <row r="639" spans="1:8" x14ac:dyDescent="0.2">
      <c r="A639" s="1">
        <v>636</v>
      </c>
      <c r="B639" s="2" t="s">
        <v>283</v>
      </c>
      <c r="C639" s="2" t="s">
        <v>193</v>
      </c>
      <c r="D639" s="12" t="s">
        <v>1053</v>
      </c>
      <c r="E639" s="2">
        <v>3107</v>
      </c>
      <c r="F639" s="23">
        <v>4</v>
      </c>
      <c r="G639" s="1" t="s">
        <v>529</v>
      </c>
      <c r="H639" s="4">
        <v>10.48</v>
      </c>
    </row>
    <row r="640" spans="1:8" x14ac:dyDescent="0.2">
      <c r="A640" s="1">
        <v>637</v>
      </c>
      <c r="B640" s="2" t="s">
        <v>283</v>
      </c>
      <c r="C640" s="2" t="s">
        <v>193</v>
      </c>
      <c r="D640" s="12" t="s">
        <v>1053</v>
      </c>
      <c r="E640" s="2">
        <v>3108</v>
      </c>
      <c r="F640" s="2">
        <v>15</v>
      </c>
      <c r="G640" s="1" t="s">
        <v>31</v>
      </c>
      <c r="H640" s="4">
        <v>9.57</v>
      </c>
    </row>
    <row r="641" spans="1:8" x14ac:dyDescent="0.2">
      <c r="A641" s="1">
        <v>638</v>
      </c>
      <c r="B641" s="2" t="s">
        <v>283</v>
      </c>
      <c r="C641" s="2" t="s">
        <v>193</v>
      </c>
      <c r="D641" s="12" t="s">
        <v>1053</v>
      </c>
      <c r="E641" s="2">
        <v>3109</v>
      </c>
      <c r="F641" s="23">
        <v>12</v>
      </c>
      <c r="G641" s="1" t="s">
        <v>30</v>
      </c>
      <c r="H641" s="4">
        <v>10.23</v>
      </c>
    </row>
    <row r="642" spans="1:8" x14ac:dyDescent="0.2">
      <c r="A642" s="1">
        <v>639</v>
      </c>
      <c r="B642" s="2" t="s">
        <v>283</v>
      </c>
      <c r="C642" s="2" t="s">
        <v>193</v>
      </c>
      <c r="D642" s="12" t="s">
        <v>1053</v>
      </c>
      <c r="E642" s="2">
        <v>3110</v>
      </c>
      <c r="F642" s="23">
        <v>1</v>
      </c>
      <c r="G642" s="1" t="s">
        <v>513</v>
      </c>
      <c r="H642" s="4">
        <v>3.62</v>
      </c>
    </row>
    <row r="643" spans="1:8" x14ac:dyDescent="0.2">
      <c r="A643" s="1">
        <v>640</v>
      </c>
      <c r="B643" s="2" t="s">
        <v>283</v>
      </c>
      <c r="C643" s="2" t="s">
        <v>193</v>
      </c>
      <c r="D643" s="12" t="s">
        <v>1053</v>
      </c>
      <c r="E643" s="2">
        <v>3111</v>
      </c>
      <c r="F643" s="23">
        <v>1</v>
      </c>
      <c r="G643" s="1" t="s">
        <v>513</v>
      </c>
      <c r="H643" s="4">
        <v>3.51</v>
      </c>
    </row>
    <row r="644" spans="1:8" x14ac:dyDescent="0.2">
      <c r="A644" s="1">
        <v>641</v>
      </c>
      <c r="B644" s="2" t="s">
        <v>283</v>
      </c>
      <c r="C644" s="2" t="s">
        <v>193</v>
      </c>
      <c r="D644" s="12" t="s">
        <v>1053</v>
      </c>
      <c r="E644" s="2">
        <v>3112</v>
      </c>
      <c r="F644" s="23">
        <v>4</v>
      </c>
      <c r="G644" s="1" t="s">
        <v>514</v>
      </c>
      <c r="H644" s="4">
        <v>21.26</v>
      </c>
    </row>
    <row r="645" spans="1:8" x14ac:dyDescent="0.2">
      <c r="A645" s="1">
        <v>642</v>
      </c>
      <c r="B645" s="2" t="s">
        <v>283</v>
      </c>
      <c r="C645" s="2" t="s">
        <v>193</v>
      </c>
      <c r="D645" s="12" t="s">
        <v>1053</v>
      </c>
      <c r="E645" s="2">
        <v>3113</v>
      </c>
      <c r="F645" s="23">
        <v>1</v>
      </c>
      <c r="G645" s="1" t="s">
        <v>515</v>
      </c>
      <c r="H645" s="4">
        <v>16.739999999999998</v>
      </c>
    </row>
    <row r="646" spans="1:8" x14ac:dyDescent="0.2">
      <c r="A646" s="1">
        <v>643</v>
      </c>
      <c r="B646" s="2" t="s">
        <v>283</v>
      </c>
      <c r="C646" s="2" t="s">
        <v>193</v>
      </c>
      <c r="D646" s="12" t="s">
        <v>1053</v>
      </c>
      <c r="E646" s="2">
        <v>3114</v>
      </c>
      <c r="F646" s="23">
        <v>1</v>
      </c>
      <c r="G646" s="1" t="s">
        <v>458</v>
      </c>
      <c r="H646" s="4">
        <v>2.9</v>
      </c>
    </row>
    <row r="647" spans="1:8" x14ac:dyDescent="0.2">
      <c r="A647" s="1">
        <v>644</v>
      </c>
      <c r="B647" s="2" t="s">
        <v>283</v>
      </c>
      <c r="C647" s="2" t="s">
        <v>193</v>
      </c>
      <c r="D647" s="12" t="s">
        <v>1053</v>
      </c>
      <c r="E647" s="2">
        <v>3115</v>
      </c>
      <c r="F647" s="23">
        <v>1</v>
      </c>
      <c r="G647" s="1" t="s">
        <v>515</v>
      </c>
      <c r="H647" s="4">
        <v>19.37</v>
      </c>
    </row>
    <row r="648" spans="1:8" x14ac:dyDescent="0.2">
      <c r="A648" s="1">
        <v>645</v>
      </c>
      <c r="B648" s="2" t="s">
        <v>283</v>
      </c>
      <c r="C648" s="2" t="s">
        <v>193</v>
      </c>
      <c r="D648" s="12" t="s">
        <v>1053</v>
      </c>
      <c r="E648" s="2">
        <v>3116</v>
      </c>
      <c r="F648" s="23">
        <v>1</v>
      </c>
      <c r="G648" s="1" t="s">
        <v>458</v>
      </c>
      <c r="H648" s="4">
        <v>2.9</v>
      </c>
    </row>
    <row r="649" spans="1:8" x14ac:dyDescent="0.2">
      <c r="A649" s="1">
        <v>646</v>
      </c>
      <c r="B649" s="2" t="s">
        <v>283</v>
      </c>
      <c r="C649" s="2" t="s">
        <v>193</v>
      </c>
      <c r="D649" s="12" t="s">
        <v>1053</v>
      </c>
      <c r="E649" s="2">
        <v>3117</v>
      </c>
      <c r="F649" s="23">
        <v>1</v>
      </c>
      <c r="G649" s="1" t="s">
        <v>106</v>
      </c>
      <c r="H649" s="4">
        <v>12.12</v>
      </c>
    </row>
    <row r="650" spans="1:8" x14ac:dyDescent="0.2">
      <c r="A650" s="1">
        <v>647</v>
      </c>
      <c r="B650" s="2" t="s">
        <v>283</v>
      </c>
      <c r="C650" s="2" t="s">
        <v>193</v>
      </c>
      <c r="D650" s="12" t="s">
        <v>1053</v>
      </c>
      <c r="E650" s="2">
        <v>3118</v>
      </c>
      <c r="F650" s="23">
        <v>1</v>
      </c>
      <c r="G650" s="1" t="s">
        <v>518</v>
      </c>
      <c r="H650" s="4">
        <v>24.02</v>
      </c>
    </row>
    <row r="651" spans="1:8" x14ac:dyDescent="0.2">
      <c r="A651" s="1">
        <v>648</v>
      </c>
      <c r="B651" s="2" t="s">
        <v>283</v>
      </c>
      <c r="C651" s="2" t="s">
        <v>193</v>
      </c>
      <c r="D651" s="12" t="s">
        <v>1053</v>
      </c>
      <c r="E651" s="2">
        <v>3119</v>
      </c>
      <c r="F651" s="23">
        <v>12</v>
      </c>
      <c r="G651" s="1" t="s">
        <v>519</v>
      </c>
      <c r="H651" s="4">
        <v>9.3699999999999992</v>
      </c>
    </row>
    <row r="652" spans="1:8" x14ac:dyDescent="0.2">
      <c r="A652" s="1">
        <v>649</v>
      </c>
      <c r="B652" s="2" t="s">
        <v>283</v>
      </c>
      <c r="C652" s="2" t="s">
        <v>193</v>
      </c>
      <c r="D652" s="12" t="s">
        <v>1053</v>
      </c>
      <c r="E652" s="2">
        <v>3120</v>
      </c>
      <c r="F652" s="23">
        <v>1</v>
      </c>
      <c r="G652" s="1" t="s">
        <v>540</v>
      </c>
      <c r="H652" s="4">
        <v>35.19</v>
      </c>
    </row>
    <row r="653" spans="1:8" x14ac:dyDescent="0.2">
      <c r="A653" s="1">
        <v>650</v>
      </c>
      <c r="B653" s="2" t="s">
        <v>283</v>
      </c>
      <c r="C653" s="2" t="s">
        <v>193</v>
      </c>
      <c r="D653" s="12" t="s">
        <v>1053</v>
      </c>
      <c r="E653" s="2">
        <v>3121</v>
      </c>
      <c r="F653" s="23">
        <v>1</v>
      </c>
      <c r="G653" s="1" t="s">
        <v>541</v>
      </c>
      <c r="H653" s="4">
        <v>5.57</v>
      </c>
    </row>
    <row r="654" spans="1:8" x14ac:dyDescent="0.2">
      <c r="A654" s="1">
        <v>651</v>
      </c>
      <c r="B654" s="2" t="s">
        <v>283</v>
      </c>
      <c r="C654" s="2" t="s">
        <v>193</v>
      </c>
      <c r="D654" s="12" t="s">
        <v>1053</v>
      </c>
      <c r="E654" s="2">
        <v>3122</v>
      </c>
      <c r="F654" s="23">
        <v>1</v>
      </c>
      <c r="G654" s="1" t="s">
        <v>522</v>
      </c>
      <c r="H654" s="4">
        <v>32.630000000000003</v>
      </c>
    </row>
    <row r="655" spans="1:8" x14ac:dyDescent="0.2">
      <c r="A655" s="1">
        <v>652</v>
      </c>
      <c r="B655" s="2" t="s">
        <v>283</v>
      </c>
      <c r="C655" s="2" t="s">
        <v>193</v>
      </c>
      <c r="D655" s="12" t="s">
        <v>1053</v>
      </c>
      <c r="E655" s="2">
        <v>3123</v>
      </c>
      <c r="F655" s="23">
        <v>1</v>
      </c>
      <c r="G655" s="1" t="s">
        <v>458</v>
      </c>
      <c r="H655" s="4">
        <v>3.75</v>
      </c>
    </row>
    <row r="656" spans="1:8" x14ac:dyDescent="0.2">
      <c r="A656" s="1">
        <v>653</v>
      </c>
      <c r="B656" s="2" t="s">
        <v>283</v>
      </c>
      <c r="C656" s="2" t="s">
        <v>193</v>
      </c>
      <c r="D656" s="12" t="s">
        <v>1053</v>
      </c>
      <c r="E656" s="2">
        <v>3124</v>
      </c>
      <c r="F656" s="23">
        <v>1</v>
      </c>
      <c r="G656" s="1" t="s">
        <v>522</v>
      </c>
      <c r="H656" s="4">
        <v>32.630000000000003</v>
      </c>
    </row>
    <row r="657" spans="1:8" x14ac:dyDescent="0.2">
      <c r="A657" s="1">
        <v>654</v>
      </c>
      <c r="B657" s="2" t="s">
        <v>283</v>
      </c>
      <c r="C657" s="2" t="s">
        <v>193</v>
      </c>
      <c r="D657" s="12" t="s">
        <v>1053</v>
      </c>
      <c r="E657" s="2">
        <v>3125</v>
      </c>
      <c r="F657" s="23">
        <v>1</v>
      </c>
      <c r="G657" s="1" t="s">
        <v>458</v>
      </c>
      <c r="H657" s="4">
        <v>3.75</v>
      </c>
    </row>
    <row r="658" spans="1:8" x14ac:dyDescent="0.2">
      <c r="A658" s="1">
        <v>655</v>
      </c>
      <c r="B658" s="2" t="s">
        <v>283</v>
      </c>
      <c r="C658" s="2" t="s">
        <v>193</v>
      </c>
      <c r="D658" s="12" t="s">
        <v>1053</v>
      </c>
      <c r="E658" s="2">
        <v>3126</v>
      </c>
      <c r="F658" s="23">
        <v>1</v>
      </c>
      <c r="G658" s="1" t="s">
        <v>522</v>
      </c>
      <c r="H658" s="4">
        <v>32.64</v>
      </c>
    </row>
    <row r="659" spans="1:8" x14ac:dyDescent="0.2">
      <c r="A659" s="1">
        <v>656</v>
      </c>
      <c r="B659" s="2" t="s">
        <v>283</v>
      </c>
      <c r="C659" s="2" t="s">
        <v>193</v>
      </c>
      <c r="D659" s="12" t="s">
        <v>1053</v>
      </c>
      <c r="E659" s="2">
        <v>3127</v>
      </c>
      <c r="F659" s="23">
        <v>1</v>
      </c>
      <c r="G659" s="1" t="s">
        <v>458</v>
      </c>
      <c r="H659" s="4">
        <v>3.75</v>
      </c>
    </row>
    <row r="660" spans="1:8" x14ac:dyDescent="0.2">
      <c r="A660" s="1">
        <v>657</v>
      </c>
      <c r="B660" s="2" t="s">
        <v>283</v>
      </c>
      <c r="C660" s="2" t="s">
        <v>193</v>
      </c>
      <c r="D660" s="12" t="s">
        <v>1053</v>
      </c>
      <c r="E660" s="2">
        <v>3128</v>
      </c>
      <c r="F660" s="23">
        <v>1</v>
      </c>
      <c r="G660" s="1" t="s">
        <v>522</v>
      </c>
      <c r="H660" s="4">
        <v>32.549999999999997</v>
      </c>
    </row>
    <row r="661" spans="1:8" x14ac:dyDescent="0.2">
      <c r="A661" s="1">
        <v>658</v>
      </c>
      <c r="B661" s="2" t="s">
        <v>283</v>
      </c>
      <c r="C661" s="2" t="s">
        <v>193</v>
      </c>
      <c r="D661" s="12" t="s">
        <v>1053</v>
      </c>
      <c r="E661" s="2">
        <v>3129</v>
      </c>
      <c r="F661" s="23">
        <v>1</v>
      </c>
      <c r="G661" s="1" t="s">
        <v>458</v>
      </c>
      <c r="H661" s="4">
        <v>3.75</v>
      </c>
    </row>
    <row r="662" spans="1:8" x14ac:dyDescent="0.2">
      <c r="A662" s="1">
        <v>659</v>
      </c>
      <c r="B662" s="2" t="s">
        <v>283</v>
      </c>
      <c r="C662" s="2" t="s">
        <v>193</v>
      </c>
      <c r="D662" s="12" t="s">
        <v>1053</v>
      </c>
      <c r="E662" s="2">
        <v>3130</v>
      </c>
      <c r="F662" s="23">
        <v>1</v>
      </c>
      <c r="G662" s="1" t="s">
        <v>522</v>
      </c>
      <c r="H662" s="4">
        <v>24.68</v>
      </c>
    </row>
    <row r="663" spans="1:8" x14ac:dyDescent="0.2">
      <c r="A663" s="1">
        <v>660</v>
      </c>
      <c r="B663" s="2" t="s">
        <v>283</v>
      </c>
      <c r="C663" s="2" t="s">
        <v>193</v>
      </c>
      <c r="D663" s="12" t="s">
        <v>1053</v>
      </c>
      <c r="E663" s="2">
        <v>3131</v>
      </c>
      <c r="F663" s="23">
        <v>1</v>
      </c>
      <c r="G663" s="1" t="s">
        <v>458</v>
      </c>
      <c r="H663" s="4">
        <v>2.9</v>
      </c>
    </row>
    <row r="664" spans="1:8" x14ac:dyDescent="0.2">
      <c r="A664" s="1">
        <v>661</v>
      </c>
      <c r="B664" s="2" t="s">
        <v>283</v>
      </c>
      <c r="C664" s="2" t="s">
        <v>193</v>
      </c>
      <c r="D664" s="12" t="s">
        <v>1053</v>
      </c>
      <c r="E664" s="2">
        <v>3132</v>
      </c>
      <c r="F664" s="23">
        <v>1</v>
      </c>
      <c r="G664" s="1" t="s">
        <v>522</v>
      </c>
      <c r="H664" s="4">
        <v>26.61</v>
      </c>
    </row>
    <row r="665" spans="1:8" x14ac:dyDescent="0.2">
      <c r="A665" s="1">
        <v>662</v>
      </c>
      <c r="B665" s="2" t="s">
        <v>283</v>
      </c>
      <c r="C665" s="2" t="s">
        <v>193</v>
      </c>
      <c r="D665" s="12" t="s">
        <v>1053</v>
      </c>
      <c r="E665" s="2">
        <v>3133</v>
      </c>
      <c r="F665" s="23">
        <v>1</v>
      </c>
      <c r="G665" s="1" t="s">
        <v>458</v>
      </c>
      <c r="H665" s="4">
        <v>2.9</v>
      </c>
    </row>
    <row r="666" spans="1:8" x14ac:dyDescent="0.2">
      <c r="A666" s="1">
        <v>663</v>
      </c>
      <c r="B666" s="2" t="s">
        <v>283</v>
      </c>
      <c r="C666" s="2" t="s">
        <v>193</v>
      </c>
      <c r="D666" s="12" t="s">
        <v>1053</v>
      </c>
      <c r="E666" s="2">
        <v>3134</v>
      </c>
      <c r="F666" s="2">
        <v>14</v>
      </c>
      <c r="G666" s="1" t="s">
        <v>36</v>
      </c>
      <c r="H666" s="4">
        <v>4.05</v>
      </c>
    </row>
    <row r="667" spans="1:8" x14ac:dyDescent="0.2">
      <c r="A667" s="1">
        <v>664</v>
      </c>
      <c r="B667" s="2" t="s">
        <v>283</v>
      </c>
      <c r="C667" s="2" t="s">
        <v>193</v>
      </c>
      <c r="D667" s="12" t="s">
        <v>1053</v>
      </c>
      <c r="E667" s="2">
        <v>3135</v>
      </c>
      <c r="F667" s="23">
        <v>6</v>
      </c>
      <c r="G667" s="1" t="s">
        <v>13</v>
      </c>
      <c r="H667" s="4">
        <v>6.34</v>
      </c>
    </row>
    <row r="668" spans="1:8" x14ac:dyDescent="0.2">
      <c r="A668" s="1">
        <v>665</v>
      </c>
      <c r="B668" s="2" t="s">
        <v>283</v>
      </c>
      <c r="C668" s="2" t="s">
        <v>193</v>
      </c>
      <c r="D668" s="12" t="s">
        <v>1053</v>
      </c>
      <c r="E668" s="2">
        <v>3136</v>
      </c>
      <c r="F668" s="23">
        <v>13</v>
      </c>
      <c r="G668" s="1" t="s">
        <v>542</v>
      </c>
      <c r="H668" s="4">
        <v>8.76</v>
      </c>
    </row>
    <row r="669" spans="1:8" x14ac:dyDescent="0.2">
      <c r="A669" s="1">
        <v>666</v>
      </c>
      <c r="B669" s="2" t="s">
        <v>283</v>
      </c>
      <c r="C669" s="2" t="s">
        <v>193</v>
      </c>
      <c r="D669" s="12" t="s">
        <v>1053</v>
      </c>
      <c r="E669" s="2">
        <v>3137</v>
      </c>
      <c r="F669" s="23">
        <v>6</v>
      </c>
      <c r="G669" s="1" t="s">
        <v>13</v>
      </c>
      <c r="H669" s="4">
        <v>49.38</v>
      </c>
    </row>
    <row r="670" spans="1:8" x14ac:dyDescent="0.2">
      <c r="A670" s="1">
        <v>667</v>
      </c>
      <c r="B670" s="2" t="s">
        <v>283</v>
      </c>
      <c r="C670" s="2" t="s">
        <v>193</v>
      </c>
      <c r="D670" s="12" t="s">
        <v>1053</v>
      </c>
      <c r="E670" s="2">
        <v>3138</v>
      </c>
      <c r="F670" s="23">
        <v>6</v>
      </c>
      <c r="G670" s="1" t="s">
        <v>13</v>
      </c>
      <c r="H670" s="4">
        <v>25.25</v>
      </c>
    </row>
    <row r="671" spans="1:8" x14ac:dyDescent="0.2">
      <c r="A671" s="1">
        <v>668</v>
      </c>
      <c r="B671" s="2" t="s">
        <v>283</v>
      </c>
      <c r="C671" s="2" t="s">
        <v>193</v>
      </c>
      <c r="D671" s="12" t="s">
        <v>1053</v>
      </c>
      <c r="E671" s="2">
        <v>3139</v>
      </c>
      <c r="F671" s="23">
        <v>1</v>
      </c>
      <c r="G671" s="1" t="s">
        <v>106</v>
      </c>
      <c r="H671" s="4">
        <v>9.31</v>
      </c>
    </row>
    <row r="672" spans="1:8" x14ac:dyDescent="0.2">
      <c r="A672" s="1">
        <v>669</v>
      </c>
      <c r="B672" s="2" t="s">
        <v>283</v>
      </c>
      <c r="C672" s="2" t="s">
        <v>193</v>
      </c>
      <c r="D672" s="12" t="s">
        <v>1053</v>
      </c>
      <c r="E672" s="2">
        <v>3140</v>
      </c>
      <c r="F672" s="23">
        <v>1</v>
      </c>
      <c r="G672" s="1" t="s">
        <v>543</v>
      </c>
      <c r="H672" s="4">
        <v>6.59</v>
      </c>
    </row>
    <row r="673" spans="1:8" x14ac:dyDescent="0.2">
      <c r="A673" s="1">
        <v>670</v>
      </c>
      <c r="B673" s="2" t="s">
        <v>283</v>
      </c>
      <c r="C673" s="2" t="s">
        <v>193</v>
      </c>
      <c r="D673" s="12" t="s">
        <v>1053</v>
      </c>
      <c r="E673" s="2">
        <v>3141</v>
      </c>
      <c r="F673" s="23">
        <v>1</v>
      </c>
      <c r="G673" s="1" t="s">
        <v>511</v>
      </c>
      <c r="H673" s="4">
        <v>32.090000000000003</v>
      </c>
    </row>
    <row r="674" spans="1:8" x14ac:dyDescent="0.2">
      <c r="A674" s="1">
        <v>671</v>
      </c>
      <c r="B674" s="2" t="s">
        <v>283</v>
      </c>
      <c r="C674" s="2" t="s">
        <v>193</v>
      </c>
      <c r="D674" s="12" t="s">
        <v>1053</v>
      </c>
      <c r="E674" s="2">
        <v>3142</v>
      </c>
      <c r="F674" s="23">
        <v>1</v>
      </c>
      <c r="G674" s="1" t="s">
        <v>276</v>
      </c>
      <c r="H674" s="4">
        <v>8.94</v>
      </c>
    </row>
    <row r="675" spans="1:8" x14ac:dyDescent="0.2">
      <c r="A675" s="1">
        <v>672</v>
      </c>
      <c r="B675" s="2" t="s">
        <v>283</v>
      </c>
      <c r="C675" s="2" t="s">
        <v>193</v>
      </c>
      <c r="D675" s="12" t="s">
        <v>1053</v>
      </c>
      <c r="E675" s="2">
        <v>3143</v>
      </c>
      <c r="F675" s="23">
        <v>1</v>
      </c>
      <c r="G675" s="1" t="s">
        <v>522</v>
      </c>
      <c r="H675" s="4">
        <v>22.9</v>
      </c>
    </row>
    <row r="676" spans="1:8" x14ac:dyDescent="0.2">
      <c r="A676" s="1">
        <v>673</v>
      </c>
      <c r="B676" s="2" t="s">
        <v>283</v>
      </c>
      <c r="C676" s="2" t="s">
        <v>193</v>
      </c>
      <c r="D676" s="12" t="s">
        <v>1053</v>
      </c>
      <c r="E676" s="2">
        <v>3144</v>
      </c>
      <c r="F676" s="23">
        <v>1</v>
      </c>
      <c r="G676" s="1" t="s">
        <v>458</v>
      </c>
      <c r="H676" s="4">
        <v>2.9</v>
      </c>
    </row>
    <row r="677" spans="1:8" x14ac:dyDescent="0.2">
      <c r="A677" s="1">
        <v>674</v>
      </c>
      <c r="B677" s="2" t="s">
        <v>283</v>
      </c>
      <c r="C677" s="2" t="s">
        <v>193</v>
      </c>
      <c r="D677" s="12" t="s">
        <v>1053</v>
      </c>
      <c r="E677" s="2">
        <v>3145</v>
      </c>
      <c r="F677" s="23">
        <v>1</v>
      </c>
      <c r="G677" s="1" t="s">
        <v>522</v>
      </c>
      <c r="H677" s="4">
        <v>22.83</v>
      </c>
    </row>
    <row r="678" spans="1:8" x14ac:dyDescent="0.2">
      <c r="A678" s="1">
        <v>675</v>
      </c>
      <c r="B678" s="2" t="s">
        <v>283</v>
      </c>
      <c r="C678" s="2" t="s">
        <v>193</v>
      </c>
      <c r="D678" s="12" t="s">
        <v>1053</v>
      </c>
      <c r="E678" s="2">
        <v>3146</v>
      </c>
      <c r="F678" s="23">
        <v>1</v>
      </c>
      <c r="G678" s="1" t="s">
        <v>458</v>
      </c>
      <c r="H678" s="4">
        <v>2.9</v>
      </c>
    </row>
    <row r="679" spans="1:8" x14ac:dyDescent="0.2">
      <c r="A679" s="1">
        <v>676</v>
      </c>
      <c r="B679" s="2" t="s">
        <v>283</v>
      </c>
      <c r="C679" s="2" t="s">
        <v>193</v>
      </c>
      <c r="D679" s="12" t="s">
        <v>1053</v>
      </c>
      <c r="E679" s="2">
        <v>3147</v>
      </c>
      <c r="F679" s="23">
        <v>1</v>
      </c>
      <c r="G679" s="1" t="s">
        <v>522</v>
      </c>
      <c r="H679" s="4">
        <v>22.89</v>
      </c>
    </row>
    <row r="680" spans="1:8" x14ac:dyDescent="0.2">
      <c r="A680" s="1">
        <v>677</v>
      </c>
      <c r="B680" s="2" t="s">
        <v>283</v>
      </c>
      <c r="C680" s="2" t="s">
        <v>193</v>
      </c>
      <c r="D680" s="12" t="s">
        <v>1053</v>
      </c>
      <c r="E680" s="2">
        <v>3148</v>
      </c>
      <c r="F680" s="23">
        <v>1</v>
      </c>
      <c r="G680" s="1" t="s">
        <v>458</v>
      </c>
      <c r="H680" s="4">
        <v>2.9</v>
      </c>
    </row>
    <row r="681" spans="1:8" x14ac:dyDescent="0.2">
      <c r="A681" s="1">
        <v>678</v>
      </c>
      <c r="B681" s="2" t="s">
        <v>283</v>
      </c>
      <c r="C681" s="2" t="s">
        <v>193</v>
      </c>
      <c r="D681" s="12" t="s">
        <v>1053</v>
      </c>
      <c r="E681" s="2">
        <v>3149</v>
      </c>
      <c r="F681" s="23">
        <v>1</v>
      </c>
      <c r="G681" s="1" t="s">
        <v>522</v>
      </c>
      <c r="H681" s="4">
        <v>22.84</v>
      </c>
    </row>
    <row r="682" spans="1:8" x14ac:dyDescent="0.2">
      <c r="A682" s="1">
        <v>679</v>
      </c>
      <c r="B682" s="2" t="s">
        <v>283</v>
      </c>
      <c r="C682" s="2" t="s">
        <v>193</v>
      </c>
      <c r="D682" s="12" t="s">
        <v>1053</v>
      </c>
      <c r="E682" s="2">
        <v>3150</v>
      </c>
      <c r="F682" s="23">
        <v>1</v>
      </c>
      <c r="G682" s="1" t="s">
        <v>458</v>
      </c>
      <c r="H682" s="4">
        <v>2.9</v>
      </c>
    </row>
    <row r="683" spans="1:8" x14ac:dyDescent="0.2">
      <c r="A683" s="1">
        <v>680</v>
      </c>
      <c r="B683" s="2" t="s">
        <v>283</v>
      </c>
      <c r="C683" s="2" t="s">
        <v>193</v>
      </c>
      <c r="D683" s="12" t="s">
        <v>1053</v>
      </c>
      <c r="E683" s="2">
        <v>3151</v>
      </c>
      <c r="F683" s="23">
        <v>1</v>
      </c>
      <c r="G683" s="1" t="s">
        <v>522</v>
      </c>
      <c r="H683" s="4">
        <v>23.78</v>
      </c>
    </row>
    <row r="684" spans="1:8" x14ac:dyDescent="0.2">
      <c r="A684" s="1">
        <v>681</v>
      </c>
      <c r="B684" s="2" t="s">
        <v>283</v>
      </c>
      <c r="C684" s="2" t="s">
        <v>193</v>
      </c>
      <c r="D684" s="12" t="s">
        <v>1053</v>
      </c>
      <c r="E684" s="2">
        <v>3152</v>
      </c>
      <c r="F684" s="23">
        <v>1</v>
      </c>
      <c r="G684" s="1" t="s">
        <v>458</v>
      </c>
      <c r="H684" s="4">
        <v>2.9</v>
      </c>
    </row>
    <row r="685" spans="1:8" x14ac:dyDescent="0.2">
      <c r="A685" s="1">
        <v>682</v>
      </c>
      <c r="B685" s="2" t="s">
        <v>283</v>
      </c>
      <c r="C685" s="2" t="s">
        <v>193</v>
      </c>
      <c r="D685" s="12" t="s">
        <v>1053</v>
      </c>
      <c r="E685" s="2">
        <v>3153</v>
      </c>
      <c r="F685" s="23">
        <v>1</v>
      </c>
      <c r="G685" s="1" t="s">
        <v>522</v>
      </c>
      <c r="H685" s="4">
        <v>24.14</v>
      </c>
    </row>
    <row r="686" spans="1:8" x14ac:dyDescent="0.2">
      <c r="A686" s="1">
        <v>683</v>
      </c>
      <c r="B686" s="2" t="s">
        <v>283</v>
      </c>
      <c r="C686" s="2" t="s">
        <v>193</v>
      </c>
      <c r="D686" s="12" t="s">
        <v>1053</v>
      </c>
      <c r="E686" s="2">
        <v>3154</v>
      </c>
      <c r="F686" s="23">
        <v>1</v>
      </c>
      <c r="G686" s="1" t="s">
        <v>458</v>
      </c>
      <c r="H686" s="4">
        <v>2.9</v>
      </c>
    </row>
    <row r="687" spans="1:8" x14ac:dyDescent="0.2">
      <c r="A687" s="1">
        <v>684</v>
      </c>
      <c r="B687" s="2" t="s">
        <v>283</v>
      </c>
      <c r="C687" s="2" t="s">
        <v>193</v>
      </c>
      <c r="D687" s="12" t="s">
        <v>1053</v>
      </c>
      <c r="E687" s="2">
        <v>3155</v>
      </c>
      <c r="F687" s="23">
        <v>1</v>
      </c>
      <c r="G687" s="1" t="s">
        <v>544</v>
      </c>
      <c r="H687" s="4">
        <v>13.63</v>
      </c>
    </row>
    <row r="688" spans="1:8" x14ac:dyDescent="0.2">
      <c r="A688" s="1">
        <v>685</v>
      </c>
      <c r="B688" s="2" t="s">
        <v>283</v>
      </c>
      <c r="C688" s="2" t="s">
        <v>193</v>
      </c>
      <c r="D688" s="12" t="s">
        <v>1053</v>
      </c>
      <c r="E688" s="2">
        <v>3156</v>
      </c>
      <c r="F688" s="23">
        <v>1</v>
      </c>
      <c r="G688" s="1" t="s">
        <v>458</v>
      </c>
      <c r="H688" s="4">
        <v>2.82</v>
      </c>
    </row>
    <row r="689" spans="1:8" x14ac:dyDescent="0.2">
      <c r="A689" s="1">
        <v>686</v>
      </c>
      <c r="B689" s="2" t="s">
        <v>283</v>
      </c>
      <c r="C689" s="2" t="s">
        <v>193</v>
      </c>
      <c r="D689" s="12" t="s">
        <v>1053</v>
      </c>
      <c r="E689" s="2">
        <v>3157</v>
      </c>
      <c r="F689" s="23">
        <v>1</v>
      </c>
      <c r="G689" s="1" t="s">
        <v>544</v>
      </c>
      <c r="H689" s="4">
        <v>11.03</v>
      </c>
    </row>
    <row r="690" spans="1:8" x14ac:dyDescent="0.2">
      <c r="A690" s="1">
        <v>687</v>
      </c>
      <c r="B690" s="2" t="s">
        <v>283</v>
      </c>
      <c r="C690" s="2" t="s">
        <v>193</v>
      </c>
      <c r="D690" s="12" t="s">
        <v>1053</v>
      </c>
      <c r="E690" s="2">
        <v>3158</v>
      </c>
      <c r="F690" s="23">
        <v>1</v>
      </c>
      <c r="G690" s="1" t="s">
        <v>458</v>
      </c>
      <c r="H690" s="4">
        <v>2.9</v>
      </c>
    </row>
    <row r="691" spans="1:8" x14ac:dyDescent="0.2">
      <c r="A691" s="1">
        <v>688</v>
      </c>
      <c r="B691" s="2" t="s">
        <v>283</v>
      </c>
      <c r="C691" s="2" t="s">
        <v>193</v>
      </c>
      <c r="D691" s="12" t="s">
        <v>1053</v>
      </c>
      <c r="E691" s="2">
        <v>3159</v>
      </c>
      <c r="F691" s="23">
        <v>2</v>
      </c>
      <c r="G691" s="1" t="s">
        <v>73</v>
      </c>
      <c r="H691" s="4">
        <v>14.39</v>
      </c>
    </row>
    <row r="692" spans="1:8" x14ac:dyDescent="0.2">
      <c r="A692" s="1">
        <v>689</v>
      </c>
      <c r="B692" s="2" t="s">
        <v>283</v>
      </c>
      <c r="C692" s="2" t="s">
        <v>193</v>
      </c>
      <c r="D692" s="12" t="s">
        <v>1053</v>
      </c>
      <c r="E692" s="2">
        <v>3160</v>
      </c>
      <c r="F692" s="23">
        <v>17</v>
      </c>
      <c r="G692" s="1" t="s">
        <v>17</v>
      </c>
      <c r="H692" s="4" t="s">
        <v>19</v>
      </c>
    </row>
    <row r="693" spans="1:8" x14ac:dyDescent="0.2">
      <c r="A693" s="1">
        <v>690</v>
      </c>
      <c r="B693" s="2" t="s">
        <v>283</v>
      </c>
      <c r="C693" s="2" t="s">
        <v>193</v>
      </c>
      <c r="D693" s="12" t="s">
        <v>1053</v>
      </c>
      <c r="E693" s="2">
        <v>3161</v>
      </c>
      <c r="F693" s="23">
        <v>2</v>
      </c>
      <c r="G693" s="1" t="s">
        <v>545</v>
      </c>
      <c r="H693" s="4">
        <v>14.49</v>
      </c>
    </row>
    <row r="694" spans="1:8" x14ac:dyDescent="0.2">
      <c r="A694" s="1">
        <v>691</v>
      </c>
      <c r="B694" s="2" t="s">
        <v>283</v>
      </c>
      <c r="C694" s="2" t="s">
        <v>193</v>
      </c>
      <c r="D694" s="12" t="s">
        <v>1053</v>
      </c>
      <c r="E694" s="2">
        <v>3162</v>
      </c>
      <c r="F694" s="23">
        <v>1</v>
      </c>
      <c r="G694" s="1" t="s">
        <v>512</v>
      </c>
      <c r="H694" s="4">
        <v>14.42</v>
      </c>
    </row>
    <row r="695" spans="1:8" x14ac:dyDescent="0.2">
      <c r="A695" s="1">
        <v>692</v>
      </c>
      <c r="B695" s="2" t="s">
        <v>283</v>
      </c>
      <c r="C695" s="2" t="s">
        <v>193</v>
      </c>
      <c r="D695" s="12" t="s">
        <v>1053</v>
      </c>
      <c r="E695" s="2">
        <v>3163</v>
      </c>
      <c r="F695" s="23">
        <v>1</v>
      </c>
      <c r="G695" s="1" t="s">
        <v>478</v>
      </c>
      <c r="H695" s="4">
        <v>15.25</v>
      </c>
    </row>
    <row r="696" spans="1:8" x14ac:dyDescent="0.2">
      <c r="A696" s="1">
        <v>693</v>
      </c>
      <c r="B696" s="2" t="s">
        <v>283</v>
      </c>
      <c r="C696" s="2" t="s">
        <v>193</v>
      </c>
      <c r="D696" s="12" t="s">
        <v>1053</v>
      </c>
      <c r="E696" s="2">
        <v>3164</v>
      </c>
      <c r="F696" s="23">
        <v>4</v>
      </c>
      <c r="G696" s="1" t="s">
        <v>529</v>
      </c>
      <c r="H696" s="4">
        <v>7.9</v>
      </c>
    </row>
    <row r="697" spans="1:8" x14ac:dyDescent="0.2">
      <c r="A697" s="1">
        <v>694</v>
      </c>
      <c r="B697" s="2" t="s">
        <v>283</v>
      </c>
      <c r="C697" s="2" t="s">
        <v>193</v>
      </c>
      <c r="D697" s="12" t="s">
        <v>1053</v>
      </c>
      <c r="E697" s="2">
        <v>3165</v>
      </c>
      <c r="F697" s="2">
        <v>15</v>
      </c>
      <c r="G697" s="1" t="s">
        <v>31</v>
      </c>
      <c r="H697" s="4">
        <v>6.82</v>
      </c>
    </row>
    <row r="698" spans="1:8" x14ac:dyDescent="0.2">
      <c r="A698" s="1">
        <v>695</v>
      </c>
      <c r="B698" s="2" t="s">
        <v>283</v>
      </c>
      <c r="C698" s="2" t="s">
        <v>193</v>
      </c>
      <c r="D698" s="12" t="s">
        <v>1053</v>
      </c>
      <c r="E698" s="2">
        <v>3166</v>
      </c>
      <c r="F698" s="23">
        <v>12</v>
      </c>
      <c r="G698" s="1" t="s">
        <v>30</v>
      </c>
      <c r="H698" s="4">
        <v>4.82</v>
      </c>
    </row>
    <row r="699" spans="1:8" x14ac:dyDescent="0.2">
      <c r="A699" s="1">
        <v>696</v>
      </c>
      <c r="B699" s="2" t="s">
        <v>283</v>
      </c>
      <c r="C699" s="2" t="s">
        <v>193</v>
      </c>
      <c r="D699" s="12" t="s">
        <v>1053</v>
      </c>
      <c r="E699" s="2">
        <v>3167</v>
      </c>
      <c r="F699" s="23">
        <v>1</v>
      </c>
      <c r="G699" s="1" t="s">
        <v>513</v>
      </c>
      <c r="H699" s="4">
        <v>3.21</v>
      </c>
    </row>
    <row r="700" spans="1:8" x14ac:dyDescent="0.2">
      <c r="A700" s="1">
        <v>697</v>
      </c>
      <c r="B700" s="2" t="s">
        <v>283</v>
      </c>
      <c r="C700" s="2" t="s">
        <v>193</v>
      </c>
      <c r="D700" s="12" t="s">
        <v>1053</v>
      </c>
      <c r="E700" s="2">
        <v>3168</v>
      </c>
      <c r="F700" s="23">
        <v>1</v>
      </c>
      <c r="G700" s="1" t="s">
        <v>513</v>
      </c>
      <c r="H700" s="4">
        <v>3.19</v>
      </c>
    </row>
    <row r="701" spans="1:8" x14ac:dyDescent="0.2">
      <c r="A701" s="1">
        <v>698</v>
      </c>
      <c r="B701" s="2" t="s">
        <v>283</v>
      </c>
      <c r="C701" s="2" t="s">
        <v>193</v>
      </c>
      <c r="D701" s="12" t="s">
        <v>1053</v>
      </c>
      <c r="E701" s="2">
        <v>3169</v>
      </c>
      <c r="F701" s="23">
        <v>1</v>
      </c>
      <c r="G701" s="1" t="s">
        <v>546</v>
      </c>
      <c r="H701" s="4">
        <v>6.47</v>
      </c>
    </row>
    <row r="702" spans="1:8" x14ac:dyDescent="0.2">
      <c r="A702" s="1">
        <v>699</v>
      </c>
      <c r="B702" s="2" t="s">
        <v>283</v>
      </c>
      <c r="C702" s="2" t="s">
        <v>193</v>
      </c>
      <c r="D702" s="12" t="s">
        <v>1053</v>
      </c>
      <c r="E702" s="2">
        <v>3170</v>
      </c>
      <c r="F702" s="23">
        <v>12</v>
      </c>
      <c r="G702" s="1" t="s">
        <v>519</v>
      </c>
      <c r="H702" s="4">
        <v>6.81</v>
      </c>
    </row>
    <row r="703" spans="1:8" x14ac:dyDescent="0.2">
      <c r="A703" s="1">
        <v>700</v>
      </c>
      <c r="B703" s="2" t="s">
        <v>283</v>
      </c>
      <c r="C703" s="2" t="s">
        <v>193</v>
      </c>
      <c r="D703" s="5" t="s">
        <v>1039</v>
      </c>
      <c r="E703" s="2">
        <v>3171</v>
      </c>
      <c r="F703" s="2">
        <v>14</v>
      </c>
      <c r="G703" s="1" t="s">
        <v>36</v>
      </c>
      <c r="H703" s="4">
        <v>3.24</v>
      </c>
    </row>
    <row r="704" spans="1:8" x14ac:dyDescent="0.2">
      <c r="A704" s="1">
        <v>701</v>
      </c>
      <c r="B704" s="2" t="s">
        <v>283</v>
      </c>
      <c r="C704" s="2" t="s">
        <v>193</v>
      </c>
      <c r="D704" s="5" t="s">
        <v>1039</v>
      </c>
      <c r="E704" s="2">
        <v>3172</v>
      </c>
      <c r="F704" s="2">
        <v>14</v>
      </c>
      <c r="G704" s="1" t="s">
        <v>36</v>
      </c>
      <c r="H704" s="4">
        <v>3.59</v>
      </c>
    </row>
    <row r="705" spans="1:8" x14ac:dyDescent="0.2">
      <c r="A705" s="1">
        <v>702</v>
      </c>
      <c r="B705" s="2" t="s">
        <v>283</v>
      </c>
      <c r="C705" s="2" t="s">
        <v>193</v>
      </c>
      <c r="D705" s="5" t="s">
        <v>1060</v>
      </c>
      <c r="E705" s="2">
        <v>3173</v>
      </c>
      <c r="F705" s="23">
        <v>6</v>
      </c>
      <c r="G705" s="1" t="s">
        <v>13</v>
      </c>
      <c r="H705" s="4">
        <v>27.16</v>
      </c>
    </row>
    <row r="706" spans="1:8" x14ac:dyDescent="0.2">
      <c r="A706" s="1">
        <v>703</v>
      </c>
      <c r="B706" s="2" t="s">
        <v>283</v>
      </c>
      <c r="C706" s="2" t="s">
        <v>193</v>
      </c>
      <c r="D706" s="5" t="s">
        <v>1060</v>
      </c>
      <c r="E706" s="2">
        <v>3174</v>
      </c>
      <c r="F706" s="23">
        <v>6</v>
      </c>
      <c r="G706" s="1" t="s">
        <v>13</v>
      </c>
      <c r="H706" s="4">
        <v>62.41</v>
      </c>
    </row>
    <row r="707" spans="1:8" x14ac:dyDescent="0.2">
      <c r="A707" s="1">
        <v>704</v>
      </c>
      <c r="B707" s="2" t="s">
        <v>283</v>
      </c>
      <c r="C707" s="2" t="s">
        <v>193</v>
      </c>
      <c r="D707" s="5" t="s">
        <v>1060</v>
      </c>
      <c r="E707" s="2">
        <v>3175</v>
      </c>
      <c r="F707" s="23">
        <v>1</v>
      </c>
      <c r="G707" s="1" t="s">
        <v>522</v>
      </c>
      <c r="H707" s="4">
        <v>27.05</v>
      </c>
    </row>
    <row r="708" spans="1:8" x14ac:dyDescent="0.2">
      <c r="A708" s="1">
        <v>705</v>
      </c>
      <c r="B708" s="2" t="s">
        <v>283</v>
      </c>
      <c r="C708" s="2" t="s">
        <v>193</v>
      </c>
      <c r="D708" s="5" t="s">
        <v>1060</v>
      </c>
      <c r="E708" s="2">
        <v>3176</v>
      </c>
      <c r="F708" s="23">
        <v>1</v>
      </c>
      <c r="G708" s="1" t="s">
        <v>458</v>
      </c>
      <c r="H708" s="4">
        <v>2.9</v>
      </c>
    </row>
    <row r="709" spans="1:8" x14ac:dyDescent="0.2">
      <c r="A709" s="1">
        <v>706</v>
      </c>
      <c r="B709" s="2" t="s">
        <v>283</v>
      </c>
      <c r="C709" s="2" t="s">
        <v>193</v>
      </c>
      <c r="D709" s="5" t="s">
        <v>1060</v>
      </c>
      <c r="E709" s="2">
        <v>3177</v>
      </c>
      <c r="F709" s="23">
        <v>1</v>
      </c>
      <c r="G709" s="1" t="s">
        <v>522</v>
      </c>
      <c r="H709" s="4">
        <v>24.27</v>
      </c>
    </row>
    <row r="710" spans="1:8" x14ac:dyDescent="0.2">
      <c r="A710" s="1">
        <v>707</v>
      </c>
      <c r="B710" s="2" t="s">
        <v>283</v>
      </c>
      <c r="C710" s="2" t="s">
        <v>193</v>
      </c>
      <c r="D710" s="5" t="s">
        <v>1060</v>
      </c>
      <c r="E710" s="2">
        <v>3178</v>
      </c>
      <c r="F710" s="23">
        <v>1</v>
      </c>
      <c r="G710" s="1" t="s">
        <v>458</v>
      </c>
      <c r="H710" s="4">
        <v>2.9</v>
      </c>
    </row>
    <row r="711" spans="1:8" x14ac:dyDescent="0.2">
      <c r="A711" s="1">
        <v>708</v>
      </c>
      <c r="B711" s="2" t="s">
        <v>283</v>
      </c>
      <c r="C711" s="2" t="s">
        <v>193</v>
      </c>
      <c r="D711" s="5" t="s">
        <v>1060</v>
      </c>
      <c r="E711" s="2">
        <v>3179</v>
      </c>
      <c r="F711" s="23">
        <v>1</v>
      </c>
      <c r="G711" s="1" t="s">
        <v>522</v>
      </c>
      <c r="H711" s="4">
        <v>32.549999999999997</v>
      </c>
    </row>
    <row r="712" spans="1:8" x14ac:dyDescent="0.2">
      <c r="A712" s="1">
        <v>709</v>
      </c>
      <c r="B712" s="2" t="s">
        <v>283</v>
      </c>
      <c r="C712" s="2" t="s">
        <v>193</v>
      </c>
      <c r="D712" s="5" t="s">
        <v>1060</v>
      </c>
      <c r="E712" s="2">
        <v>3180</v>
      </c>
      <c r="F712" s="23">
        <v>1</v>
      </c>
      <c r="G712" s="1" t="s">
        <v>458</v>
      </c>
      <c r="H712" s="4">
        <v>3.75</v>
      </c>
    </row>
    <row r="713" spans="1:8" x14ac:dyDescent="0.2">
      <c r="A713" s="1">
        <v>710</v>
      </c>
      <c r="B713" s="2" t="s">
        <v>283</v>
      </c>
      <c r="C713" s="2" t="s">
        <v>193</v>
      </c>
      <c r="D713" s="5" t="s">
        <v>1060</v>
      </c>
      <c r="E713" s="2">
        <v>3181</v>
      </c>
      <c r="F713" s="23">
        <v>1</v>
      </c>
      <c r="G713" s="1" t="s">
        <v>522</v>
      </c>
      <c r="H713" s="4">
        <v>32.64</v>
      </c>
    </row>
    <row r="714" spans="1:8" x14ac:dyDescent="0.2">
      <c r="A714" s="1">
        <v>711</v>
      </c>
      <c r="B714" s="2" t="s">
        <v>283</v>
      </c>
      <c r="C714" s="2" t="s">
        <v>193</v>
      </c>
      <c r="D714" s="5" t="s">
        <v>1060</v>
      </c>
      <c r="E714" s="2">
        <v>3182</v>
      </c>
      <c r="F714" s="23">
        <v>1</v>
      </c>
      <c r="G714" s="1" t="s">
        <v>458</v>
      </c>
      <c r="H714" s="4">
        <v>3.75</v>
      </c>
    </row>
    <row r="715" spans="1:8" x14ac:dyDescent="0.2">
      <c r="A715" s="1">
        <v>712</v>
      </c>
      <c r="B715" s="2" t="s">
        <v>283</v>
      </c>
      <c r="C715" s="2" t="s">
        <v>193</v>
      </c>
      <c r="D715" s="5" t="s">
        <v>1060</v>
      </c>
      <c r="E715" s="2">
        <v>3183</v>
      </c>
      <c r="F715" s="23">
        <v>1</v>
      </c>
      <c r="G715" s="1" t="s">
        <v>522</v>
      </c>
      <c r="H715" s="4">
        <v>32.630000000000003</v>
      </c>
    </row>
    <row r="716" spans="1:8" x14ac:dyDescent="0.2">
      <c r="A716" s="1">
        <v>713</v>
      </c>
      <c r="B716" s="2" t="s">
        <v>283</v>
      </c>
      <c r="C716" s="2" t="s">
        <v>193</v>
      </c>
      <c r="D716" s="5" t="s">
        <v>1060</v>
      </c>
      <c r="E716" s="2">
        <v>3184</v>
      </c>
      <c r="F716" s="23">
        <v>1</v>
      </c>
      <c r="G716" s="1" t="s">
        <v>458</v>
      </c>
      <c r="H716" s="4">
        <v>3.75</v>
      </c>
    </row>
    <row r="717" spans="1:8" x14ac:dyDescent="0.2">
      <c r="A717" s="1">
        <v>714</v>
      </c>
      <c r="B717" s="2" t="s">
        <v>283</v>
      </c>
      <c r="C717" s="2" t="s">
        <v>193</v>
      </c>
      <c r="D717" s="5" t="s">
        <v>1060</v>
      </c>
      <c r="E717" s="2">
        <v>3185</v>
      </c>
      <c r="F717" s="23">
        <v>1</v>
      </c>
      <c r="G717" s="1" t="s">
        <v>522</v>
      </c>
      <c r="H717" s="4">
        <v>32.54</v>
      </c>
    </row>
    <row r="718" spans="1:8" x14ac:dyDescent="0.2">
      <c r="A718" s="1">
        <v>715</v>
      </c>
      <c r="B718" s="2" t="s">
        <v>283</v>
      </c>
      <c r="C718" s="2" t="s">
        <v>193</v>
      </c>
      <c r="D718" s="5" t="s">
        <v>1060</v>
      </c>
      <c r="E718" s="2">
        <v>3186</v>
      </c>
      <c r="F718" s="23">
        <v>1</v>
      </c>
      <c r="G718" s="1" t="s">
        <v>458</v>
      </c>
      <c r="H718" s="4">
        <v>3.75</v>
      </c>
    </row>
    <row r="719" spans="1:8" x14ac:dyDescent="0.2">
      <c r="A719" s="1">
        <v>716</v>
      </c>
      <c r="B719" s="2" t="s">
        <v>283</v>
      </c>
      <c r="C719" s="2" t="s">
        <v>193</v>
      </c>
      <c r="D719" s="5" t="s">
        <v>1060</v>
      </c>
      <c r="E719" s="2">
        <v>3187</v>
      </c>
      <c r="F719" s="23">
        <v>1</v>
      </c>
      <c r="G719" s="1" t="s">
        <v>520</v>
      </c>
      <c r="H719" s="4">
        <v>35.340000000000003</v>
      </c>
    </row>
    <row r="720" spans="1:8" x14ac:dyDescent="0.2">
      <c r="A720" s="1">
        <v>717</v>
      </c>
      <c r="B720" s="2" t="s">
        <v>283</v>
      </c>
      <c r="C720" s="2" t="s">
        <v>193</v>
      </c>
      <c r="D720" s="5" t="s">
        <v>1060</v>
      </c>
      <c r="E720" s="2">
        <v>3188</v>
      </c>
      <c r="F720" s="23">
        <v>1</v>
      </c>
      <c r="G720" s="1" t="s">
        <v>521</v>
      </c>
      <c r="H720" s="4">
        <v>5.57</v>
      </c>
    </row>
    <row r="721" spans="1:8" x14ac:dyDescent="0.2">
      <c r="A721" s="1">
        <v>718</v>
      </c>
      <c r="B721" s="2" t="s">
        <v>283</v>
      </c>
      <c r="C721" s="2" t="s">
        <v>193</v>
      </c>
      <c r="D721" s="5" t="s">
        <v>1060</v>
      </c>
      <c r="E721" s="2">
        <v>3189</v>
      </c>
      <c r="F721" s="23">
        <v>12</v>
      </c>
      <c r="G721" s="1" t="s">
        <v>528</v>
      </c>
      <c r="H721" s="4">
        <v>9.3699999999999992</v>
      </c>
    </row>
    <row r="722" spans="1:8" x14ac:dyDescent="0.2">
      <c r="A722" s="1">
        <v>719</v>
      </c>
      <c r="B722" s="2" t="s">
        <v>283</v>
      </c>
      <c r="C722" s="2" t="s">
        <v>193</v>
      </c>
      <c r="D722" s="5" t="s">
        <v>1060</v>
      </c>
      <c r="E722" s="2">
        <v>3190</v>
      </c>
      <c r="F722" s="23">
        <v>1</v>
      </c>
      <c r="G722" s="1" t="s">
        <v>518</v>
      </c>
      <c r="H722" s="4">
        <v>23.99</v>
      </c>
    </row>
    <row r="723" spans="1:8" x14ac:dyDescent="0.2">
      <c r="A723" s="1">
        <v>720</v>
      </c>
      <c r="B723" s="2" t="s">
        <v>283</v>
      </c>
      <c r="C723" s="2" t="s">
        <v>193</v>
      </c>
      <c r="D723" s="5" t="s">
        <v>1060</v>
      </c>
      <c r="E723" s="2">
        <v>3191</v>
      </c>
      <c r="F723" s="23">
        <v>1</v>
      </c>
      <c r="G723" s="1" t="s">
        <v>106</v>
      </c>
      <c r="H723" s="4">
        <v>10.41</v>
      </c>
    </row>
    <row r="724" spans="1:8" x14ac:dyDescent="0.2">
      <c r="A724" s="1">
        <v>721</v>
      </c>
      <c r="B724" s="2" t="s">
        <v>283</v>
      </c>
      <c r="C724" s="2" t="s">
        <v>193</v>
      </c>
      <c r="D724" s="5" t="s">
        <v>1060</v>
      </c>
      <c r="E724" s="2">
        <v>3192</v>
      </c>
      <c r="F724" s="23">
        <v>1</v>
      </c>
      <c r="G724" s="1" t="s">
        <v>515</v>
      </c>
      <c r="H724" s="4">
        <v>19.37</v>
      </c>
    </row>
    <row r="725" spans="1:8" x14ac:dyDescent="0.2">
      <c r="A725" s="1">
        <v>722</v>
      </c>
      <c r="B725" s="2" t="s">
        <v>283</v>
      </c>
      <c r="C725" s="2" t="s">
        <v>193</v>
      </c>
      <c r="D725" s="5" t="s">
        <v>1060</v>
      </c>
      <c r="E725" s="2">
        <v>3193</v>
      </c>
      <c r="F725" s="23">
        <v>1</v>
      </c>
      <c r="G725" s="1" t="s">
        <v>458</v>
      </c>
      <c r="H725" s="4">
        <v>2.9</v>
      </c>
    </row>
    <row r="726" spans="1:8" x14ac:dyDescent="0.2">
      <c r="A726" s="1">
        <v>723</v>
      </c>
      <c r="B726" s="2" t="s">
        <v>283</v>
      </c>
      <c r="C726" s="2" t="s">
        <v>193</v>
      </c>
      <c r="D726" s="5" t="s">
        <v>1060</v>
      </c>
      <c r="E726" s="2">
        <v>3194</v>
      </c>
      <c r="F726" s="23">
        <v>1</v>
      </c>
      <c r="G726" s="1" t="s">
        <v>515</v>
      </c>
      <c r="H726" s="4">
        <v>16.84</v>
      </c>
    </row>
    <row r="727" spans="1:8" x14ac:dyDescent="0.2">
      <c r="A727" s="1">
        <v>724</v>
      </c>
      <c r="B727" s="2" t="s">
        <v>283</v>
      </c>
      <c r="C727" s="2" t="s">
        <v>193</v>
      </c>
      <c r="D727" s="5" t="s">
        <v>1060</v>
      </c>
      <c r="E727" s="2">
        <v>3195</v>
      </c>
      <c r="F727" s="23">
        <v>1</v>
      </c>
      <c r="G727" s="1" t="s">
        <v>458</v>
      </c>
      <c r="H727" s="4">
        <v>2.9</v>
      </c>
    </row>
    <row r="728" spans="1:8" x14ac:dyDescent="0.2">
      <c r="A728" s="1">
        <v>725</v>
      </c>
      <c r="B728" s="2" t="s">
        <v>283</v>
      </c>
      <c r="C728" s="2" t="s">
        <v>193</v>
      </c>
      <c r="D728" s="5" t="s">
        <v>1060</v>
      </c>
      <c r="E728" s="2">
        <v>3196</v>
      </c>
      <c r="F728" s="23">
        <v>4</v>
      </c>
      <c r="G728" s="1" t="s">
        <v>514</v>
      </c>
      <c r="H728" s="4">
        <v>21.32</v>
      </c>
    </row>
    <row r="729" spans="1:8" x14ac:dyDescent="0.2">
      <c r="A729" s="1">
        <v>726</v>
      </c>
      <c r="B729" s="2" t="s">
        <v>283</v>
      </c>
      <c r="C729" s="2" t="s">
        <v>193</v>
      </c>
      <c r="D729" s="5" t="s">
        <v>1060</v>
      </c>
      <c r="E729" s="2">
        <v>3197</v>
      </c>
      <c r="F729" s="23">
        <v>1</v>
      </c>
      <c r="G729" s="1" t="s">
        <v>513</v>
      </c>
      <c r="H729" s="4">
        <v>3.52</v>
      </c>
    </row>
    <row r="730" spans="1:8" x14ac:dyDescent="0.2">
      <c r="A730" s="1">
        <v>727</v>
      </c>
      <c r="B730" s="2" t="s">
        <v>283</v>
      </c>
      <c r="C730" s="2" t="s">
        <v>193</v>
      </c>
      <c r="D730" s="5" t="s">
        <v>1060</v>
      </c>
      <c r="E730" s="2">
        <v>3198</v>
      </c>
      <c r="F730" s="23">
        <v>1</v>
      </c>
      <c r="G730" s="1" t="s">
        <v>513</v>
      </c>
      <c r="H730" s="4">
        <v>3.62</v>
      </c>
    </row>
    <row r="731" spans="1:8" x14ac:dyDescent="0.2">
      <c r="A731" s="1">
        <v>728</v>
      </c>
      <c r="B731" s="2" t="s">
        <v>283</v>
      </c>
      <c r="C731" s="2" t="s">
        <v>193</v>
      </c>
      <c r="D731" s="5" t="s">
        <v>1060</v>
      </c>
      <c r="E731" s="2">
        <v>3199</v>
      </c>
      <c r="F731" s="23">
        <v>1</v>
      </c>
      <c r="G731" s="1" t="s">
        <v>478</v>
      </c>
      <c r="H731" s="4">
        <v>21.51</v>
      </c>
    </row>
    <row r="732" spans="1:8" x14ac:dyDescent="0.2">
      <c r="A732" s="1">
        <v>729</v>
      </c>
      <c r="B732" s="2" t="s">
        <v>283</v>
      </c>
      <c r="C732" s="2" t="s">
        <v>193</v>
      </c>
      <c r="D732" s="5" t="s">
        <v>1060</v>
      </c>
      <c r="E732" s="2">
        <v>3200</v>
      </c>
      <c r="F732" s="23">
        <v>12</v>
      </c>
      <c r="G732" s="1" t="s">
        <v>30</v>
      </c>
      <c r="H732" s="4">
        <v>10.24</v>
      </c>
    </row>
    <row r="733" spans="1:8" x14ac:dyDescent="0.2">
      <c r="A733" s="1">
        <v>730</v>
      </c>
      <c r="B733" s="2" t="s">
        <v>283</v>
      </c>
      <c r="C733" s="2" t="s">
        <v>193</v>
      </c>
      <c r="D733" s="5" t="s">
        <v>1060</v>
      </c>
      <c r="E733" s="2">
        <v>3201</v>
      </c>
      <c r="F733" s="2">
        <v>15</v>
      </c>
      <c r="G733" s="1" t="s">
        <v>31</v>
      </c>
      <c r="H733" s="4">
        <v>9.48</v>
      </c>
    </row>
    <row r="734" spans="1:8" x14ac:dyDescent="0.2">
      <c r="A734" s="1">
        <v>731</v>
      </c>
      <c r="B734" s="2" t="s">
        <v>283</v>
      </c>
      <c r="C734" s="2" t="s">
        <v>193</v>
      </c>
      <c r="D734" s="5" t="s">
        <v>1060</v>
      </c>
      <c r="E734" s="2">
        <v>3202</v>
      </c>
      <c r="F734" s="23">
        <v>4</v>
      </c>
      <c r="G734" s="1" t="s">
        <v>529</v>
      </c>
      <c r="H734" s="4">
        <v>10.33</v>
      </c>
    </row>
    <row r="735" spans="1:8" x14ac:dyDescent="0.2">
      <c r="A735" s="1">
        <v>732</v>
      </c>
      <c r="B735" s="2" t="s">
        <v>283</v>
      </c>
      <c r="C735" s="2" t="s">
        <v>193</v>
      </c>
      <c r="D735" s="5" t="s">
        <v>1060</v>
      </c>
      <c r="E735" s="2">
        <v>3203</v>
      </c>
      <c r="F735" s="23">
        <v>1</v>
      </c>
      <c r="G735" s="1" t="s">
        <v>512</v>
      </c>
      <c r="H735" s="4">
        <v>18.14</v>
      </c>
    </row>
    <row r="736" spans="1:8" x14ac:dyDescent="0.2">
      <c r="A736" s="1">
        <v>733</v>
      </c>
      <c r="B736" s="2" t="s">
        <v>283</v>
      </c>
      <c r="C736" s="2" t="s">
        <v>193</v>
      </c>
      <c r="D736" s="5" t="s">
        <v>1060</v>
      </c>
      <c r="E736" s="2">
        <v>3204</v>
      </c>
      <c r="F736" s="23">
        <v>1</v>
      </c>
      <c r="G736" s="1" t="s">
        <v>511</v>
      </c>
      <c r="H736" s="4">
        <v>22.56</v>
      </c>
    </row>
    <row r="737" spans="1:8" x14ac:dyDescent="0.2">
      <c r="A737" s="1">
        <v>734</v>
      </c>
      <c r="B737" s="2" t="s">
        <v>283</v>
      </c>
      <c r="C737" s="2" t="s">
        <v>193</v>
      </c>
      <c r="D737" s="5" t="s">
        <v>1060</v>
      </c>
      <c r="E737" s="2">
        <v>3205</v>
      </c>
      <c r="F737" s="23">
        <v>1</v>
      </c>
      <c r="G737" s="1" t="s">
        <v>276</v>
      </c>
      <c r="H737" s="4">
        <v>6.1</v>
      </c>
    </row>
    <row r="738" spans="1:8" x14ac:dyDescent="0.2">
      <c r="A738" s="1">
        <v>735</v>
      </c>
      <c r="B738" s="2" t="s">
        <v>283</v>
      </c>
      <c r="C738" s="2" t="s">
        <v>193</v>
      </c>
      <c r="D738" s="5" t="s">
        <v>1039</v>
      </c>
      <c r="E738" s="6">
        <v>3206</v>
      </c>
      <c r="F738" s="23">
        <v>6</v>
      </c>
      <c r="G738" s="18" t="s">
        <v>13</v>
      </c>
      <c r="H738" s="4">
        <f>39.25+15.87</f>
        <v>55.12</v>
      </c>
    </row>
    <row r="739" spans="1:8" x14ac:dyDescent="0.2">
      <c r="A739" s="1">
        <v>736</v>
      </c>
      <c r="B739" s="2" t="s">
        <v>283</v>
      </c>
      <c r="C739" s="2" t="s">
        <v>193</v>
      </c>
      <c r="D739" s="5" t="s">
        <v>1039</v>
      </c>
      <c r="E739" s="2">
        <v>3207</v>
      </c>
      <c r="F739" s="23">
        <v>13</v>
      </c>
      <c r="G739" s="1" t="s">
        <v>432</v>
      </c>
      <c r="H739" s="4">
        <v>15.23</v>
      </c>
    </row>
    <row r="740" spans="1:8" x14ac:dyDescent="0.2">
      <c r="A740" s="1">
        <v>737</v>
      </c>
      <c r="B740" s="2" t="s">
        <v>283</v>
      </c>
      <c r="C740" s="2" t="s">
        <v>193</v>
      </c>
      <c r="D740" s="5" t="s">
        <v>1039</v>
      </c>
      <c r="E740" s="2">
        <v>3208</v>
      </c>
      <c r="F740" s="23">
        <v>17</v>
      </c>
      <c r="G740" s="1" t="s">
        <v>17</v>
      </c>
      <c r="H740" s="4" t="s">
        <v>19</v>
      </c>
    </row>
    <row r="741" spans="1:8" x14ac:dyDescent="0.2">
      <c r="A741" s="1">
        <v>738</v>
      </c>
      <c r="B741" s="2" t="s">
        <v>283</v>
      </c>
      <c r="C741" s="2" t="s">
        <v>193</v>
      </c>
      <c r="D741" s="5" t="s">
        <v>1053</v>
      </c>
      <c r="E741" s="2">
        <v>3209</v>
      </c>
      <c r="F741" s="23">
        <v>6</v>
      </c>
      <c r="G741" s="1" t="s">
        <v>533</v>
      </c>
      <c r="H741" s="4">
        <v>23.11</v>
      </c>
    </row>
    <row r="742" spans="1:8" x14ac:dyDescent="0.2">
      <c r="A742" s="1">
        <v>739</v>
      </c>
      <c r="B742" s="2" t="s">
        <v>283</v>
      </c>
      <c r="C742" s="2" t="s">
        <v>193</v>
      </c>
      <c r="D742" s="5" t="s">
        <v>1060</v>
      </c>
      <c r="E742" s="2">
        <v>3210</v>
      </c>
      <c r="F742" s="23">
        <v>6</v>
      </c>
      <c r="G742" s="1" t="s">
        <v>533</v>
      </c>
      <c r="H742" s="4">
        <v>23.11</v>
      </c>
    </row>
    <row r="743" spans="1:8" x14ac:dyDescent="0.2">
      <c r="A743" s="1">
        <v>740</v>
      </c>
      <c r="B743" s="2" t="s">
        <v>283</v>
      </c>
      <c r="C743" s="2" t="s">
        <v>193</v>
      </c>
      <c r="D743" s="5" t="s">
        <v>1039</v>
      </c>
      <c r="E743" s="2" t="s">
        <v>399</v>
      </c>
      <c r="F743" s="23">
        <v>8</v>
      </c>
      <c r="G743" s="1" t="s">
        <v>536</v>
      </c>
      <c r="H743" s="4">
        <v>6.72</v>
      </c>
    </row>
    <row r="744" spans="1:8" x14ac:dyDescent="0.2">
      <c r="A744" s="1">
        <v>741</v>
      </c>
      <c r="B744" s="2" t="s">
        <v>283</v>
      </c>
      <c r="C744" s="2" t="s">
        <v>193</v>
      </c>
      <c r="D744" s="5" t="s">
        <v>1039</v>
      </c>
      <c r="E744" s="2" t="s">
        <v>402</v>
      </c>
      <c r="F744" s="23">
        <v>8</v>
      </c>
      <c r="G744" s="1" t="s">
        <v>403</v>
      </c>
      <c r="H744" s="4">
        <v>6.72</v>
      </c>
    </row>
    <row r="745" spans="1:8" x14ac:dyDescent="0.2">
      <c r="A745" s="1">
        <v>742</v>
      </c>
      <c r="B745" s="2" t="s">
        <v>283</v>
      </c>
      <c r="C745" s="2" t="s">
        <v>193</v>
      </c>
      <c r="D745" s="5" t="s">
        <v>1039</v>
      </c>
      <c r="E745" s="2" t="s">
        <v>404</v>
      </c>
      <c r="F745" s="23">
        <v>8</v>
      </c>
      <c r="G745" s="1" t="s">
        <v>405</v>
      </c>
      <c r="H745" s="4">
        <v>8.08</v>
      </c>
    </row>
    <row r="746" spans="1:8" x14ac:dyDescent="0.2">
      <c r="A746" s="1">
        <v>743</v>
      </c>
      <c r="B746" s="2" t="s">
        <v>283</v>
      </c>
      <c r="C746" s="2" t="s">
        <v>193</v>
      </c>
      <c r="D746" s="5" t="s">
        <v>1039</v>
      </c>
      <c r="E746" s="2" t="s">
        <v>406</v>
      </c>
      <c r="F746" s="23">
        <v>8</v>
      </c>
      <c r="G746" s="1" t="s">
        <v>407</v>
      </c>
      <c r="H746" s="4">
        <v>7.08</v>
      </c>
    </row>
    <row r="747" spans="1:8" x14ac:dyDescent="0.2">
      <c r="A747" s="1">
        <v>744</v>
      </c>
      <c r="B747" s="2" t="s">
        <v>283</v>
      </c>
      <c r="C747" s="2" t="s">
        <v>193</v>
      </c>
      <c r="D747" s="5" t="s">
        <v>1039</v>
      </c>
      <c r="E747" s="2" t="s">
        <v>408</v>
      </c>
      <c r="F747" s="23">
        <v>8</v>
      </c>
      <c r="G747" s="1" t="s">
        <v>409</v>
      </c>
      <c r="H747" s="4">
        <v>6.72</v>
      </c>
    </row>
    <row r="748" spans="1:8" x14ac:dyDescent="0.2">
      <c r="A748" s="1">
        <v>745</v>
      </c>
      <c r="B748" s="2" t="s">
        <v>283</v>
      </c>
      <c r="C748" s="2" t="s">
        <v>193</v>
      </c>
      <c r="D748" s="5" t="s">
        <v>1039</v>
      </c>
      <c r="E748" s="2" t="s">
        <v>410</v>
      </c>
      <c r="F748" s="23">
        <v>6</v>
      </c>
      <c r="G748" s="1" t="s">
        <v>411</v>
      </c>
      <c r="H748" s="4">
        <v>13.73</v>
      </c>
    </row>
    <row r="749" spans="1:8" x14ac:dyDescent="0.2">
      <c r="A749" s="1">
        <v>746</v>
      </c>
      <c r="B749" s="2" t="s">
        <v>283</v>
      </c>
      <c r="C749" s="2" t="s">
        <v>193</v>
      </c>
      <c r="D749" s="5" t="s">
        <v>1039</v>
      </c>
      <c r="E749" s="2" t="s">
        <v>412</v>
      </c>
      <c r="F749" s="23">
        <v>6</v>
      </c>
      <c r="G749" s="1" t="s">
        <v>505</v>
      </c>
      <c r="H749" s="4">
        <v>13.59</v>
      </c>
    </row>
    <row r="750" spans="1:8" x14ac:dyDescent="0.2">
      <c r="A750" s="1">
        <v>747</v>
      </c>
      <c r="B750" s="2" t="s">
        <v>283</v>
      </c>
      <c r="C750" s="2" t="s">
        <v>193</v>
      </c>
      <c r="D750" s="5" t="s">
        <v>1039</v>
      </c>
      <c r="E750" s="2" t="s">
        <v>414</v>
      </c>
      <c r="F750" s="23">
        <v>6</v>
      </c>
      <c r="G750" s="1" t="s">
        <v>415</v>
      </c>
      <c r="H750" s="4">
        <v>13.23</v>
      </c>
    </row>
    <row r="751" spans="1:8" x14ac:dyDescent="0.2">
      <c r="A751" s="1">
        <v>748</v>
      </c>
      <c r="B751" s="2" t="s">
        <v>283</v>
      </c>
      <c r="C751" s="2" t="s">
        <v>193</v>
      </c>
      <c r="D751" s="5" t="s">
        <v>1039</v>
      </c>
      <c r="E751" s="2" t="s">
        <v>416</v>
      </c>
      <c r="F751" s="23">
        <v>6</v>
      </c>
      <c r="G751" s="1" t="s">
        <v>417</v>
      </c>
      <c r="H751" s="4">
        <v>27.41</v>
      </c>
    </row>
    <row r="752" spans="1:8" x14ac:dyDescent="0.2">
      <c r="A752" s="1">
        <v>749</v>
      </c>
      <c r="B752" s="2" t="s">
        <v>283</v>
      </c>
      <c r="C752" s="2" t="s">
        <v>193</v>
      </c>
      <c r="D752" s="5" t="s">
        <v>1039</v>
      </c>
      <c r="E752" s="2" t="s">
        <v>419</v>
      </c>
      <c r="F752" s="23">
        <v>6</v>
      </c>
      <c r="G752" s="1" t="s">
        <v>420</v>
      </c>
      <c r="H752" s="4">
        <v>27.41</v>
      </c>
    </row>
    <row r="753" spans="1:8" x14ac:dyDescent="0.2">
      <c r="A753" s="1">
        <v>750</v>
      </c>
      <c r="B753" s="2" t="s">
        <v>283</v>
      </c>
      <c r="C753" s="2" t="s">
        <v>193</v>
      </c>
      <c r="D753" s="5" t="s">
        <v>1039</v>
      </c>
      <c r="E753" s="2" t="s">
        <v>421</v>
      </c>
      <c r="F753" s="23">
        <v>6</v>
      </c>
      <c r="G753" s="1" t="s">
        <v>422</v>
      </c>
      <c r="H753" s="4">
        <v>26.83</v>
      </c>
    </row>
    <row r="754" spans="1:8" x14ac:dyDescent="0.2">
      <c r="A754" s="1">
        <v>751</v>
      </c>
      <c r="B754" s="2" t="s">
        <v>283</v>
      </c>
      <c r="C754" s="2" t="s">
        <v>193</v>
      </c>
      <c r="D754" s="5" t="s">
        <v>1039</v>
      </c>
      <c r="E754" s="2" t="s">
        <v>423</v>
      </c>
      <c r="F754" s="23">
        <v>6</v>
      </c>
      <c r="G754" s="1" t="s">
        <v>424</v>
      </c>
      <c r="H754" s="4">
        <v>20.260000000000002</v>
      </c>
    </row>
    <row r="755" spans="1:8" x14ac:dyDescent="0.2">
      <c r="A755" s="1">
        <v>752</v>
      </c>
      <c r="B755" s="2" t="s">
        <v>283</v>
      </c>
      <c r="C755" s="2" t="s">
        <v>273</v>
      </c>
      <c r="D755" s="5" t="s">
        <v>1039</v>
      </c>
      <c r="E755" s="2">
        <v>4100</v>
      </c>
      <c r="F755" s="23">
        <v>6</v>
      </c>
      <c r="G755" s="1" t="s">
        <v>284</v>
      </c>
      <c r="H755" s="4">
        <v>59.99</v>
      </c>
    </row>
    <row r="756" spans="1:8" x14ac:dyDescent="0.2">
      <c r="A756" s="1">
        <v>753</v>
      </c>
      <c r="B756" s="2" t="s">
        <v>283</v>
      </c>
      <c r="C756" s="2" t="s">
        <v>273</v>
      </c>
      <c r="D756" s="5" t="s">
        <v>1054</v>
      </c>
      <c r="E756" s="2">
        <v>4101</v>
      </c>
      <c r="F756" s="23">
        <v>1</v>
      </c>
      <c r="G756" s="1" t="s">
        <v>13</v>
      </c>
      <c r="H756" s="4">
        <v>33.29</v>
      </c>
    </row>
    <row r="757" spans="1:8" x14ac:dyDescent="0.2">
      <c r="A757" s="1">
        <v>754</v>
      </c>
      <c r="B757" s="2" t="s">
        <v>283</v>
      </c>
      <c r="C757" s="2" t="s">
        <v>273</v>
      </c>
      <c r="D757" s="5" t="s">
        <v>1054</v>
      </c>
      <c r="E757" s="2">
        <v>4102</v>
      </c>
      <c r="F757" s="23">
        <v>1</v>
      </c>
      <c r="G757" s="1" t="s">
        <v>13</v>
      </c>
      <c r="H757" s="4">
        <v>28.7</v>
      </c>
    </row>
    <row r="758" spans="1:8" x14ac:dyDescent="0.2">
      <c r="A758" s="1">
        <v>755</v>
      </c>
      <c r="B758" s="2" t="s">
        <v>283</v>
      </c>
      <c r="C758" s="2" t="s">
        <v>273</v>
      </c>
      <c r="D758" s="5" t="s">
        <v>1054</v>
      </c>
      <c r="E758" s="2">
        <v>4103</v>
      </c>
      <c r="F758" s="23">
        <v>1</v>
      </c>
      <c r="G758" s="1" t="s">
        <v>276</v>
      </c>
      <c r="H758" s="4">
        <v>8.09</v>
      </c>
    </row>
    <row r="759" spans="1:8" x14ac:dyDescent="0.2">
      <c r="A759" s="1">
        <v>756</v>
      </c>
      <c r="B759" s="2" t="s">
        <v>283</v>
      </c>
      <c r="C759" s="2" t="s">
        <v>273</v>
      </c>
      <c r="D759" s="5" t="s">
        <v>1054</v>
      </c>
      <c r="E759" s="2">
        <v>4104</v>
      </c>
      <c r="F759" s="23">
        <v>1</v>
      </c>
      <c r="G759" s="1" t="s">
        <v>511</v>
      </c>
      <c r="H759" s="4">
        <v>25.81</v>
      </c>
    </row>
    <row r="760" spans="1:8" x14ac:dyDescent="0.2">
      <c r="A760" s="1">
        <v>757</v>
      </c>
      <c r="B760" s="2" t="s">
        <v>283</v>
      </c>
      <c r="C760" s="2" t="s">
        <v>273</v>
      </c>
      <c r="D760" s="5" t="s">
        <v>1054</v>
      </c>
      <c r="E760" s="2">
        <v>4105</v>
      </c>
      <c r="F760" s="23">
        <v>1</v>
      </c>
      <c r="G760" s="1" t="s">
        <v>512</v>
      </c>
      <c r="H760" s="4">
        <v>32.409999999999997</v>
      </c>
    </row>
    <row r="761" spans="1:8" x14ac:dyDescent="0.2">
      <c r="A761" s="1">
        <v>758</v>
      </c>
      <c r="B761" s="2" t="s">
        <v>283</v>
      </c>
      <c r="C761" s="2" t="s">
        <v>273</v>
      </c>
      <c r="D761" s="5" t="s">
        <v>1054</v>
      </c>
      <c r="E761" s="2">
        <v>4106</v>
      </c>
      <c r="F761" s="23">
        <v>1</v>
      </c>
      <c r="G761" s="1" t="s">
        <v>478</v>
      </c>
      <c r="H761" s="4">
        <v>21.23</v>
      </c>
    </row>
    <row r="762" spans="1:8" x14ac:dyDescent="0.2">
      <c r="A762" s="1">
        <v>759</v>
      </c>
      <c r="B762" s="2" t="s">
        <v>283</v>
      </c>
      <c r="C762" s="2" t="s">
        <v>273</v>
      </c>
      <c r="D762" s="5" t="s">
        <v>1054</v>
      </c>
      <c r="E762" s="2">
        <v>4107</v>
      </c>
      <c r="F762" s="23">
        <v>1</v>
      </c>
      <c r="G762" s="1" t="s">
        <v>304</v>
      </c>
      <c r="H762" s="4">
        <v>10.18</v>
      </c>
    </row>
    <row r="763" spans="1:8" x14ac:dyDescent="0.2">
      <c r="A763" s="1">
        <v>760</v>
      </c>
      <c r="B763" s="2" t="s">
        <v>283</v>
      </c>
      <c r="C763" s="2" t="s">
        <v>273</v>
      </c>
      <c r="D763" s="5" t="s">
        <v>1054</v>
      </c>
      <c r="E763" s="2">
        <v>4108</v>
      </c>
      <c r="F763" s="2">
        <v>15</v>
      </c>
      <c r="G763" s="1" t="s">
        <v>31</v>
      </c>
      <c r="H763" s="4">
        <v>10.039999999999999</v>
      </c>
    </row>
    <row r="764" spans="1:8" x14ac:dyDescent="0.2">
      <c r="A764" s="1">
        <v>761</v>
      </c>
      <c r="B764" s="2" t="s">
        <v>283</v>
      </c>
      <c r="C764" s="2" t="s">
        <v>273</v>
      </c>
      <c r="D764" s="5" t="s">
        <v>1054</v>
      </c>
      <c r="E764" s="2">
        <v>4109</v>
      </c>
      <c r="F764" s="23">
        <v>12</v>
      </c>
      <c r="G764" s="1" t="s">
        <v>30</v>
      </c>
      <c r="H764" s="4">
        <v>10.23</v>
      </c>
    </row>
    <row r="765" spans="1:8" x14ac:dyDescent="0.2">
      <c r="A765" s="1">
        <v>762</v>
      </c>
      <c r="B765" s="2" t="s">
        <v>283</v>
      </c>
      <c r="C765" s="2" t="s">
        <v>273</v>
      </c>
      <c r="D765" s="5" t="s">
        <v>1054</v>
      </c>
      <c r="E765" s="2">
        <v>4110</v>
      </c>
      <c r="F765" s="23">
        <v>1</v>
      </c>
      <c r="G765" s="1" t="s">
        <v>513</v>
      </c>
      <c r="H765" s="4">
        <v>3.6</v>
      </c>
    </row>
    <row r="766" spans="1:8" x14ac:dyDescent="0.2">
      <c r="A766" s="1">
        <v>763</v>
      </c>
      <c r="B766" s="2" t="s">
        <v>283</v>
      </c>
      <c r="C766" s="2" t="s">
        <v>273</v>
      </c>
      <c r="D766" s="5" t="s">
        <v>1054</v>
      </c>
      <c r="E766" s="2">
        <v>4111</v>
      </c>
      <c r="F766" s="23">
        <v>1</v>
      </c>
      <c r="G766" s="1" t="s">
        <v>513</v>
      </c>
      <c r="H766" s="4">
        <v>3.51</v>
      </c>
    </row>
    <row r="767" spans="1:8" x14ac:dyDescent="0.2">
      <c r="A767" s="1">
        <v>764</v>
      </c>
      <c r="B767" s="2" t="s">
        <v>283</v>
      </c>
      <c r="C767" s="2" t="s">
        <v>273</v>
      </c>
      <c r="D767" s="5" t="s">
        <v>1054</v>
      </c>
      <c r="E767" s="2">
        <v>4112</v>
      </c>
      <c r="F767" s="23">
        <v>4</v>
      </c>
      <c r="G767" s="1" t="s">
        <v>514</v>
      </c>
      <c r="H767" s="4">
        <v>21.37</v>
      </c>
    </row>
    <row r="768" spans="1:8" x14ac:dyDescent="0.2">
      <c r="A768" s="1">
        <v>765</v>
      </c>
      <c r="B768" s="2" t="s">
        <v>283</v>
      </c>
      <c r="C768" s="2" t="s">
        <v>273</v>
      </c>
      <c r="D768" s="5" t="s">
        <v>1058</v>
      </c>
      <c r="E768" s="2">
        <v>4113</v>
      </c>
      <c r="F768" s="23">
        <v>1</v>
      </c>
      <c r="G768" s="1" t="s">
        <v>548</v>
      </c>
      <c r="H768" s="4">
        <v>19.21</v>
      </c>
    </row>
    <row r="769" spans="1:8" x14ac:dyDescent="0.2">
      <c r="A769" s="1">
        <v>766</v>
      </c>
      <c r="B769" s="2" t="s">
        <v>283</v>
      </c>
      <c r="C769" s="2" t="s">
        <v>273</v>
      </c>
      <c r="D769" s="5" t="s">
        <v>1058</v>
      </c>
      <c r="E769" s="2">
        <v>4114</v>
      </c>
      <c r="F769" s="23">
        <v>17</v>
      </c>
      <c r="G769" s="1" t="s">
        <v>17</v>
      </c>
      <c r="H769" s="4" t="s">
        <v>19</v>
      </c>
    </row>
    <row r="770" spans="1:8" x14ac:dyDescent="0.2">
      <c r="A770" s="1">
        <v>767</v>
      </c>
      <c r="B770" s="2" t="s">
        <v>283</v>
      </c>
      <c r="C770" s="2" t="s">
        <v>273</v>
      </c>
      <c r="D770" s="5" t="s">
        <v>1058</v>
      </c>
      <c r="E770" s="2">
        <v>4115</v>
      </c>
      <c r="F770" s="23">
        <v>6</v>
      </c>
      <c r="G770" s="1" t="s">
        <v>13</v>
      </c>
      <c r="H770" s="4">
        <v>27.85</v>
      </c>
    </row>
    <row r="771" spans="1:8" x14ac:dyDescent="0.2">
      <c r="A771" s="1">
        <v>768</v>
      </c>
      <c r="B771" s="2" t="s">
        <v>283</v>
      </c>
      <c r="C771" s="2" t="s">
        <v>273</v>
      </c>
      <c r="D771" s="5" t="s">
        <v>1058</v>
      </c>
      <c r="E771" s="2">
        <v>4116</v>
      </c>
      <c r="F771" s="23">
        <v>1</v>
      </c>
      <c r="G771" s="1" t="s">
        <v>518</v>
      </c>
      <c r="H771" s="4">
        <v>7.56</v>
      </c>
    </row>
    <row r="772" spans="1:8" x14ac:dyDescent="0.2">
      <c r="A772" s="1">
        <v>769</v>
      </c>
      <c r="B772" s="2" t="s">
        <v>283</v>
      </c>
      <c r="C772" s="2" t="s">
        <v>273</v>
      </c>
      <c r="D772" s="5" t="s">
        <v>1058</v>
      </c>
      <c r="E772" s="2">
        <v>4117</v>
      </c>
      <c r="F772" s="23">
        <v>12</v>
      </c>
      <c r="G772" s="1" t="s">
        <v>519</v>
      </c>
      <c r="H772" s="4">
        <v>8.7899999999999991</v>
      </c>
    </row>
    <row r="773" spans="1:8" x14ac:dyDescent="0.2">
      <c r="A773" s="1">
        <v>770</v>
      </c>
      <c r="B773" s="2" t="s">
        <v>283</v>
      </c>
      <c r="C773" s="2" t="s">
        <v>273</v>
      </c>
      <c r="D773" s="5" t="s">
        <v>1058</v>
      </c>
      <c r="E773" s="2">
        <v>4118</v>
      </c>
      <c r="F773" s="23">
        <v>11</v>
      </c>
      <c r="G773" s="1" t="s">
        <v>549</v>
      </c>
      <c r="H773" s="4">
        <v>6.93</v>
      </c>
    </row>
    <row r="774" spans="1:8" x14ac:dyDescent="0.2">
      <c r="A774" s="1">
        <v>771</v>
      </c>
      <c r="B774" s="2" t="s">
        <v>283</v>
      </c>
      <c r="C774" s="2" t="s">
        <v>273</v>
      </c>
      <c r="D774" s="5" t="s">
        <v>1058</v>
      </c>
      <c r="E774" s="2">
        <v>4119</v>
      </c>
      <c r="F774" s="23">
        <v>11</v>
      </c>
      <c r="G774" s="1" t="s">
        <v>550</v>
      </c>
      <c r="H774" s="4">
        <v>9.23</v>
      </c>
    </row>
    <row r="775" spans="1:8" x14ac:dyDescent="0.2">
      <c r="A775" s="1">
        <v>772</v>
      </c>
      <c r="B775" s="2" t="s">
        <v>283</v>
      </c>
      <c r="C775" s="2" t="s">
        <v>273</v>
      </c>
      <c r="D775" s="5" t="s">
        <v>1058</v>
      </c>
      <c r="E775" s="2">
        <v>4120</v>
      </c>
      <c r="F775" s="23">
        <v>11</v>
      </c>
      <c r="G775" s="1" t="s">
        <v>551</v>
      </c>
      <c r="H775" s="4">
        <v>36.53</v>
      </c>
    </row>
    <row r="776" spans="1:8" x14ac:dyDescent="0.2">
      <c r="A776" s="1">
        <v>773</v>
      </c>
      <c r="B776" s="2" t="s">
        <v>283</v>
      </c>
      <c r="C776" s="2" t="s">
        <v>273</v>
      </c>
      <c r="D776" s="5" t="s">
        <v>1058</v>
      </c>
      <c r="E776" s="2" t="s">
        <v>552</v>
      </c>
      <c r="F776" s="23">
        <v>12</v>
      </c>
      <c r="G776" s="1" t="s">
        <v>30</v>
      </c>
      <c r="H776" s="4">
        <v>6.35</v>
      </c>
    </row>
    <row r="777" spans="1:8" x14ac:dyDescent="0.2">
      <c r="A777" s="1">
        <v>774</v>
      </c>
      <c r="B777" s="2" t="s">
        <v>283</v>
      </c>
      <c r="C777" s="2" t="s">
        <v>273</v>
      </c>
      <c r="D777" s="5" t="s">
        <v>1058</v>
      </c>
      <c r="E777" s="2" t="s">
        <v>553</v>
      </c>
      <c r="F777" s="23">
        <v>13</v>
      </c>
      <c r="G777" s="1" t="s">
        <v>554</v>
      </c>
      <c r="H777" s="4">
        <v>6.95</v>
      </c>
    </row>
    <row r="778" spans="1:8" x14ac:dyDescent="0.2">
      <c r="A778" s="1">
        <v>775</v>
      </c>
      <c r="B778" s="2" t="s">
        <v>283</v>
      </c>
      <c r="C778" s="2" t="s">
        <v>273</v>
      </c>
      <c r="D778" s="5" t="s">
        <v>1058</v>
      </c>
      <c r="E778" s="2">
        <v>4121</v>
      </c>
      <c r="F778" s="23">
        <v>1</v>
      </c>
      <c r="G778" s="1" t="s">
        <v>555</v>
      </c>
      <c r="H778" s="4">
        <v>29.92</v>
      </c>
    </row>
    <row r="779" spans="1:8" x14ac:dyDescent="0.2">
      <c r="A779" s="1">
        <v>776</v>
      </c>
      <c r="B779" s="2" t="s">
        <v>283</v>
      </c>
      <c r="C779" s="2" t="s">
        <v>273</v>
      </c>
      <c r="D779" s="5" t="s">
        <v>1058</v>
      </c>
      <c r="E779" s="2" t="s">
        <v>556</v>
      </c>
      <c r="F779" s="23">
        <v>1</v>
      </c>
      <c r="G779" s="1" t="s">
        <v>458</v>
      </c>
      <c r="H779" s="4">
        <v>3.12</v>
      </c>
    </row>
    <row r="780" spans="1:8" x14ac:dyDescent="0.2">
      <c r="A780" s="1">
        <v>777</v>
      </c>
      <c r="B780" s="2" t="s">
        <v>283</v>
      </c>
      <c r="C780" s="2" t="s">
        <v>273</v>
      </c>
      <c r="D780" s="5" t="s">
        <v>1054</v>
      </c>
      <c r="E780" s="2">
        <v>4122</v>
      </c>
      <c r="F780" s="23">
        <v>1</v>
      </c>
      <c r="G780" s="1" t="s">
        <v>522</v>
      </c>
      <c r="H780" s="4">
        <v>33.630000000000003</v>
      </c>
    </row>
    <row r="781" spans="1:8" x14ac:dyDescent="0.2">
      <c r="A781" s="1">
        <v>778</v>
      </c>
      <c r="B781" s="2" t="s">
        <v>283</v>
      </c>
      <c r="C781" s="2" t="s">
        <v>273</v>
      </c>
      <c r="D781" s="5" t="s">
        <v>1054</v>
      </c>
      <c r="E781" s="2">
        <v>4123</v>
      </c>
      <c r="F781" s="23">
        <v>1</v>
      </c>
      <c r="G781" s="1" t="s">
        <v>458</v>
      </c>
      <c r="H781" s="4">
        <v>2.9</v>
      </c>
    </row>
    <row r="782" spans="1:8" x14ac:dyDescent="0.2">
      <c r="A782" s="1">
        <v>779</v>
      </c>
      <c r="B782" s="2" t="s">
        <v>283</v>
      </c>
      <c r="C782" s="2" t="s">
        <v>273</v>
      </c>
      <c r="D782" s="5" t="s">
        <v>1054</v>
      </c>
      <c r="E782" s="2">
        <v>4124</v>
      </c>
      <c r="F782" s="23">
        <v>1</v>
      </c>
      <c r="G782" s="1" t="s">
        <v>522</v>
      </c>
      <c r="H782" s="4">
        <v>33.61</v>
      </c>
    </row>
    <row r="783" spans="1:8" x14ac:dyDescent="0.2">
      <c r="A783" s="1">
        <v>780</v>
      </c>
      <c r="B783" s="2" t="s">
        <v>283</v>
      </c>
      <c r="C783" s="2" t="s">
        <v>273</v>
      </c>
      <c r="D783" s="5" t="s">
        <v>1054</v>
      </c>
      <c r="E783" s="2">
        <v>4125</v>
      </c>
      <c r="F783" s="23">
        <v>1</v>
      </c>
      <c r="G783" s="1" t="s">
        <v>458</v>
      </c>
      <c r="H783" s="4">
        <v>2.9</v>
      </c>
    </row>
    <row r="784" spans="1:8" x14ac:dyDescent="0.2">
      <c r="A784" s="1">
        <v>781</v>
      </c>
      <c r="B784" s="2" t="s">
        <v>283</v>
      </c>
      <c r="C784" s="2" t="s">
        <v>273</v>
      </c>
      <c r="D784" s="5" t="s">
        <v>1054</v>
      </c>
      <c r="E784" s="2">
        <v>4126</v>
      </c>
      <c r="F784" s="23">
        <v>1</v>
      </c>
      <c r="G784" s="1" t="s">
        <v>522</v>
      </c>
      <c r="H784" s="4">
        <v>33.630000000000003</v>
      </c>
    </row>
    <row r="785" spans="1:8" x14ac:dyDescent="0.2">
      <c r="A785" s="1">
        <v>782</v>
      </c>
      <c r="B785" s="2" t="s">
        <v>283</v>
      </c>
      <c r="C785" s="2" t="s">
        <v>273</v>
      </c>
      <c r="D785" s="5" t="s">
        <v>1054</v>
      </c>
      <c r="E785" s="2">
        <v>4127</v>
      </c>
      <c r="F785" s="23">
        <v>1</v>
      </c>
      <c r="G785" s="1" t="s">
        <v>458</v>
      </c>
      <c r="H785" s="4">
        <v>2.9</v>
      </c>
    </row>
    <row r="786" spans="1:8" x14ac:dyDescent="0.2">
      <c r="A786" s="1">
        <v>783</v>
      </c>
      <c r="B786" s="2" t="s">
        <v>283</v>
      </c>
      <c r="C786" s="2" t="s">
        <v>273</v>
      </c>
      <c r="D786" s="5" t="s">
        <v>1054</v>
      </c>
      <c r="E786" s="2">
        <v>4128</v>
      </c>
      <c r="F786" s="23">
        <v>1</v>
      </c>
      <c r="G786" s="1" t="s">
        <v>522</v>
      </c>
      <c r="H786" s="4">
        <v>33.58</v>
      </c>
    </row>
    <row r="787" spans="1:8" x14ac:dyDescent="0.2">
      <c r="A787" s="1">
        <v>784</v>
      </c>
      <c r="B787" s="2" t="s">
        <v>283</v>
      </c>
      <c r="C787" s="2" t="s">
        <v>273</v>
      </c>
      <c r="D787" s="5" t="s">
        <v>1054</v>
      </c>
      <c r="E787" s="2">
        <v>4129</v>
      </c>
      <c r="F787" s="23">
        <v>1</v>
      </c>
      <c r="G787" s="1" t="s">
        <v>458</v>
      </c>
      <c r="H787" s="4">
        <v>2.9</v>
      </c>
    </row>
    <row r="788" spans="1:8" x14ac:dyDescent="0.2">
      <c r="A788" s="1">
        <v>785</v>
      </c>
      <c r="B788" s="2" t="s">
        <v>283</v>
      </c>
      <c r="C788" s="2" t="s">
        <v>273</v>
      </c>
      <c r="D788" s="5" t="s">
        <v>1054</v>
      </c>
      <c r="E788" s="2">
        <v>4130</v>
      </c>
      <c r="F788" s="23">
        <v>1</v>
      </c>
      <c r="G788" s="1" t="s">
        <v>515</v>
      </c>
      <c r="H788" s="4">
        <v>24.69</v>
      </c>
    </row>
    <row r="789" spans="1:8" x14ac:dyDescent="0.2">
      <c r="A789" s="1">
        <v>786</v>
      </c>
      <c r="B789" s="2" t="s">
        <v>283</v>
      </c>
      <c r="C789" s="2" t="s">
        <v>273</v>
      </c>
      <c r="D789" s="5" t="s">
        <v>1054</v>
      </c>
      <c r="E789" s="2">
        <v>4131</v>
      </c>
      <c r="F789" s="23">
        <v>1</v>
      </c>
      <c r="G789" s="1" t="s">
        <v>458</v>
      </c>
      <c r="H789" s="4">
        <v>2.9</v>
      </c>
    </row>
    <row r="790" spans="1:8" x14ac:dyDescent="0.2">
      <c r="A790" s="1">
        <v>787</v>
      </c>
      <c r="B790" s="2" t="s">
        <v>283</v>
      </c>
      <c r="C790" s="2" t="s">
        <v>273</v>
      </c>
      <c r="D790" s="5" t="s">
        <v>1054</v>
      </c>
      <c r="E790" s="2">
        <v>4132</v>
      </c>
      <c r="F790" s="23">
        <v>1</v>
      </c>
      <c r="G790" s="1" t="s">
        <v>515</v>
      </c>
      <c r="H790" s="4">
        <v>26.61</v>
      </c>
    </row>
    <row r="791" spans="1:8" x14ac:dyDescent="0.2">
      <c r="A791" s="1">
        <v>788</v>
      </c>
      <c r="B791" s="2" t="s">
        <v>283</v>
      </c>
      <c r="C791" s="2" t="s">
        <v>273</v>
      </c>
      <c r="D791" s="5" t="s">
        <v>1054</v>
      </c>
      <c r="E791" s="2">
        <v>4133</v>
      </c>
      <c r="F791" s="23">
        <v>1</v>
      </c>
      <c r="G791" s="1" t="s">
        <v>458</v>
      </c>
      <c r="H791" s="4">
        <v>2.9</v>
      </c>
    </row>
    <row r="792" spans="1:8" x14ac:dyDescent="0.2">
      <c r="A792" s="1">
        <v>789</v>
      </c>
      <c r="B792" s="2" t="s">
        <v>283</v>
      </c>
      <c r="C792" s="2" t="s">
        <v>273</v>
      </c>
      <c r="D792" s="5" t="s">
        <v>1054</v>
      </c>
      <c r="E792" s="2">
        <v>4134</v>
      </c>
      <c r="F792" s="2">
        <v>14</v>
      </c>
      <c r="G792" s="1" t="s">
        <v>36</v>
      </c>
      <c r="H792" s="4">
        <v>4.05</v>
      </c>
    </row>
    <row r="793" spans="1:8" x14ac:dyDescent="0.2">
      <c r="A793" s="1">
        <v>790</v>
      </c>
      <c r="B793" s="2" t="s">
        <v>283</v>
      </c>
      <c r="C793" s="2" t="s">
        <v>273</v>
      </c>
      <c r="D793" s="5" t="s">
        <v>1054</v>
      </c>
      <c r="E793" s="2">
        <v>4135</v>
      </c>
      <c r="F793" s="23">
        <v>1</v>
      </c>
      <c r="G793" s="1" t="s">
        <v>13</v>
      </c>
      <c r="H793" s="4">
        <v>6.34</v>
      </c>
    </row>
    <row r="794" spans="1:8" x14ac:dyDescent="0.2">
      <c r="A794" s="1">
        <v>791</v>
      </c>
      <c r="B794" s="2" t="s">
        <v>283</v>
      </c>
      <c r="C794" s="2" t="s">
        <v>273</v>
      </c>
      <c r="D794" s="5" t="s">
        <v>1054</v>
      </c>
      <c r="E794" s="2">
        <v>4136</v>
      </c>
      <c r="F794" s="23">
        <v>13</v>
      </c>
      <c r="G794" s="1" t="s">
        <v>557</v>
      </c>
      <c r="H794" s="4">
        <v>8.76</v>
      </c>
    </row>
    <row r="795" spans="1:8" x14ac:dyDescent="0.2">
      <c r="A795" s="1">
        <v>792</v>
      </c>
      <c r="B795" s="2" t="s">
        <v>283</v>
      </c>
      <c r="C795" s="2" t="s">
        <v>273</v>
      </c>
      <c r="D795" s="5" t="s">
        <v>1054</v>
      </c>
      <c r="E795" s="2">
        <v>4137</v>
      </c>
      <c r="F795" s="23">
        <v>1</v>
      </c>
      <c r="G795" s="1" t="s">
        <v>13</v>
      </c>
      <c r="H795" s="4">
        <v>49.38</v>
      </c>
    </row>
    <row r="796" spans="1:8" x14ac:dyDescent="0.2">
      <c r="A796" s="1">
        <v>793</v>
      </c>
      <c r="B796" s="2" t="s">
        <v>283</v>
      </c>
      <c r="C796" s="2" t="s">
        <v>273</v>
      </c>
      <c r="D796" s="5" t="s">
        <v>1054</v>
      </c>
      <c r="E796" s="2">
        <v>4138</v>
      </c>
      <c r="F796" s="23">
        <v>1</v>
      </c>
      <c r="G796" s="1" t="s">
        <v>13</v>
      </c>
      <c r="H796" s="4">
        <v>25.07</v>
      </c>
    </row>
    <row r="797" spans="1:8" x14ac:dyDescent="0.2">
      <c r="A797" s="1">
        <v>794</v>
      </c>
      <c r="B797" s="2" t="s">
        <v>283</v>
      </c>
      <c r="C797" s="2" t="s">
        <v>273</v>
      </c>
      <c r="D797" s="5" t="s">
        <v>1054</v>
      </c>
      <c r="E797" s="2">
        <v>4139</v>
      </c>
      <c r="F797" s="23">
        <v>1</v>
      </c>
      <c r="G797" s="1" t="s">
        <v>106</v>
      </c>
      <c r="H797" s="4">
        <v>9.31</v>
      </c>
    </row>
    <row r="798" spans="1:8" x14ac:dyDescent="0.2">
      <c r="A798" s="1">
        <v>795</v>
      </c>
      <c r="B798" s="2" t="s">
        <v>283</v>
      </c>
      <c r="C798" s="2" t="s">
        <v>273</v>
      </c>
      <c r="D798" s="5" t="s">
        <v>1054</v>
      </c>
      <c r="E798" s="2">
        <v>4140</v>
      </c>
      <c r="F798" s="23">
        <v>1</v>
      </c>
      <c r="G798" s="1" t="s">
        <v>543</v>
      </c>
      <c r="H798" s="4">
        <v>6.59</v>
      </c>
    </row>
    <row r="799" spans="1:8" x14ac:dyDescent="0.2">
      <c r="A799" s="1">
        <v>796</v>
      </c>
      <c r="B799" s="2" t="s">
        <v>283</v>
      </c>
      <c r="C799" s="2" t="s">
        <v>273</v>
      </c>
      <c r="D799" s="5" t="s">
        <v>1054</v>
      </c>
      <c r="E799" s="2">
        <v>4141</v>
      </c>
      <c r="F799" s="23">
        <v>1</v>
      </c>
      <c r="G799" s="1" t="s">
        <v>511</v>
      </c>
      <c r="H799" s="4">
        <v>32.11</v>
      </c>
    </row>
    <row r="800" spans="1:8" x14ac:dyDescent="0.2">
      <c r="A800" s="1">
        <v>797</v>
      </c>
      <c r="B800" s="2" t="s">
        <v>283</v>
      </c>
      <c r="C800" s="2" t="s">
        <v>273</v>
      </c>
      <c r="D800" s="5" t="s">
        <v>1054</v>
      </c>
      <c r="E800" s="2">
        <v>4142</v>
      </c>
      <c r="F800" s="23">
        <v>1</v>
      </c>
      <c r="G800" s="1" t="s">
        <v>276</v>
      </c>
      <c r="H800" s="4">
        <v>8.93</v>
      </c>
    </row>
    <row r="801" spans="1:8" x14ac:dyDescent="0.2">
      <c r="A801" s="1">
        <v>798</v>
      </c>
      <c r="B801" s="2" t="s">
        <v>283</v>
      </c>
      <c r="C801" s="2" t="s">
        <v>273</v>
      </c>
      <c r="D801" s="5" t="s">
        <v>1054</v>
      </c>
      <c r="E801" s="2">
        <v>4143</v>
      </c>
      <c r="F801" s="23">
        <v>1</v>
      </c>
      <c r="G801" s="1" t="s">
        <v>522</v>
      </c>
      <c r="H801" s="4">
        <v>22.89</v>
      </c>
    </row>
    <row r="802" spans="1:8" x14ac:dyDescent="0.2">
      <c r="A802" s="1">
        <v>799</v>
      </c>
      <c r="B802" s="2" t="s">
        <v>283</v>
      </c>
      <c r="C802" s="2" t="s">
        <v>273</v>
      </c>
      <c r="D802" s="5" t="s">
        <v>1054</v>
      </c>
      <c r="E802" s="2">
        <v>4144</v>
      </c>
      <c r="F802" s="23">
        <v>1</v>
      </c>
      <c r="G802" s="1" t="s">
        <v>458</v>
      </c>
      <c r="H802" s="4">
        <v>2.9</v>
      </c>
    </row>
    <row r="803" spans="1:8" x14ac:dyDescent="0.2">
      <c r="A803" s="1">
        <v>800</v>
      </c>
      <c r="B803" s="2" t="s">
        <v>283</v>
      </c>
      <c r="C803" s="2" t="s">
        <v>273</v>
      </c>
      <c r="D803" s="5" t="s">
        <v>1054</v>
      </c>
      <c r="E803" s="2">
        <v>4145</v>
      </c>
      <c r="F803" s="23">
        <v>1</v>
      </c>
      <c r="G803" s="1" t="s">
        <v>522</v>
      </c>
      <c r="H803" s="4">
        <v>22.84</v>
      </c>
    </row>
    <row r="804" spans="1:8" x14ac:dyDescent="0.2">
      <c r="A804" s="1">
        <v>801</v>
      </c>
      <c r="B804" s="2" t="s">
        <v>283</v>
      </c>
      <c r="C804" s="2" t="s">
        <v>273</v>
      </c>
      <c r="D804" s="5" t="s">
        <v>1054</v>
      </c>
      <c r="E804" s="2">
        <v>4146</v>
      </c>
      <c r="F804" s="23">
        <v>1</v>
      </c>
      <c r="G804" s="1" t="s">
        <v>458</v>
      </c>
      <c r="H804" s="4">
        <v>2.9</v>
      </c>
    </row>
    <row r="805" spans="1:8" x14ac:dyDescent="0.2">
      <c r="A805" s="1">
        <v>802</v>
      </c>
      <c r="B805" s="2" t="s">
        <v>283</v>
      </c>
      <c r="C805" s="2" t="s">
        <v>273</v>
      </c>
      <c r="D805" s="5" t="s">
        <v>1054</v>
      </c>
      <c r="E805" s="2">
        <v>4147</v>
      </c>
      <c r="F805" s="23">
        <v>1</v>
      </c>
      <c r="G805" s="1" t="s">
        <v>522</v>
      </c>
      <c r="H805" s="4">
        <v>22.88</v>
      </c>
    </row>
    <row r="806" spans="1:8" x14ac:dyDescent="0.2">
      <c r="A806" s="1">
        <v>803</v>
      </c>
      <c r="B806" s="2" t="s">
        <v>283</v>
      </c>
      <c r="C806" s="2" t="s">
        <v>273</v>
      </c>
      <c r="D806" s="5" t="s">
        <v>1054</v>
      </c>
      <c r="E806" s="2">
        <v>4148</v>
      </c>
      <c r="F806" s="23">
        <v>1</v>
      </c>
      <c r="G806" s="1" t="s">
        <v>458</v>
      </c>
      <c r="H806" s="4">
        <v>2.9</v>
      </c>
    </row>
    <row r="807" spans="1:8" x14ac:dyDescent="0.2">
      <c r="A807" s="1">
        <v>804</v>
      </c>
      <c r="B807" s="2" t="s">
        <v>283</v>
      </c>
      <c r="C807" s="2" t="s">
        <v>273</v>
      </c>
      <c r="D807" s="5" t="s">
        <v>1054</v>
      </c>
      <c r="E807" s="2">
        <v>4149</v>
      </c>
      <c r="F807" s="23">
        <v>1</v>
      </c>
      <c r="G807" s="1" t="s">
        <v>522</v>
      </c>
      <c r="H807" s="4">
        <v>22.83</v>
      </c>
    </row>
    <row r="808" spans="1:8" x14ac:dyDescent="0.2">
      <c r="A808" s="1">
        <v>805</v>
      </c>
      <c r="B808" s="2" t="s">
        <v>283</v>
      </c>
      <c r="C808" s="2" t="s">
        <v>273</v>
      </c>
      <c r="D808" s="5" t="s">
        <v>1054</v>
      </c>
      <c r="E808" s="2">
        <v>4150</v>
      </c>
      <c r="F808" s="23">
        <v>1</v>
      </c>
      <c r="G808" s="1" t="s">
        <v>458</v>
      </c>
      <c r="H808" s="4">
        <v>2.9</v>
      </c>
    </row>
    <row r="809" spans="1:8" x14ac:dyDescent="0.2">
      <c r="A809" s="1">
        <v>806</v>
      </c>
      <c r="B809" s="2" t="s">
        <v>283</v>
      </c>
      <c r="C809" s="2" t="s">
        <v>273</v>
      </c>
      <c r="D809" s="5" t="s">
        <v>1054</v>
      </c>
      <c r="E809" s="2">
        <v>4151</v>
      </c>
      <c r="F809" s="23">
        <v>1</v>
      </c>
      <c r="G809" s="1" t="s">
        <v>522</v>
      </c>
      <c r="H809" s="4">
        <v>23.76</v>
      </c>
    </row>
    <row r="810" spans="1:8" x14ac:dyDescent="0.2">
      <c r="A810" s="1">
        <v>807</v>
      </c>
      <c r="B810" s="2" t="s">
        <v>283</v>
      </c>
      <c r="C810" s="2" t="s">
        <v>273</v>
      </c>
      <c r="D810" s="5" t="s">
        <v>1054</v>
      </c>
      <c r="E810" s="2">
        <v>4152</v>
      </c>
      <c r="F810" s="23">
        <v>1</v>
      </c>
      <c r="G810" s="1" t="s">
        <v>458</v>
      </c>
      <c r="H810" s="4">
        <v>2.9</v>
      </c>
    </row>
    <row r="811" spans="1:8" x14ac:dyDescent="0.2">
      <c r="A811" s="1">
        <v>808</v>
      </c>
      <c r="B811" s="2" t="s">
        <v>283</v>
      </c>
      <c r="C811" s="2" t="s">
        <v>273</v>
      </c>
      <c r="D811" s="5" t="s">
        <v>1054</v>
      </c>
      <c r="E811" s="2">
        <v>4153</v>
      </c>
      <c r="F811" s="23">
        <v>1</v>
      </c>
      <c r="G811" s="1" t="s">
        <v>522</v>
      </c>
      <c r="H811" s="4">
        <v>24.14</v>
      </c>
    </row>
    <row r="812" spans="1:8" x14ac:dyDescent="0.2">
      <c r="A812" s="1">
        <v>809</v>
      </c>
      <c r="B812" s="2" t="s">
        <v>283</v>
      </c>
      <c r="C812" s="2" t="s">
        <v>273</v>
      </c>
      <c r="D812" s="5" t="s">
        <v>1054</v>
      </c>
      <c r="E812" s="2">
        <v>4154</v>
      </c>
      <c r="F812" s="23">
        <v>1</v>
      </c>
      <c r="G812" s="1" t="s">
        <v>458</v>
      </c>
      <c r="H812" s="4">
        <v>2.9</v>
      </c>
    </row>
    <row r="813" spans="1:8" x14ac:dyDescent="0.2">
      <c r="A813" s="1">
        <v>810</v>
      </c>
      <c r="B813" s="2" t="s">
        <v>283</v>
      </c>
      <c r="C813" s="2" t="s">
        <v>273</v>
      </c>
      <c r="D813" s="5" t="s">
        <v>1054</v>
      </c>
      <c r="E813" s="2">
        <v>4155</v>
      </c>
      <c r="F813" s="23">
        <v>1</v>
      </c>
      <c r="G813" s="1" t="s">
        <v>544</v>
      </c>
      <c r="H813" s="4">
        <v>13.63</v>
      </c>
    </row>
    <row r="814" spans="1:8" x14ac:dyDescent="0.2">
      <c r="A814" s="1">
        <v>811</v>
      </c>
      <c r="B814" s="2" t="s">
        <v>283</v>
      </c>
      <c r="C814" s="2" t="s">
        <v>273</v>
      </c>
      <c r="D814" s="5" t="s">
        <v>1054</v>
      </c>
      <c r="E814" s="2">
        <v>4156</v>
      </c>
      <c r="F814" s="23">
        <v>1</v>
      </c>
      <c r="G814" s="1" t="s">
        <v>458</v>
      </c>
      <c r="H814" s="4">
        <v>2.82</v>
      </c>
    </row>
    <row r="815" spans="1:8" x14ac:dyDescent="0.2">
      <c r="A815" s="1">
        <v>812</v>
      </c>
      <c r="B815" s="2" t="s">
        <v>283</v>
      </c>
      <c r="C815" s="2" t="s">
        <v>273</v>
      </c>
      <c r="D815" s="5" t="s">
        <v>1054</v>
      </c>
      <c r="E815" s="2">
        <v>4157</v>
      </c>
      <c r="F815" s="23">
        <v>1</v>
      </c>
      <c r="G815" s="1" t="s">
        <v>544</v>
      </c>
      <c r="H815" s="4">
        <v>10.99</v>
      </c>
    </row>
    <row r="816" spans="1:8" x14ac:dyDescent="0.2">
      <c r="A816" s="1">
        <v>813</v>
      </c>
      <c r="B816" s="2" t="s">
        <v>283</v>
      </c>
      <c r="C816" s="2" t="s">
        <v>273</v>
      </c>
      <c r="D816" s="5" t="s">
        <v>1054</v>
      </c>
      <c r="E816" s="2">
        <v>4158</v>
      </c>
      <c r="F816" s="23">
        <v>1</v>
      </c>
      <c r="G816" s="1" t="s">
        <v>458</v>
      </c>
      <c r="H816" s="4">
        <v>2.9</v>
      </c>
    </row>
    <row r="817" spans="1:8" x14ac:dyDescent="0.2">
      <c r="A817" s="1">
        <v>814</v>
      </c>
      <c r="B817" s="2" t="s">
        <v>283</v>
      </c>
      <c r="C817" s="2" t="s">
        <v>273</v>
      </c>
      <c r="D817" s="5" t="s">
        <v>1054</v>
      </c>
      <c r="E817" s="2">
        <v>4159</v>
      </c>
      <c r="F817" s="23">
        <v>1</v>
      </c>
      <c r="G817" s="1" t="s">
        <v>544</v>
      </c>
      <c r="H817" s="4">
        <v>11.09</v>
      </c>
    </row>
    <row r="818" spans="1:8" x14ac:dyDescent="0.2">
      <c r="A818" s="1">
        <v>815</v>
      </c>
      <c r="B818" s="2" t="s">
        <v>283</v>
      </c>
      <c r="C818" s="2" t="s">
        <v>273</v>
      </c>
      <c r="D818" s="5" t="s">
        <v>1054</v>
      </c>
      <c r="E818" s="2">
        <v>4160</v>
      </c>
      <c r="F818" s="23">
        <v>1</v>
      </c>
      <c r="G818" s="1" t="s">
        <v>458</v>
      </c>
      <c r="H818" s="4">
        <v>2.9</v>
      </c>
    </row>
    <row r="819" spans="1:8" x14ac:dyDescent="0.2">
      <c r="A819" s="1">
        <v>816</v>
      </c>
      <c r="B819" s="2" t="s">
        <v>283</v>
      </c>
      <c r="C819" s="2" t="s">
        <v>273</v>
      </c>
      <c r="D819" s="5" t="s">
        <v>1054</v>
      </c>
      <c r="E819" s="2">
        <v>4161</v>
      </c>
      <c r="F819" s="2">
        <v>1</v>
      </c>
      <c r="G819" s="1" t="s">
        <v>558</v>
      </c>
      <c r="H819" s="4">
        <v>14.6</v>
      </c>
    </row>
    <row r="820" spans="1:8" x14ac:dyDescent="0.2">
      <c r="A820" s="1">
        <v>817</v>
      </c>
      <c r="B820" s="2" t="s">
        <v>283</v>
      </c>
      <c r="C820" s="2" t="s">
        <v>273</v>
      </c>
      <c r="D820" s="5" t="s">
        <v>1054</v>
      </c>
      <c r="E820" s="2">
        <v>4162</v>
      </c>
      <c r="F820" s="23">
        <v>1</v>
      </c>
      <c r="G820" s="1" t="s">
        <v>512</v>
      </c>
      <c r="H820" s="4">
        <v>14.42</v>
      </c>
    </row>
    <row r="821" spans="1:8" x14ac:dyDescent="0.2">
      <c r="A821" s="1">
        <v>818</v>
      </c>
      <c r="B821" s="2" t="s">
        <v>283</v>
      </c>
      <c r="C821" s="2" t="s">
        <v>273</v>
      </c>
      <c r="D821" s="5" t="s">
        <v>1054</v>
      </c>
      <c r="E821" s="2">
        <v>4163</v>
      </c>
      <c r="F821" s="23">
        <v>1</v>
      </c>
      <c r="G821" s="1" t="s">
        <v>478</v>
      </c>
      <c r="H821" s="4">
        <v>16.170000000000002</v>
      </c>
    </row>
    <row r="822" spans="1:8" x14ac:dyDescent="0.2">
      <c r="A822" s="1">
        <v>819</v>
      </c>
      <c r="B822" s="2" t="s">
        <v>283</v>
      </c>
      <c r="C822" s="2" t="s">
        <v>273</v>
      </c>
      <c r="D822" s="5" t="s">
        <v>1054</v>
      </c>
      <c r="E822" s="2">
        <v>4164</v>
      </c>
      <c r="F822" s="23">
        <v>4</v>
      </c>
      <c r="G822" s="1" t="s">
        <v>529</v>
      </c>
      <c r="H822" s="4">
        <v>8</v>
      </c>
    </row>
    <row r="823" spans="1:8" x14ac:dyDescent="0.2">
      <c r="A823" s="1">
        <v>820</v>
      </c>
      <c r="B823" s="2" t="s">
        <v>283</v>
      </c>
      <c r="C823" s="2" t="s">
        <v>273</v>
      </c>
      <c r="D823" s="5" t="s">
        <v>1054</v>
      </c>
      <c r="E823" s="2">
        <v>4165</v>
      </c>
      <c r="F823" s="2">
        <v>15</v>
      </c>
      <c r="G823" s="1" t="s">
        <v>31</v>
      </c>
      <c r="H823" s="4">
        <v>6.82</v>
      </c>
    </row>
    <row r="824" spans="1:8" x14ac:dyDescent="0.2">
      <c r="A824" s="1">
        <v>821</v>
      </c>
      <c r="B824" s="2" t="s">
        <v>283</v>
      </c>
      <c r="C824" s="2" t="s">
        <v>273</v>
      </c>
      <c r="D824" s="5" t="s">
        <v>1054</v>
      </c>
      <c r="E824" s="2">
        <v>4166</v>
      </c>
      <c r="F824" s="23">
        <v>12</v>
      </c>
      <c r="G824" s="1" t="s">
        <v>30</v>
      </c>
      <c r="H824" s="4">
        <v>4.82</v>
      </c>
    </row>
    <row r="825" spans="1:8" x14ac:dyDescent="0.2">
      <c r="A825" s="1">
        <v>822</v>
      </c>
      <c r="B825" s="2" t="s">
        <v>283</v>
      </c>
      <c r="C825" s="2" t="s">
        <v>273</v>
      </c>
      <c r="D825" s="5" t="s">
        <v>1054</v>
      </c>
      <c r="E825" s="2">
        <v>4167</v>
      </c>
      <c r="F825" s="23">
        <v>1</v>
      </c>
      <c r="G825" s="1" t="s">
        <v>513</v>
      </c>
      <c r="H825" s="4">
        <v>3.21</v>
      </c>
    </row>
    <row r="826" spans="1:8" x14ac:dyDescent="0.2">
      <c r="A826" s="1">
        <v>823</v>
      </c>
      <c r="B826" s="2" t="s">
        <v>283</v>
      </c>
      <c r="C826" s="2" t="s">
        <v>273</v>
      </c>
      <c r="D826" s="5" t="s">
        <v>1054</v>
      </c>
      <c r="E826" s="2">
        <v>4168</v>
      </c>
      <c r="F826" s="23">
        <v>1</v>
      </c>
      <c r="G826" s="1" t="s">
        <v>513</v>
      </c>
      <c r="H826" s="4">
        <v>3.19</v>
      </c>
    </row>
    <row r="827" spans="1:8" x14ac:dyDescent="0.2">
      <c r="A827" s="1">
        <v>824</v>
      </c>
      <c r="B827" s="2" t="s">
        <v>283</v>
      </c>
      <c r="C827" s="2" t="s">
        <v>273</v>
      </c>
      <c r="D827" s="5" t="s">
        <v>1054</v>
      </c>
      <c r="E827" s="2">
        <v>4169</v>
      </c>
      <c r="F827" s="23">
        <v>1</v>
      </c>
      <c r="G827" s="1" t="s">
        <v>546</v>
      </c>
      <c r="H827" s="4">
        <v>6.47</v>
      </c>
    </row>
    <row r="828" spans="1:8" x14ac:dyDescent="0.2">
      <c r="A828" s="1">
        <v>825</v>
      </c>
      <c r="B828" s="2" t="s">
        <v>283</v>
      </c>
      <c r="C828" s="2" t="s">
        <v>273</v>
      </c>
      <c r="D828" s="5" t="s">
        <v>1054</v>
      </c>
      <c r="E828" s="2">
        <v>4170</v>
      </c>
      <c r="F828" s="23">
        <v>12</v>
      </c>
      <c r="G828" s="1" t="s">
        <v>519</v>
      </c>
      <c r="H828" s="4">
        <v>6.81</v>
      </c>
    </row>
    <row r="829" spans="1:8" x14ac:dyDescent="0.2">
      <c r="A829" s="1">
        <v>826</v>
      </c>
      <c r="B829" s="2" t="s">
        <v>283</v>
      </c>
      <c r="C829" s="2" t="s">
        <v>273</v>
      </c>
      <c r="D829" s="5" t="s">
        <v>1054</v>
      </c>
      <c r="E829" s="2">
        <v>4171</v>
      </c>
      <c r="F829" s="2">
        <v>14</v>
      </c>
      <c r="G829" s="1" t="s">
        <v>36</v>
      </c>
      <c r="H829" s="4">
        <v>3.24</v>
      </c>
    </row>
    <row r="830" spans="1:8" x14ac:dyDescent="0.2">
      <c r="A830" s="1">
        <v>827</v>
      </c>
      <c r="B830" s="2" t="s">
        <v>283</v>
      </c>
      <c r="C830" s="2" t="s">
        <v>273</v>
      </c>
      <c r="D830" s="5" t="s">
        <v>1054</v>
      </c>
      <c r="E830" s="2">
        <v>4172</v>
      </c>
      <c r="F830" s="2">
        <v>14</v>
      </c>
      <c r="G830" s="1" t="s">
        <v>36</v>
      </c>
      <c r="H830" s="4">
        <v>3.58</v>
      </c>
    </row>
    <row r="831" spans="1:8" x14ac:dyDescent="0.2">
      <c r="A831" s="1">
        <v>828</v>
      </c>
      <c r="B831" s="2" t="s">
        <v>283</v>
      </c>
      <c r="C831" s="2" t="s">
        <v>273</v>
      </c>
      <c r="D831" s="5" t="s">
        <v>1054</v>
      </c>
      <c r="E831" s="2">
        <v>4173</v>
      </c>
      <c r="F831" s="23">
        <v>1</v>
      </c>
      <c r="G831" s="1" t="s">
        <v>13</v>
      </c>
      <c r="H831" s="4">
        <v>27.09</v>
      </c>
    </row>
    <row r="832" spans="1:8" x14ac:dyDescent="0.2">
      <c r="A832" s="1">
        <v>829</v>
      </c>
      <c r="B832" s="2" t="s">
        <v>283</v>
      </c>
      <c r="C832" s="2" t="s">
        <v>273</v>
      </c>
      <c r="D832" s="5" t="s">
        <v>1054</v>
      </c>
      <c r="E832" s="2">
        <v>4174</v>
      </c>
      <c r="F832" s="23">
        <v>1</v>
      </c>
      <c r="G832" s="1" t="s">
        <v>13</v>
      </c>
      <c r="H832" s="4">
        <v>62.16</v>
      </c>
    </row>
    <row r="833" spans="1:8" x14ac:dyDescent="0.2">
      <c r="A833" s="1">
        <v>830</v>
      </c>
      <c r="B833" s="2" t="s">
        <v>283</v>
      </c>
      <c r="C833" s="2" t="s">
        <v>273</v>
      </c>
      <c r="D833" s="5" t="s">
        <v>1054</v>
      </c>
      <c r="E833" s="2">
        <v>4175</v>
      </c>
      <c r="F833" s="23">
        <v>1</v>
      </c>
      <c r="G833" s="1" t="s">
        <v>515</v>
      </c>
      <c r="H833" s="4">
        <v>26.06</v>
      </c>
    </row>
    <row r="834" spans="1:8" x14ac:dyDescent="0.2">
      <c r="A834" s="1">
        <v>831</v>
      </c>
      <c r="B834" s="2" t="s">
        <v>283</v>
      </c>
      <c r="C834" s="2" t="s">
        <v>273</v>
      </c>
      <c r="D834" s="5" t="s">
        <v>1054</v>
      </c>
      <c r="E834" s="2">
        <v>4176</v>
      </c>
      <c r="F834" s="23">
        <v>1</v>
      </c>
      <c r="G834" s="1" t="s">
        <v>458</v>
      </c>
      <c r="H834" s="4">
        <v>3.75</v>
      </c>
    </row>
    <row r="835" spans="1:8" x14ac:dyDescent="0.2">
      <c r="A835" s="1">
        <v>832</v>
      </c>
      <c r="B835" s="2" t="s">
        <v>283</v>
      </c>
      <c r="C835" s="2" t="s">
        <v>273</v>
      </c>
      <c r="D835" s="5" t="s">
        <v>1054</v>
      </c>
      <c r="E835" s="2">
        <v>4177</v>
      </c>
      <c r="F835" s="23">
        <v>1</v>
      </c>
      <c r="G835" s="1" t="s">
        <v>515</v>
      </c>
      <c r="H835" s="4">
        <v>23.27</v>
      </c>
    </row>
    <row r="836" spans="1:8" x14ac:dyDescent="0.2">
      <c r="A836" s="1">
        <v>833</v>
      </c>
      <c r="B836" s="2" t="s">
        <v>283</v>
      </c>
      <c r="C836" s="2" t="s">
        <v>273</v>
      </c>
      <c r="D836" s="5" t="s">
        <v>1054</v>
      </c>
      <c r="E836" s="2">
        <v>4178</v>
      </c>
      <c r="F836" s="23">
        <v>1</v>
      </c>
      <c r="G836" s="1" t="s">
        <v>458</v>
      </c>
      <c r="H836" s="4">
        <v>3.75</v>
      </c>
    </row>
    <row r="837" spans="1:8" x14ac:dyDescent="0.2">
      <c r="A837" s="1">
        <v>834</v>
      </c>
      <c r="B837" s="2" t="s">
        <v>283</v>
      </c>
      <c r="C837" s="2" t="s">
        <v>273</v>
      </c>
      <c r="D837" s="5" t="s">
        <v>1054</v>
      </c>
      <c r="E837" s="2">
        <v>4179</v>
      </c>
      <c r="F837" s="23">
        <v>1</v>
      </c>
      <c r="G837" s="1" t="s">
        <v>522</v>
      </c>
      <c r="H837" s="4">
        <v>32.56</v>
      </c>
    </row>
    <row r="838" spans="1:8" x14ac:dyDescent="0.2">
      <c r="A838" s="1">
        <v>835</v>
      </c>
      <c r="B838" s="2" t="s">
        <v>283</v>
      </c>
      <c r="C838" s="2" t="s">
        <v>273</v>
      </c>
      <c r="D838" s="5" t="s">
        <v>1054</v>
      </c>
      <c r="E838" s="2">
        <v>4180</v>
      </c>
      <c r="F838" s="23">
        <v>1</v>
      </c>
      <c r="G838" s="1" t="s">
        <v>458</v>
      </c>
      <c r="H838" s="4">
        <v>3.75</v>
      </c>
    </row>
    <row r="839" spans="1:8" x14ac:dyDescent="0.2">
      <c r="A839" s="1">
        <v>836</v>
      </c>
      <c r="B839" s="2" t="s">
        <v>283</v>
      </c>
      <c r="C839" s="2" t="s">
        <v>273</v>
      </c>
      <c r="D839" s="5" t="s">
        <v>1054</v>
      </c>
      <c r="E839" s="2">
        <v>4181</v>
      </c>
      <c r="F839" s="23">
        <v>1</v>
      </c>
      <c r="G839" s="1" t="s">
        <v>522</v>
      </c>
      <c r="H839" s="4">
        <v>32.64</v>
      </c>
    </row>
    <row r="840" spans="1:8" x14ac:dyDescent="0.2">
      <c r="A840" s="1">
        <v>837</v>
      </c>
      <c r="B840" s="2" t="s">
        <v>283</v>
      </c>
      <c r="C840" s="2" t="s">
        <v>273</v>
      </c>
      <c r="D840" s="5" t="s">
        <v>1054</v>
      </c>
      <c r="E840" s="2">
        <v>4182</v>
      </c>
      <c r="F840" s="23">
        <v>1</v>
      </c>
      <c r="G840" s="1" t="s">
        <v>458</v>
      </c>
      <c r="H840" s="4">
        <v>3.75</v>
      </c>
    </row>
    <row r="841" spans="1:8" x14ac:dyDescent="0.2">
      <c r="A841" s="1">
        <v>838</v>
      </c>
      <c r="B841" s="2" t="s">
        <v>283</v>
      </c>
      <c r="C841" s="2" t="s">
        <v>273</v>
      </c>
      <c r="D841" s="5" t="s">
        <v>1054</v>
      </c>
      <c r="E841" s="2">
        <v>4183</v>
      </c>
      <c r="F841" s="23">
        <v>1</v>
      </c>
      <c r="G841" s="1" t="s">
        <v>522</v>
      </c>
      <c r="H841" s="4">
        <v>32.619999999999997</v>
      </c>
    </row>
    <row r="842" spans="1:8" x14ac:dyDescent="0.2">
      <c r="A842" s="1">
        <v>839</v>
      </c>
      <c r="B842" s="2" t="s">
        <v>283</v>
      </c>
      <c r="C842" s="2" t="s">
        <v>273</v>
      </c>
      <c r="D842" s="5" t="s">
        <v>1054</v>
      </c>
      <c r="E842" s="2">
        <v>4184</v>
      </c>
      <c r="F842" s="23">
        <v>1</v>
      </c>
      <c r="G842" s="1" t="s">
        <v>458</v>
      </c>
      <c r="H842" s="4">
        <v>3.75</v>
      </c>
    </row>
    <row r="843" spans="1:8" x14ac:dyDescent="0.2">
      <c r="A843" s="1">
        <v>840</v>
      </c>
      <c r="B843" s="2" t="s">
        <v>283</v>
      </c>
      <c r="C843" s="2" t="s">
        <v>273</v>
      </c>
      <c r="D843" s="5" t="s">
        <v>1054</v>
      </c>
      <c r="E843" s="2">
        <v>4185</v>
      </c>
      <c r="F843" s="23">
        <v>1</v>
      </c>
      <c r="G843" s="1" t="s">
        <v>522</v>
      </c>
      <c r="H843" s="4">
        <v>32.54</v>
      </c>
    </row>
    <row r="844" spans="1:8" x14ac:dyDescent="0.2">
      <c r="A844" s="1">
        <v>841</v>
      </c>
      <c r="B844" s="2" t="s">
        <v>283</v>
      </c>
      <c r="C844" s="2" t="s">
        <v>273</v>
      </c>
      <c r="D844" s="5" t="s">
        <v>1054</v>
      </c>
      <c r="E844" s="2">
        <v>4186</v>
      </c>
      <c r="F844" s="23">
        <v>1</v>
      </c>
      <c r="G844" s="1" t="s">
        <v>458</v>
      </c>
      <c r="H844" s="4">
        <v>3.75</v>
      </c>
    </row>
    <row r="845" spans="1:8" x14ac:dyDescent="0.2">
      <c r="A845" s="1">
        <v>842</v>
      </c>
      <c r="B845" s="2" t="s">
        <v>283</v>
      </c>
      <c r="C845" s="2" t="s">
        <v>273</v>
      </c>
      <c r="D845" s="5" t="s">
        <v>1054</v>
      </c>
      <c r="E845" s="2">
        <v>4187</v>
      </c>
      <c r="F845" s="23">
        <v>1</v>
      </c>
      <c r="G845" s="1" t="s">
        <v>520</v>
      </c>
      <c r="H845" s="4">
        <v>35.340000000000003</v>
      </c>
    </row>
    <row r="846" spans="1:8" x14ac:dyDescent="0.2">
      <c r="A846" s="1">
        <v>843</v>
      </c>
      <c r="B846" s="2" t="s">
        <v>283</v>
      </c>
      <c r="C846" s="2" t="s">
        <v>273</v>
      </c>
      <c r="D846" s="5" t="s">
        <v>1054</v>
      </c>
      <c r="E846" s="2">
        <v>4188</v>
      </c>
      <c r="F846" s="23">
        <v>1</v>
      </c>
      <c r="G846" s="1" t="s">
        <v>521</v>
      </c>
      <c r="H846" s="4">
        <v>5.57</v>
      </c>
    </row>
    <row r="847" spans="1:8" x14ac:dyDescent="0.2">
      <c r="A847" s="1">
        <v>844</v>
      </c>
      <c r="B847" s="2" t="s">
        <v>283</v>
      </c>
      <c r="C847" s="2" t="s">
        <v>273</v>
      </c>
      <c r="D847" s="5" t="s">
        <v>1054</v>
      </c>
      <c r="E847" s="2">
        <v>4189</v>
      </c>
      <c r="F847" s="23">
        <v>12</v>
      </c>
      <c r="G847" s="1" t="s">
        <v>528</v>
      </c>
      <c r="H847" s="4">
        <v>9.3699999999999992</v>
      </c>
    </row>
    <row r="848" spans="1:8" x14ac:dyDescent="0.2">
      <c r="A848" s="1">
        <v>845</v>
      </c>
      <c r="B848" s="2" t="s">
        <v>283</v>
      </c>
      <c r="C848" s="2" t="s">
        <v>273</v>
      </c>
      <c r="D848" s="5" t="s">
        <v>1054</v>
      </c>
      <c r="E848" s="2">
        <v>4190</v>
      </c>
      <c r="F848" s="23">
        <v>1</v>
      </c>
      <c r="G848" s="1" t="s">
        <v>518</v>
      </c>
      <c r="H848" s="4">
        <v>24.02</v>
      </c>
    </row>
    <row r="849" spans="1:8" x14ac:dyDescent="0.2">
      <c r="A849" s="1">
        <v>846</v>
      </c>
      <c r="B849" s="2" t="s">
        <v>283</v>
      </c>
      <c r="C849" s="2" t="s">
        <v>273</v>
      </c>
      <c r="D849" s="5" t="s">
        <v>1054</v>
      </c>
      <c r="E849" s="2">
        <v>4191</v>
      </c>
      <c r="F849" s="23">
        <v>1</v>
      </c>
      <c r="G849" s="1" t="s">
        <v>106</v>
      </c>
      <c r="H849" s="4">
        <v>10.41</v>
      </c>
    </row>
    <row r="850" spans="1:8" x14ac:dyDescent="0.2">
      <c r="A850" s="1">
        <v>847</v>
      </c>
      <c r="B850" s="2" t="s">
        <v>283</v>
      </c>
      <c r="C850" s="2" t="s">
        <v>273</v>
      </c>
      <c r="D850" s="5" t="s">
        <v>1054</v>
      </c>
      <c r="E850" s="2">
        <v>4192</v>
      </c>
      <c r="F850" s="23">
        <v>1</v>
      </c>
      <c r="G850" s="1" t="s">
        <v>559</v>
      </c>
      <c r="H850" s="4">
        <v>19.57</v>
      </c>
    </row>
    <row r="851" spans="1:8" x14ac:dyDescent="0.2">
      <c r="A851" s="1">
        <v>848</v>
      </c>
      <c r="B851" s="2" t="s">
        <v>283</v>
      </c>
      <c r="C851" s="2" t="s">
        <v>273</v>
      </c>
      <c r="D851" s="5" t="s">
        <v>1054</v>
      </c>
      <c r="E851" s="2">
        <v>4193</v>
      </c>
      <c r="F851" s="23">
        <v>1</v>
      </c>
      <c r="G851" s="1" t="s">
        <v>458</v>
      </c>
      <c r="H851" s="4">
        <v>2.9</v>
      </c>
    </row>
    <row r="852" spans="1:8" x14ac:dyDescent="0.2">
      <c r="A852" s="1">
        <v>849</v>
      </c>
      <c r="B852" s="2" t="s">
        <v>283</v>
      </c>
      <c r="C852" s="2" t="s">
        <v>273</v>
      </c>
      <c r="D852" s="5" t="s">
        <v>1054</v>
      </c>
      <c r="E852" s="2">
        <v>4194</v>
      </c>
      <c r="F852" s="23">
        <v>6</v>
      </c>
      <c r="G852" s="1" t="s">
        <v>197</v>
      </c>
      <c r="H852" s="4">
        <v>17.04</v>
      </c>
    </row>
    <row r="853" spans="1:8" x14ac:dyDescent="0.2">
      <c r="A853" s="1">
        <v>850</v>
      </c>
      <c r="B853" s="2" t="s">
        <v>283</v>
      </c>
      <c r="C853" s="2" t="s">
        <v>273</v>
      </c>
      <c r="D853" s="5" t="s">
        <v>1054</v>
      </c>
      <c r="E853" s="2">
        <v>4195</v>
      </c>
      <c r="F853" s="23">
        <v>1</v>
      </c>
      <c r="G853" s="1" t="s">
        <v>458</v>
      </c>
      <c r="H853" s="4">
        <v>2.9</v>
      </c>
    </row>
    <row r="854" spans="1:8" x14ac:dyDescent="0.2">
      <c r="A854" s="1">
        <v>851</v>
      </c>
      <c r="B854" s="2" t="s">
        <v>283</v>
      </c>
      <c r="C854" s="2" t="s">
        <v>273</v>
      </c>
      <c r="D854" s="5" t="s">
        <v>1054</v>
      </c>
      <c r="E854" s="2">
        <v>4196</v>
      </c>
      <c r="F854" s="23">
        <v>4</v>
      </c>
      <c r="G854" s="1" t="s">
        <v>514</v>
      </c>
      <c r="H854" s="4">
        <v>21.5</v>
      </c>
    </row>
    <row r="855" spans="1:8" x14ac:dyDescent="0.2">
      <c r="A855" s="1">
        <v>852</v>
      </c>
      <c r="B855" s="2" t="s">
        <v>283</v>
      </c>
      <c r="C855" s="2" t="s">
        <v>273</v>
      </c>
      <c r="D855" s="5" t="s">
        <v>1054</v>
      </c>
      <c r="E855" s="2">
        <v>4197</v>
      </c>
      <c r="F855" s="23">
        <v>1</v>
      </c>
      <c r="G855" s="1" t="s">
        <v>513</v>
      </c>
      <c r="H855" s="4">
        <v>3.52</v>
      </c>
    </row>
    <row r="856" spans="1:8" x14ac:dyDescent="0.2">
      <c r="A856" s="1">
        <v>853</v>
      </c>
      <c r="B856" s="2" t="s">
        <v>283</v>
      </c>
      <c r="C856" s="2" t="s">
        <v>273</v>
      </c>
      <c r="D856" s="5" t="s">
        <v>1054</v>
      </c>
      <c r="E856" s="2">
        <v>4198</v>
      </c>
      <c r="F856" s="23">
        <v>1</v>
      </c>
      <c r="G856" s="1" t="s">
        <v>513</v>
      </c>
      <c r="H856" s="4">
        <v>3.62</v>
      </c>
    </row>
    <row r="857" spans="1:8" x14ac:dyDescent="0.2">
      <c r="A857" s="1">
        <v>854</v>
      </c>
      <c r="B857" s="2" t="s">
        <v>283</v>
      </c>
      <c r="C857" s="2" t="s">
        <v>273</v>
      </c>
      <c r="D857" s="5" t="s">
        <v>1054</v>
      </c>
      <c r="E857" s="2">
        <v>4199</v>
      </c>
      <c r="F857" s="23">
        <v>1</v>
      </c>
      <c r="G857" s="1" t="s">
        <v>478</v>
      </c>
      <c r="H857" s="4">
        <v>21.5</v>
      </c>
    </row>
    <row r="858" spans="1:8" x14ac:dyDescent="0.2">
      <c r="A858" s="1">
        <v>855</v>
      </c>
      <c r="B858" s="2" t="s">
        <v>283</v>
      </c>
      <c r="C858" s="2" t="s">
        <v>273</v>
      </c>
      <c r="D858" s="5" t="s">
        <v>1054</v>
      </c>
      <c r="E858" s="2">
        <v>4200</v>
      </c>
      <c r="F858" s="23">
        <v>12</v>
      </c>
      <c r="G858" s="1" t="s">
        <v>30</v>
      </c>
      <c r="H858" s="4">
        <v>10.24</v>
      </c>
    </row>
    <row r="859" spans="1:8" x14ac:dyDescent="0.2">
      <c r="A859" s="1">
        <v>856</v>
      </c>
      <c r="B859" s="2" t="s">
        <v>283</v>
      </c>
      <c r="C859" s="2" t="s">
        <v>273</v>
      </c>
      <c r="D859" s="5" t="s">
        <v>1054</v>
      </c>
      <c r="E859" s="2">
        <v>4201</v>
      </c>
      <c r="F859" s="2">
        <v>15</v>
      </c>
      <c r="G859" s="1" t="s">
        <v>31</v>
      </c>
      <c r="H859" s="4">
        <v>9.4499999999999993</v>
      </c>
    </row>
    <row r="860" spans="1:8" x14ac:dyDescent="0.2">
      <c r="A860" s="1">
        <v>857</v>
      </c>
      <c r="B860" s="2" t="s">
        <v>283</v>
      </c>
      <c r="C860" s="2" t="s">
        <v>273</v>
      </c>
      <c r="D860" s="5" t="s">
        <v>1054</v>
      </c>
      <c r="E860" s="2">
        <v>4202</v>
      </c>
      <c r="F860" s="23">
        <v>4</v>
      </c>
      <c r="G860" s="1" t="s">
        <v>529</v>
      </c>
      <c r="H860" s="4">
        <v>10.34</v>
      </c>
    </row>
    <row r="861" spans="1:8" x14ac:dyDescent="0.2">
      <c r="A861" s="1">
        <v>858</v>
      </c>
      <c r="B861" s="2" t="s">
        <v>283</v>
      </c>
      <c r="C861" s="2" t="s">
        <v>273</v>
      </c>
      <c r="D861" s="5" t="s">
        <v>1054</v>
      </c>
      <c r="E861" s="2">
        <v>4203</v>
      </c>
      <c r="F861" s="23">
        <v>1</v>
      </c>
      <c r="G861" s="1" t="s">
        <v>512</v>
      </c>
      <c r="H861" s="4">
        <v>18.13</v>
      </c>
    </row>
    <row r="862" spans="1:8" x14ac:dyDescent="0.2">
      <c r="A862" s="1">
        <v>859</v>
      </c>
      <c r="B862" s="2" t="s">
        <v>283</v>
      </c>
      <c r="C862" s="2" t="s">
        <v>273</v>
      </c>
      <c r="D862" s="5" t="s">
        <v>1054</v>
      </c>
      <c r="E862" s="2">
        <v>4204</v>
      </c>
      <c r="F862" s="23">
        <v>1</v>
      </c>
      <c r="G862" s="1" t="s">
        <v>560</v>
      </c>
      <c r="H862" s="4">
        <v>22.92</v>
      </c>
    </row>
    <row r="863" spans="1:8" x14ac:dyDescent="0.2">
      <c r="A863" s="1">
        <v>860</v>
      </c>
      <c r="B863" s="2" t="s">
        <v>283</v>
      </c>
      <c r="C863" s="2" t="s">
        <v>273</v>
      </c>
      <c r="D863" s="5" t="s">
        <v>1054</v>
      </c>
      <c r="E863" s="2">
        <v>4205</v>
      </c>
      <c r="F863" s="23">
        <v>1</v>
      </c>
      <c r="G863" s="1" t="s">
        <v>561</v>
      </c>
      <c r="H863" s="4">
        <v>5.47</v>
      </c>
    </row>
    <row r="864" spans="1:8" x14ac:dyDescent="0.2">
      <c r="A864" s="1">
        <v>861</v>
      </c>
      <c r="B864" s="2" t="s">
        <v>283</v>
      </c>
      <c r="C864" s="2" t="s">
        <v>273</v>
      </c>
      <c r="D864" s="5" t="s">
        <v>1039</v>
      </c>
      <c r="E864" s="2">
        <v>4206</v>
      </c>
      <c r="F864" s="23">
        <v>6</v>
      </c>
      <c r="G864" s="1" t="s">
        <v>13</v>
      </c>
      <c r="H864" s="4">
        <v>39.26</v>
      </c>
    </row>
    <row r="865" spans="1:8" x14ac:dyDescent="0.2">
      <c r="A865" s="1">
        <v>862</v>
      </c>
      <c r="B865" s="2" t="s">
        <v>283</v>
      </c>
      <c r="C865" s="2" t="s">
        <v>273</v>
      </c>
      <c r="D865" s="5" t="s">
        <v>1039</v>
      </c>
      <c r="E865" s="2">
        <v>4207</v>
      </c>
      <c r="F865" s="23">
        <v>13</v>
      </c>
      <c r="G865" s="1" t="s">
        <v>432</v>
      </c>
      <c r="H865" s="4">
        <v>15.23</v>
      </c>
    </row>
    <row r="866" spans="1:8" x14ac:dyDescent="0.2">
      <c r="A866" s="1">
        <v>863</v>
      </c>
      <c r="B866" s="2" t="s">
        <v>283</v>
      </c>
      <c r="C866" s="2" t="s">
        <v>273</v>
      </c>
      <c r="D866" s="5" t="s">
        <v>1039</v>
      </c>
      <c r="E866" s="2">
        <v>4208</v>
      </c>
      <c r="F866" s="23">
        <v>17</v>
      </c>
      <c r="G866" s="1" t="s">
        <v>17</v>
      </c>
      <c r="H866" s="4" t="s">
        <v>19</v>
      </c>
    </row>
    <row r="867" spans="1:8" x14ac:dyDescent="0.2">
      <c r="A867" s="1">
        <v>864</v>
      </c>
      <c r="B867" s="2" t="s">
        <v>283</v>
      </c>
      <c r="C867" s="2" t="s">
        <v>273</v>
      </c>
      <c r="D867" s="5" t="s">
        <v>1054</v>
      </c>
      <c r="E867" s="2">
        <v>4209</v>
      </c>
      <c r="F867" s="23">
        <v>6</v>
      </c>
      <c r="G867" s="1" t="s">
        <v>533</v>
      </c>
      <c r="H867" s="4">
        <v>23.11</v>
      </c>
    </row>
    <row r="868" spans="1:8" x14ac:dyDescent="0.2">
      <c r="A868" s="1">
        <v>865</v>
      </c>
      <c r="B868" s="2" t="s">
        <v>283</v>
      </c>
      <c r="C868" s="2" t="s">
        <v>273</v>
      </c>
      <c r="D868" s="5" t="s">
        <v>1054</v>
      </c>
      <c r="E868" s="2">
        <v>4210</v>
      </c>
      <c r="F868" s="23">
        <v>6</v>
      </c>
      <c r="G868" s="1" t="s">
        <v>533</v>
      </c>
      <c r="H868" s="4">
        <v>23.11</v>
      </c>
    </row>
    <row r="869" spans="1:8" x14ac:dyDescent="0.2">
      <c r="A869" s="1">
        <v>866</v>
      </c>
      <c r="B869" s="2" t="s">
        <v>283</v>
      </c>
      <c r="C869" s="2" t="s">
        <v>273</v>
      </c>
      <c r="D869" s="5" t="s">
        <v>1039</v>
      </c>
      <c r="E869" s="2" t="s">
        <v>399</v>
      </c>
      <c r="F869" s="23">
        <v>8</v>
      </c>
      <c r="G869" s="1" t="s">
        <v>400</v>
      </c>
      <c r="H869" s="4">
        <v>6.72</v>
      </c>
    </row>
    <row r="870" spans="1:8" x14ac:dyDescent="0.2">
      <c r="A870" s="1">
        <v>867</v>
      </c>
      <c r="B870" s="2" t="s">
        <v>283</v>
      </c>
      <c r="C870" s="2" t="s">
        <v>273</v>
      </c>
      <c r="D870" s="5" t="s">
        <v>1039</v>
      </c>
      <c r="E870" s="2" t="s">
        <v>402</v>
      </c>
      <c r="F870" s="23">
        <v>8</v>
      </c>
      <c r="G870" s="1" t="s">
        <v>403</v>
      </c>
      <c r="H870" s="4">
        <v>6.72</v>
      </c>
    </row>
    <row r="871" spans="1:8" x14ac:dyDescent="0.2">
      <c r="A871" s="1">
        <v>868</v>
      </c>
      <c r="B871" s="2" t="s">
        <v>283</v>
      </c>
      <c r="C871" s="2" t="s">
        <v>273</v>
      </c>
      <c r="D871" s="5" t="s">
        <v>1039</v>
      </c>
      <c r="E871" s="2" t="s">
        <v>404</v>
      </c>
      <c r="F871" s="23">
        <v>8</v>
      </c>
      <c r="G871" s="1" t="s">
        <v>405</v>
      </c>
      <c r="H871" s="4">
        <v>8.08</v>
      </c>
    </row>
    <row r="872" spans="1:8" x14ac:dyDescent="0.2">
      <c r="A872" s="1">
        <v>869</v>
      </c>
      <c r="B872" s="2" t="s">
        <v>283</v>
      </c>
      <c r="C872" s="2" t="s">
        <v>273</v>
      </c>
      <c r="D872" s="5" t="s">
        <v>1039</v>
      </c>
      <c r="E872" s="2" t="s">
        <v>406</v>
      </c>
      <c r="F872" s="23">
        <v>8</v>
      </c>
      <c r="G872" s="1" t="s">
        <v>407</v>
      </c>
      <c r="H872" s="4">
        <v>7.08</v>
      </c>
    </row>
    <row r="873" spans="1:8" x14ac:dyDescent="0.2">
      <c r="A873" s="1">
        <v>870</v>
      </c>
      <c r="B873" s="2" t="s">
        <v>283</v>
      </c>
      <c r="C873" s="2" t="s">
        <v>273</v>
      </c>
      <c r="D873" s="5" t="s">
        <v>1039</v>
      </c>
      <c r="E873" s="2" t="s">
        <v>408</v>
      </c>
      <c r="F873" s="23">
        <v>8</v>
      </c>
      <c r="G873" s="1" t="s">
        <v>563</v>
      </c>
      <c r="H873" s="4">
        <v>6.72</v>
      </c>
    </row>
    <row r="874" spans="1:8" x14ac:dyDescent="0.2">
      <c r="A874" s="1">
        <v>871</v>
      </c>
      <c r="B874" s="2" t="s">
        <v>283</v>
      </c>
      <c r="C874" s="2" t="s">
        <v>273</v>
      </c>
      <c r="D874" s="5" t="s">
        <v>1039</v>
      </c>
      <c r="E874" s="2" t="s">
        <v>410</v>
      </c>
      <c r="F874" s="23">
        <v>6</v>
      </c>
      <c r="G874" s="1" t="s">
        <v>411</v>
      </c>
      <c r="H874" s="4">
        <v>13.73</v>
      </c>
    </row>
    <row r="875" spans="1:8" x14ac:dyDescent="0.2">
      <c r="A875" s="1">
        <v>872</v>
      </c>
      <c r="B875" s="2" t="s">
        <v>283</v>
      </c>
      <c r="C875" s="2" t="s">
        <v>273</v>
      </c>
      <c r="D875" s="5" t="s">
        <v>1039</v>
      </c>
      <c r="E875" s="2" t="s">
        <v>412</v>
      </c>
      <c r="F875" s="23">
        <v>6</v>
      </c>
      <c r="G875" s="1" t="s">
        <v>505</v>
      </c>
      <c r="H875" s="4">
        <v>13.59</v>
      </c>
    </row>
    <row r="876" spans="1:8" x14ac:dyDescent="0.2">
      <c r="A876" s="1">
        <v>873</v>
      </c>
      <c r="B876" s="2" t="s">
        <v>283</v>
      </c>
      <c r="C876" s="2" t="s">
        <v>273</v>
      </c>
      <c r="D876" s="5" t="s">
        <v>1039</v>
      </c>
      <c r="E876" s="2" t="s">
        <v>414</v>
      </c>
      <c r="F876" s="23">
        <v>6</v>
      </c>
      <c r="G876" s="1" t="s">
        <v>415</v>
      </c>
      <c r="H876" s="4">
        <v>13.23</v>
      </c>
    </row>
    <row r="877" spans="1:8" x14ac:dyDescent="0.2">
      <c r="A877" s="1">
        <v>874</v>
      </c>
      <c r="B877" s="2" t="s">
        <v>283</v>
      </c>
      <c r="C877" s="2" t="s">
        <v>273</v>
      </c>
      <c r="D877" s="5" t="s">
        <v>1039</v>
      </c>
      <c r="E877" s="2" t="s">
        <v>416</v>
      </c>
      <c r="F877" s="23">
        <v>6</v>
      </c>
      <c r="G877" s="1" t="s">
        <v>417</v>
      </c>
      <c r="H877" s="4">
        <v>27.41</v>
      </c>
    </row>
    <row r="878" spans="1:8" x14ac:dyDescent="0.2">
      <c r="A878" s="1">
        <v>875</v>
      </c>
      <c r="B878" s="2" t="s">
        <v>283</v>
      </c>
      <c r="C878" s="2" t="s">
        <v>273</v>
      </c>
      <c r="D878" s="5" t="s">
        <v>1039</v>
      </c>
      <c r="E878" s="2" t="s">
        <v>419</v>
      </c>
      <c r="F878" s="23">
        <v>6</v>
      </c>
      <c r="G878" s="1" t="s">
        <v>420</v>
      </c>
      <c r="H878" s="4">
        <v>27.41</v>
      </c>
    </row>
    <row r="879" spans="1:8" x14ac:dyDescent="0.2">
      <c r="A879" s="1">
        <v>876</v>
      </c>
      <c r="B879" s="2" t="s">
        <v>283</v>
      </c>
      <c r="C879" s="2" t="s">
        <v>273</v>
      </c>
      <c r="D879" s="5" t="s">
        <v>1039</v>
      </c>
      <c r="E879" s="2" t="s">
        <v>421</v>
      </c>
      <c r="F879" s="23">
        <v>6</v>
      </c>
      <c r="G879" s="1" t="s">
        <v>422</v>
      </c>
      <c r="H879" s="4">
        <v>26.83</v>
      </c>
    </row>
    <row r="880" spans="1:8" x14ac:dyDescent="0.2">
      <c r="A880" s="1">
        <v>877</v>
      </c>
      <c r="B880" s="2" t="s">
        <v>283</v>
      </c>
      <c r="C880" s="2" t="s">
        <v>273</v>
      </c>
      <c r="D880" s="5" t="s">
        <v>1039</v>
      </c>
      <c r="E880" s="2" t="s">
        <v>423</v>
      </c>
      <c r="F880" s="23">
        <v>6</v>
      </c>
      <c r="G880" s="1" t="s">
        <v>424</v>
      </c>
      <c r="H880" s="4">
        <v>20.260000000000002</v>
      </c>
    </row>
    <row r="881" spans="1:8" x14ac:dyDescent="0.2">
      <c r="A881" s="1">
        <v>878</v>
      </c>
      <c r="B881" s="2" t="s">
        <v>283</v>
      </c>
      <c r="C881" s="2" t="s">
        <v>564</v>
      </c>
      <c r="D881" s="5" t="s">
        <v>1039</v>
      </c>
      <c r="E881" s="2">
        <v>5100</v>
      </c>
      <c r="F881" s="23">
        <v>6</v>
      </c>
      <c r="G881" s="1" t="s">
        <v>284</v>
      </c>
      <c r="H881" s="4">
        <v>70.8</v>
      </c>
    </row>
    <row r="882" spans="1:8" x14ac:dyDescent="0.2">
      <c r="A882" s="1">
        <v>879</v>
      </c>
      <c r="B882" s="2" t="s">
        <v>283</v>
      </c>
      <c r="C882" s="2" t="s">
        <v>564</v>
      </c>
      <c r="D882" s="5" t="s">
        <v>1055</v>
      </c>
      <c r="E882" s="2">
        <v>5101</v>
      </c>
      <c r="F882" s="23">
        <v>6</v>
      </c>
      <c r="G882" s="1" t="s">
        <v>13</v>
      </c>
      <c r="H882" s="4">
        <v>33.17</v>
      </c>
    </row>
    <row r="883" spans="1:8" x14ac:dyDescent="0.2">
      <c r="A883" s="1">
        <v>880</v>
      </c>
      <c r="B883" s="2" t="s">
        <v>283</v>
      </c>
      <c r="C883" s="2" t="s">
        <v>564</v>
      </c>
      <c r="D883" s="5" t="s">
        <v>1055</v>
      </c>
      <c r="E883" s="2">
        <v>5102</v>
      </c>
      <c r="F883" s="23">
        <v>6</v>
      </c>
      <c r="G883" s="1" t="s">
        <v>13</v>
      </c>
      <c r="H883" s="4">
        <v>59.57</v>
      </c>
    </row>
    <row r="884" spans="1:8" x14ac:dyDescent="0.2">
      <c r="A884" s="1">
        <v>881</v>
      </c>
      <c r="B884" s="2" t="s">
        <v>283</v>
      </c>
      <c r="C884" s="2" t="s">
        <v>564</v>
      </c>
      <c r="D884" s="5" t="s">
        <v>1055</v>
      </c>
      <c r="E884" s="2">
        <v>5103</v>
      </c>
      <c r="F884" s="23">
        <v>1</v>
      </c>
      <c r="G884" s="1" t="s">
        <v>276</v>
      </c>
      <c r="H884" s="4">
        <v>8.48</v>
      </c>
    </row>
    <row r="885" spans="1:8" x14ac:dyDescent="0.2">
      <c r="A885" s="1">
        <v>882</v>
      </c>
      <c r="B885" s="2" t="s">
        <v>283</v>
      </c>
      <c r="C885" s="2" t="s">
        <v>564</v>
      </c>
      <c r="D885" s="5" t="s">
        <v>1055</v>
      </c>
      <c r="E885" s="2">
        <v>5104</v>
      </c>
      <c r="F885" s="23">
        <v>1</v>
      </c>
      <c r="G885" s="1" t="s">
        <v>511</v>
      </c>
      <c r="H885" s="4">
        <v>35.479999999999997</v>
      </c>
    </row>
    <row r="886" spans="1:8" x14ac:dyDescent="0.2">
      <c r="A886" s="1">
        <v>883</v>
      </c>
      <c r="B886" s="2" t="s">
        <v>283</v>
      </c>
      <c r="C886" s="2" t="s">
        <v>564</v>
      </c>
      <c r="D886" s="5" t="s">
        <v>1055</v>
      </c>
      <c r="E886" s="2">
        <v>5105</v>
      </c>
      <c r="F886" s="23">
        <v>1</v>
      </c>
      <c r="G886" s="1" t="s">
        <v>512</v>
      </c>
      <c r="H886" s="4">
        <v>22.28</v>
      </c>
    </row>
    <row r="887" spans="1:8" x14ac:dyDescent="0.2">
      <c r="A887" s="1">
        <v>884</v>
      </c>
      <c r="B887" s="2" t="s">
        <v>283</v>
      </c>
      <c r="C887" s="2" t="s">
        <v>564</v>
      </c>
      <c r="D887" s="5" t="s">
        <v>1055</v>
      </c>
      <c r="E887" s="2">
        <v>5106</v>
      </c>
      <c r="F887" s="23">
        <v>1</v>
      </c>
      <c r="G887" s="1" t="s">
        <v>478</v>
      </c>
      <c r="H887" s="4">
        <v>21.21</v>
      </c>
    </row>
    <row r="888" spans="1:8" x14ac:dyDescent="0.2">
      <c r="A888" s="1">
        <v>885</v>
      </c>
      <c r="B888" s="2" t="s">
        <v>283</v>
      </c>
      <c r="C888" s="2" t="s">
        <v>564</v>
      </c>
      <c r="D888" s="5" t="s">
        <v>1055</v>
      </c>
      <c r="E888" s="2">
        <v>5107</v>
      </c>
      <c r="F888" s="23">
        <v>4</v>
      </c>
      <c r="G888" s="1" t="s">
        <v>529</v>
      </c>
      <c r="H888" s="4">
        <v>10.53</v>
      </c>
    </row>
    <row r="889" spans="1:8" x14ac:dyDescent="0.2">
      <c r="A889" s="1">
        <v>886</v>
      </c>
      <c r="B889" s="2" t="s">
        <v>283</v>
      </c>
      <c r="C889" s="2" t="s">
        <v>564</v>
      </c>
      <c r="D889" s="5" t="s">
        <v>1055</v>
      </c>
      <c r="E889" s="2">
        <v>5108</v>
      </c>
      <c r="F889" s="2">
        <v>15</v>
      </c>
      <c r="G889" s="1" t="s">
        <v>31</v>
      </c>
      <c r="H889" s="4">
        <v>9.58</v>
      </c>
    </row>
    <row r="890" spans="1:8" x14ac:dyDescent="0.2">
      <c r="A890" s="1">
        <v>887</v>
      </c>
      <c r="B890" s="2" t="s">
        <v>283</v>
      </c>
      <c r="C890" s="2" t="s">
        <v>564</v>
      </c>
      <c r="D890" s="5" t="s">
        <v>1055</v>
      </c>
      <c r="E890" s="2">
        <v>5109</v>
      </c>
      <c r="F890" s="23">
        <v>13</v>
      </c>
      <c r="G890" s="1" t="s">
        <v>565</v>
      </c>
      <c r="H890" s="4">
        <v>10.26</v>
      </c>
    </row>
    <row r="891" spans="1:8" x14ac:dyDescent="0.2">
      <c r="A891" s="1">
        <v>888</v>
      </c>
      <c r="B891" s="2" t="s">
        <v>283</v>
      </c>
      <c r="C891" s="2" t="s">
        <v>564</v>
      </c>
      <c r="D891" s="5" t="s">
        <v>1055</v>
      </c>
      <c r="E891" s="2">
        <v>5110</v>
      </c>
      <c r="F891" s="23">
        <v>1</v>
      </c>
      <c r="G891" s="1" t="s">
        <v>566</v>
      </c>
      <c r="H891" s="4">
        <v>3.62</v>
      </c>
    </row>
    <row r="892" spans="1:8" x14ac:dyDescent="0.2">
      <c r="A892" s="1">
        <v>889</v>
      </c>
      <c r="B892" s="2" t="s">
        <v>283</v>
      </c>
      <c r="C892" s="2" t="s">
        <v>564</v>
      </c>
      <c r="D892" s="5" t="s">
        <v>1055</v>
      </c>
      <c r="E892" s="2">
        <v>5111</v>
      </c>
      <c r="F892" s="23">
        <v>1</v>
      </c>
      <c r="G892" s="1" t="s">
        <v>513</v>
      </c>
      <c r="H892" s="4">
        <v>3.51</v>
      </c>
    </row>
    <row r="893" spans="1:8" x14ac:dyDescent="0.2">
      <c r="A893" s="1">
        <v>890</v>
      </c>
      <c r="B893" s="2" t="s">
        <v>283</v>
      </c>
      <c r="C893" s="2" t="s">
        <v>564</v>
      </c>
      <c r="D893" s="5" t="s">
        <v>1055</v>
      </c>
      <c r="E893" s="2">
        <v>5112</v>
      </c>
      <c r="F893" s="23">
        <v>4</v>
      </c>
      <c r="G893" s="1" t="s">
        <v>514</v>
      </c>
      <c r="H893" s="4">
        <v>21.43</v>
      </c>
    </row>
    <row r="894" spans="1:8" x14ac:dyDescent="0.2">
      <c r="A894" s="1">
        <v>891</v>
      </c>
      <c r="B894" s="2" t="s">
        <v>283</v>
      </c>
      <c r="C894" s="2" t="s">
        <v>564</v>
      </c>
      <c r="D894" s="5" t="s">
        <v>1055</v>
      </c>
      <c r="E894" s="2">
        <v>5113</v>
      </c>
      <c r="F894" s="23">
        <v>11</v>
      </c>
      <c r="G894" s="1" t="s">
        <v>549</v>
      </c>
      <c r="H894" s="4">
        <v>7.66</v>
      </c>
    </row>
    <row r="895" spans="1:8" x14ac:dyDescent="0.2">
      <c r="A895" s="1">
        <v>892</v>
      </c>
      <c r="B895" s="2" t="s">
        <v>283</v>
      </c>
      <c r="C895" s="2" t="s">
        <v>564</v>
      </c>
      <c r="D895" s="5" t="s">
        <v>1055</v>
      </c>
      <c r="E895" s="2">
        <v>5114</v>
      </c>
      <c r="F895" s="23">
        <v>1</v>
      </c>
      <c r="G895" s="1" t="s">
        <v>478</v>
      </c>
      <c r="H895" s="4">
        <v>8.86</v>
      </c>
    </row>
    <row r="896" spans="1:8" x14ac:dyDescent="0.2">
      <c r="A896" s="1">
        <v>893</v>
      </c>
      <c r="B896" s="2" t="s">
        <v>283</v>
      </c>
      <c r="C896" s="2" t="s">
        <v>564</v>
      </c>
      <c r="D896" s="5" t="s">
        <v>1055</v>
      </c>
      <c r="E896" s="2">
        <v>5115</v>
      </c>
      <c r="F896" s="23">
        <v>11</v>
      </c>
      <c r="G896" s="1" t="s">
        <v>567</v>
      </c>
      <c r="H896" s="4">
        <v>26.78</v>
      </c>
    </row>
    <row r="897" spans="1:8" x14ac:dyDescent="0.2">
      <c r="A897" s="1">
        <v>894</v>
      </c>
      <c r="B897" s="2" t="s">
        <v>283</v>
      </c>
      <c r="C897" s="2" t="s">
        <v>564</v>
      </c>
      <c r="D897" s="5" t="s">
        <v>1055</v>
      </c>
      <c r="E897" s="2">
        <v>5116</v>
      </c>
      <c r="F897" s="23">
        <v>17</v>
      </c>
      <c r="G897" s="1" t="s">
        <v>17</v>
      </c>
      <c r="H897" s="4" t="s">
        <v>19</v>
      </c>
    </row>
    <row r="898" spans="1:8" x14ac:dyDescent="0.2">
      <c r="A898" s="1">
        <v>895</v>
      </c>
      <c r="B898" s="2" t="s">
        <v>283</v>
      </c>
      <c r="C898" s="2" t="s">
        <v>564</v>
      </c>
      <c r="D898" s="5" t="s">
        <v>1055</v>
      </c>
      <c r="E898" s="2">
        <v>5117</v>
      </c>
      <c r="F898" s="23">
        <v>1</v>
      </c>
      <c r="G898" s="1" t="s">
        <v>106</v>
      </c>
      <c r="H898" s="4">
        <v>11.34</v>
      </c>
    </row>
    <row r="899" spans="1:8" x14ac:dyDescent="0.2">
      <c r="A899" s="1">
        <v>896</v>
      </c>
      <c r="B899" s="2" t="s">
        <v>283</v>
      </c>
      <c r="C899" s="2" t="s">
        <v>564</v>
      </c>
      <c r="D899" s="5" t="s">
        <v>1055</v>
      </c>
      <c r="E899" s="2">
        <v>5118</v>
      </c>
      <c r="F899" s="23">
        <v>1</v>
      </c>
      <c r="G899" s="1" t="s">
        <v>518</v>
      </c>
      <c r="H899" s="4">
        <v>24.02</v>
      </c>
    </row>
    <row r="900" spans="1:8" x14ac:dyDescent="0.2">
      <c r="A900" s="1">
        <v>897</v>
      </c>
      <c r="B900" s="2" t="s">
        <v>283</v>
      </c>
      <c r="C900" s="2" t="s">
        <v>564</v>
      </c>
      <c r="D900" s="5" t="s">
        <v>1055</v>
      </c>
      <c r="E900" s="2">
        <v>5119</v>
      </c>
      <c r="F900" s="23">
        <v>12</v>
      </c>
      <c r="G900" s="1" t="s">
        <v>519</v>
      </c>
      <c r="H900" s="4">
        <v>9.2799999999999994</v>
      </c>
    </row>
    <row r="901" spans="1:8" x14ac:dyDescent="0.2">
      <c r="A901" s="1">
        <v>898</v>
      </c>
      <c r="B901" s="2" t="s">
        <v>283</v>
      </c>
      <c r="C901" s="2" t="s">
        <v>564</v>
      </c>
      <c r="D901" s="5" t="s">
        <v>1055</v>
      </c>
      <c r="E901" s="2">
        <v>5120</v>
      </c>
      <c r="F901" s="23">
        <v>1</v>
      </c>
      <c r="G901" s="1" t="s">
        <v>520</v>
      </c>
      <c r="H901" s="4">
        <v>35.36</v>
      </c>
    </row>
    <row r="902" spans="1:8" x14ac:dyDescent="0.2">
      <c r="A902" s="1">
        <v>899</v>
      </c>
      <c r="B902" s="2" t="s">
        <v>283</v>
      </c>
      <c r="C902" s="2" t="s">
        <v>564</v>
      </c>
      <c r="D902" s="5" t="s">
        <v>1055</v>
      </c>
      <c r="E902" s="2">
        <v>5121</v>
      </c>
      <c r="F902" s="23">
        <v>1</v>
      </c>
      <c r="G902" s="1" t="s">
        <v>521</v>
      </c>
      <c r="H902" s="4">
        <v>5.57</v>
      </c>
    </row>
    <row r="903" spans="1:8" x14ac:dyDescent="0.2">
      <c r="A903" s="1">
        <v>900</v>
      </c>
      <c r="B903" s="2" t="s">
        <v>283</v>
      </c>
      <c r="C903" s="2" t="s">
        <v>564</v>
      </c>
      <c r="D903" s="5" t="s">
        <v>1055</v>
      </c>
      <c r="E903" s="2">
        <v>5122</v>
      </c>
      <c r="F903" s="23">
        <v>1</v>
      </c>
      <c r="G903" s="1" t="s">
        <v>522</v>
      </c>
      <c r="H903" s="4">
        <v>34.21</v>
      </c>
    </row>
    <row r="904" spans="1:8" x14ac:dyDescent="0.2">
      <c r="A904" s="1">
        <v>901</v>
      </c>
      <c r="B904" s="2" t="s">
        <v>283</v>
      </c>
      <c r="C904" s="2" t="s">
        <v>564</v>
      </c>
      <c r="D904" s="5" t="s">
        <v>1055</v>
      </c>
      <c r="E904" s="2">
        <v>5123</v>
      </c>
      <c r="F904" s="23">
        <v>1</v>
      </c>
      <c r="G904" s="1" t="s">
        <v>458</v>
      </c>
      <c r="H904" s="4">
        <v>4.4400000000000004</v>
      </c>
    </row>
    <row r="905" spans="1:8" x14ac:dyDescent="0.2">
      <c r="A905" s="1">
        <v>902</v>
      </c>
      <c r="B905" s="2" t="s">
        <v>283</v>
      </c>
      <c r="C905" s="2" t="s">
        <v>564</v>
      </c>
      <c r="D905" s="5" t="s">
        <v>1055</v>
      </c>
      <c r="E905" s="2">
        <v>5124</v>
      </c>
      <c r="F905" s="23">
        <v>1</v>
      </c>
      <c r="G905" s="1" t="s">
        <v>522</v>
      </c>
      <c r="H905" s="4">
        <v>34.21</v>
      </c>
    </row>
    <row r="906" spans="1:8" x14ac:dyDescent="0.2">
      <c r="A906" s="1">
        <v>903</v>
      </c>
      <c r="B906" s="2" t="s">
        <v>283</v>
      </c>
      <c r="C906" s="2" t="s">
        <v>564</v>
      </c>
      <c r="D906" s="5" t="s">
        <v>1055</v>
      </c>
      <c r="E906" s="2">
        <v>5125</v>
      </c>
      <c r="F906" s="23">
        <v>1</v>
      </c>
      <c r="G906" s="1" t="s">
        <v>458</v>
      </c>
      <c r="H906" s="4">
        <v>4.4400000000000004</v>
      </c>
    </row>
    <row r="907" spans="1:8" x14ac:dyDescent="0.2">
      <c r="A907" s="1">
        <v>904</v>
      </c>
      <c r="B907" s="2" t="s">
        <v>283</v>
      </c>
      <c r="C907" s="2" t="s">
        <v>564</v>
      </c>
      <c r="D907" s="5" t="s">
        <v>1055</v>
      </c>
      <c r="E907" s="2">
        <v>5126</v>
      </c>
      <c r="F907" s="23">
        <v>1</v>
      </c>
      <c r="G907" s="1" t="s">
        <v>522</v>
      </c>
      <c r="H907" s="4">
        <v>31.84</v>
      </c>
    </row>
    <row r="908" spans="1:8" x14ac:dyDescent="0.2">
      <c r="A908" s="1">
        <v>905</v>
      </c>
      <c r="B908" s="2" t="s">
        <v>283</v>
      </c>
      <c r="C908" s="2" t="s">
        <v>564</v>
      </c>
      <c r="D908" s="5" t="s">
        <v>1055</v>
      </c>
      <c r="E908" s="2">
        <v>5127</v>
      </c>
      <c r="F908" s="23">
        <v>1</v>
      </c>
      <c r="G908" s="1" t="s">
        <v>458</v>
      </c>
      <c r="H908" s="4">
        <v>4.4400000000000004</v>
      </c>
    </row>
    <row r="909" spans="1:8" x14ac:dyDescent="0.2">
      <c r="A909" s="1">
        <v>906</v>
      </c>
      <c r="B909" s="2" t="s">
        <v>283</v>
      </c>
      <c r="C909" s="2" t="s">
        <v>564</v>
      </c>
      <c r="D909" s="5" t="s">
        <v>1055</v>
      </c>
      <c r="E909" s="2">
        <v>5128</v>
      </c>
      <c r="F909" s="23">
        <v>1</v>
      </c>
      <c r="G909" s="1" t="s">
        <v>522</v>
      </c>
      <c r="H909" s="4">
        <v>31.82</v>
      </c>
    </row>
    <row r="910" spans="1:8" x14ac:dyDescent="0.2">
      <c r="A910" s="1">
        <v>907</v>
      </c>
      <c r="B910" s="2" t="s">
        <v>283</v>
      </c>
      <c r="C910" s="2" t="s">
        <v>564</v>
      </c>
      <c r="D910" s="5" t="s">
        <v>1055</v>
      </c>
      <c r="E910" s="2">
        <v>5129</v>
      </c>
      <c r="F910" s="23">
        <v>1</v>
      </c>
      <c r="G910" s="1" t="s">
        <v>458</v>
      </c>
      <c r="H910" s="4">
        <v>4.4400000000000004</v>
      </c>
    </row>
    <row r="911" spans="1:8" x14ac:dyDescent="0.2">
      <c r="A911" s="1">
        <v>908</v>
      </c>
      <c r="B911" s="2" t="s">
        <v>283</v>
      </c>
      <c r="C911" s="2" t="s">
        <v>564</v>
      </c>
      <c r="D911" s="5" t="s">
        <v>1055</v>
      </c>
      <c r="E911" s="2">
        <v>5130</v>
      </c>
      <c r="F911" s="23">
        <v>1</v>
      </c>
      <c r="G911" s="1" t="s">
        <v>515</v>
      </c>
      <c r="H911" s="4">
        <v>22.89</v>
      </c>
    </row>
    <row r="912" spans="1:8" x14ac:dyDescent="0.2">
      <c r="A912" s="1">
        <v>909</v>
      </c>
      <c r="B912" s="2" t="s">
        <v>283</v>
      </c>
      <c r="C912" s="2" t="s">
        <v>564</v>
      </c>
      <c r="D912" s="5" t="s">
        <v>1055</v>
      </c>
      <c r="E912" s="2">
        <v>5131</v>
      </c>
      <c r="F912" s="23">
        <v>1</v>
      </c>
      <c r="G912" s="1" t="s">
        <v>458</v>
      </c>
      <c r="H912" s="4">
        <v>4.4400000000000004</v>
      </c>
    </row>
    <row r="913" spans="1:8" x14ac:dyDescent="0.2">
      <c r="A913" s="1">
        <v>910</v>
      </c>
      <c r="B913" s="2" t="s">
        <v>283</v>
      </c>
      <c r="C913" s="2" t="s">
        <v>564</v>
      </c>
      <c r="D913" s="5" t="s">
        <v>1055</v>
      </c>
      <c r="E913" s="2">
        <v>5132</v>
      </c>
      <c r="F913" s="23">
        <v>1</v>
      </c>
      <c r="G913" s="1" t="s">
        <v>515</v>
      </c>
      <c r="H913" s="4">
        <v>24.82</v>
      </c>
    </row>
    <row r="914" spans="1:8" x14ac:dyDescent="0.2">
      <c r="A914" s="1">
        <v>911</v>
      </c>
      <c r="B914" s="2" t="s">
        <v>283</v>
      </c>
      <c r="C914" s="2" t="s">
        <v>564</v>
      </c>
      <c r="D914" s="5" t="s">
        <v>1055</v>
      </c>
      <c r="E914" s="2">
        <v>5133</v>
      </c>
      <c r="F914" s="23">
        <v>1</v>
      </c>
      <c r="G914" s="1" t="s">
        <v>458</v>
      </c>
      <c r="H914" s="4">
        <v>4.4400000000000004</v>
      </c>
    </row>
    <row r="915" spans="1:8" x14ac:dyDescent="0.2">
      <c r="A915" s="1">
        <v>912</v>
      </c>
      <c r="B915" s="2" t="s">
        <v>283</v>
      </c>
      <c r="C915" s="2" t="s">
        <v>564</v>
      </c>
      <c r="D915" s="5" t="s">
        <v>1055</v>
      </c>
      <c r="E915" s="2">
        <v>5134</v>
      </c>
      <c r="F915" s="2">
        <v>14</v>
      </c>
      <c r="G915" s="1" t="s">
        <v>36</v>
      </c>
      <c r="H915" s="4">
        <v>4.2300000000000004</v>
      </c>
    </row>
    <row r="916" spans="1:8" x14ac:dyDescent="0.2">
      <c r="A916" s="1">
        <v>913</v>
      </c>
      <c r="B916" s="2" t="s">
        <v>283</v>
      </c>
      <c r="C916" s="2" t="s">
        <v>564</v>
      </c>
      <c r="D916" s="5" t="s">
        <v>1055</v>
      </c>
      <c r="E916" s="2">
        <v>5135</v>
      </c>
      <c r="F916" s="23">
        <v>1</v>
      </c>
      <c r="G916" s="1" t="s">
        <v>483</v>
      </c>
      <c r="H916" s="4">
        <v>35.03</v>
      </c>
    </row>
    <row r="917" spans="1:8" x14ac:dyDescent="0.2">
      <c r="A917" s="1">
        <v>914</v>
      </c>
      <c r="B917" s="2" t="s">
        <v>283</v>
      </c>
      <c r="C917" s="2" t="s">
        <v>564</v>
      </c>
      <c r="D917" s="5" t="s">
        <v>1055</v>
      </c>
      <c r="E917" s="2">
        <v>5136</v>
      </c>
      <c r="F917" s="23">
        <v>17</v>
      </c>
      <c r="G917" s="1" t="s">
        <v>17</v>
      </c>
      <c r="H917" s="4" t="s">
        <v>19</v>
      </c>
    </row>
    <row r="918" spans="1:8" x14ac:dyDescent="0.2">
      <c r="A918" s="1">
        <v>915</v>
      </c>
      <c r="B918" s="2" t="s">
        <v>283</v>
      </c>
      <c r="C918" s="2" t="s">
        <v>564</v>
      </c>
      <c r="D918" s="5" t="s">
        <v>1062</v>
      </c>
      <c r="E918" s="2">
        <v>5137</v>
      </c>
      <c r="F918" s="23">
        <v>6</v>
      </c>
      <c r="G918" s="1" t="s">
        <v>13</v>
      </c>
      <c r="H918" s="4">
        <v>40.22</v>
      </c>
    </row>
    <row r="919" spans="1:8" x14ac:dyDescent="0.2">
      <c r="A919" s="1">
        <v>916</v>
      </c>
      <c r="B919" s="2" t="s">
        <v>283</v>
      </c>
      <c r="C919" s="2" t="s">
        <v>564</v>
      </c>
      <c r="D919" s="5" t="s">
        <v>1062</v>
      </c>
      <c r="E919" s="2">
        <v>5138</v>
      </c>
      <c r="F919" s="23">
        <v>6</v>
      </c>
      <c r="G919" s="1" t="s">
        <v>13</v>
      </c>
      <c r="H919" s="4">
        <v>36.14</v>
      </c>
    </row>
    <row r="920" spans="1:8" x14ac:dyDescent="0.2">
      <c r="A920" s="1">
        <v>917</v>
      </c>
      <c r="B920" s="2" t="s">
        <v>283</v>
      </c>
      <c r="C920" s="2" t="s">
        <v>564</v>
      </c>
      <c r="D920" s="5" t="s">
        <v>1062</v>
      </c>
      <c r="E920" s="2">
        <v>5139</v>
      </c>
      <c r="F920" s="23">
        <v>2</v>
      </c>
      <c r="G920" s="1" t="s">
        <v>299</v>
      </c>
      <c r="H920" s="4">
        <v>6.35</v>
      </c>
    </row>
    <row r="921" spans="1:8" x14ac:dyDescent="0.2">
      <c r="A921" s="1">
        <v>918</v>
      </c>
      <c r="B921" s="2" t="s">
        <v>283</v>
      </c>
      <c r="C921" s="2" t="s">
        <v>564</v>
      </c>
      <c r="D921" s="5" t="s">
        <v>1062</v>
      </c>
      <c r="E921" s="2">
        <v>5140</v>
      </c>
      <c r="F921" s="23">
        <v>11</v>
      </c>
      <c r="G921" s="1" t="s">
        <v>568</v>
      </c>
      <c r="H921" s="4">
        <v>54.2</v>
      </c>
    </row>
    <row r="922" spans="1:8" x14ac:dyDescent="0.2">
      <c r="A922" s="1">
        <v>919</v>
      </c>
      <c r="B922" s="2" t="s">
        <v>283</v>
      </c>
      <c r="C922" s="2" t="s">
        <v>564</v>
      </c>
      <c r="D922" s="5" t="s">
        <v>1062</v>
      </c>
      <c r="E922" s="2">
        <v>5141</v>
      </c>
      <c r="F922" s="23">
        <v>1</v>
      </c>
      <c r="G922" s="1" t="s">
        <v>458</v>
      </c>
      <c r="H922" s="4">
        <v>4.6900000000000004</v>
      </c>
    </row>
    <row r="923" spans="1:8" x14ac:dyDescent="0.2">
      <c r="A923" s="1">
        <v>920</v>
      </c>
      <c r="B923" s="2" t="s">
        <v>283</v>
      </c>
      <c r="C923" s="2" t="s">
        <v>564</v>
      </c>
      <c r="D923" s="5" t="s">
        <v>1062</v>
      </c>
      <c r="E923" s="2">
        <v>5142</v>
      </c>
      <c r="F923" s="23">
        <v>11</v>
      </c>
      <c r="G923" s="1" t="s">
        <v>569</v>
      </c>
      <c r="H923" s="4">
        <v>48.27</v>
      </c>
    </row>
    <row r="924" spans="1:8" x14ac:dyDescent="0.2">
      <c r="A924" s="1">
        <v>921</v>
      </c>
      <c r="B924" s="2" t="s">
        <v>283</v>
      </c>
      <c r="C924" s="2" t="s">
        <v>564</v>
      </c>
      <c r="D924" s="5" t="s">
        <v>1062</v>
      </c>
      <c r="E924" s="2">
        <v>5143</v>
      </c>
      <c r="F924" s="23">
        <v>1</v>
      </c>
      <c r="G924" s="1" t="s">
        <v>458</v>
      </c>
      <c r="H924" s="4">
        <v>4.6900000000000004</v>
      </c>
    </row>
    <row r="925" spans="1:8" x14ac:dyDescent="0.2">
      <c r="A925" s="1">
        <v>922</v>
      </c>
      <c r="B925" s="2" t="s">
        <v>283</v>
      </c>
      <c r="C925" s="2" t="s">
        <v>564</v>
      </c>
      <c r="D925" s="5" t="s">
        <v>1062</v>
      </c>
      <c r="E925" s="2">
        <v>5144</v>
      </c>
      <c r="F925" s="23">
        <v>1</v>
      </c>
      <c r="G925" s="1" t="s">
        <v>108</v>
      </c>
      <c r="H925" s="4">
        <v>22.18</v>
      </c>
    </row>
    <row r="926" spans="1:8" x14ac:dyDescent="0.2">
      <c r="A926" s="1">
        <v>923</v>
      </c>
      <c r="B926" s="2" t="s">
        <v>283</v>
      </c>
      <c r="C926" s="2" t="s">
        <v>564</v>
      </c>
      <c r="D926" s="5" t="s">
        <v>1062</v>
      </c>
      <c r="E926" s="2">
        <v>5145</v>
      </c>
      <c r="F926" s="23">
        <v>1</v>
      </c>
      <c r="G926" s="1" t="s">
        <v>458</v>
      </c>
      <c r="H926" s="4">
        <v>3.74</v>
      </c>
    </row>
    <row r="927" spans="1:8" x14ac:dyDescent="0.2">
      <c r="A927" s="1">
        <v>924</v>
      </c>
      <c r="B927" s="2" t="s">
        <v>283</v>
      </c>
      <c r="C927" s="2" t="s">
        <v>564</v>
      </c>
      <c r="D927" s="5" t="s">
        <v>1062</v>
      </c>
      <c r="E927" s="2">
        <v>5146</v>
      </c>
      <c r="F927" s="23">
        <v>11</v>
      </c>
      <c r="G927" s="1" t="s">
        <v>570</v>
      </c>
      <c r="H927" s="4">
        <v>5.39</v>
      </c>
    </row>
    <row r="928" spans="1:8" x14ac:dyDescent="0.2">
      <c r="A928" s="1">
        <v>925</v>
      </c>
      <c r="B928" s="2" t="s">
        <v>283</v>
      </c>
      <c r="C928" s="2" t="s">
        <v>564</v>
      </c>
      <c r="D928" s="5" t="s">
        <v>1062</v>
      </c>
      <c r="E928" s="2">
        <v>5147</v>
      </c>
      <c r="F928" s="23">
        <v>11</v>
      </c>
      <c r="G928" s="1" t="s">
        <v>572</v>
      </c>
      <c r="H928" s="4">
        <v>37.159999999999997</v>
      </c>
    </row>
    <row r="929" spans="1:8" x14ac:dyDescent="0.2">
      <c r="A929" s="1">
        <v>926</v>
      </c>
      <c r="B929" s="2" t="s">
        <v>283</v>
      </c>
      <c r="C929" s="2" t="s">
        <v>564</v>
      </c>
      <c r="D929" s="5" t="s">
        <v>1062</v>
      </c>
      <c r="E929" s="2">
        <v>5148</v>
      </c>
      <c r="F929" s="23">
        <v>11</v>
      </c>
      <c r="G929" s="1" t="s">
        <v>549</v>
      </c>
      <c r="H929" s="4">
        <v>7.18</v>
      </c>
    </row>
    <row r="930" spans="1:8" x14ac:dyDescent="0.2">
      <c r="A930" s="1">
        <v>927</v>
      </c>
      <c r="B930" s="2" t="s">
        <v>283</v>
      </c>
      <c r="C930" s="2" t="s">
        <v>564</v>
      </c>
      <c r="D930" s="5" t="s">
        <v>1062</v>
      </c>
      <c r="E930" s="2">
        <v>5149</v>
      </c>
      <c r="F930" s="23">
        <v>12</v>
      </c>
      <c r="G930" s="1" t="s">
        <v>30</v>
      </c>
      <c r="H930" s="4">
        <v>1.84</v>
      </c>
    </row>
    <row r="931" spans="1:8" x14ac:dyDescent="0.2">
      <c r="A931" s="1">
        <v>928</v>
      </c>
      <c r="B931" s="2" t="s">
        <v>283</v>
      </c>
      <c r="C931" s="2" t="s">
        <v>564</v>
      </c>
      <c r="D931" s="5" t="s">
        <v>1062</v>
      </c>
      <c r="E931" s="2">
        <v>5150</v>
      </c>
      <c r="F931" s="23">
        <v>12</v>
      </c>
      <c r="G931" s="1" t="s">
        <v>30</v>
      </c>
      <c r="H931" s="4">
        <v>2.54</v>
      </c>
    </row>
    <row r="932" spans="1:8" x14ac:dyDescent="0.2">
      <c r="A932" s="1">
        <v>929</v>
      </c>
      <c r="B932" s="2" t="s">
        <v>283</v>
      </c>
      <c r="C932" s="2" t="s">
        <v>564</v>
      </c>
      <c r="D932" s="5" t="s">
        <v>1062</v>
      </c>
      <c r="E932" s="2">
        <v>5151</v>
      </c>
      <c r="F932" s="23">
        <v>17</v>
      </c>
      <c r="G932" s="1" t="s">
        <v>17</v>
      </c>
      <c r="H932" s="4" t="s">
        <v>19</v>
      </c>
    </row>
    <row r="933" spans="1:8" x14ac:dyDescent="0.2">
      <c r="A933" s="1">
        <v>930</v>
      </c>
      <c r="B933" s="2" t="s">
        <v>283</v>
      </c>
      <c r="C933" s="2" t="s">
        <v>564</v>
      </c>
      <c r="D933" s="5" t="s">
        <v>1062</v>
      </c>
      <c r="E933" s="2">
        <v>5152</v>
      </c>
      <c r="F933" s="23">
        <v>17</v>
      </c>
      <c r="G933" s="1" t="s">
        <v>17</v>
      </c>
      <c r="H933" s="4" t="s">
        <v>19</v>
      </c>
    </row>
    <row r="934" spans="1:8" x14ac:dyDescent="0.2">
      <c r="A934" s="1">
        <v>931</v>
      </c>
      <c r="B934" s="2" t="s">
        <v>283</v>
      </c>
      <c r="C934" s="2" t="s">
        <v>564</v>
      </c>
      <c r="D934" s="5" t="s">
        <v>1062</v>
      </c>
      <c r="E934" s="2">
        <v>5153</v>
      </c>
      <c r="F934" s="23">
        <v>17</v>
      </c>
      <c r="G934" s="1" t="s">
        <v>17</v>
      </c>
      <c r="H934" s="4" t="s">
        <v>19</v>
      </c>
    </row>
    <row r="935" spans="1:8" x14ac:dyDescent="0.2">
      <c r="A935" s="1">
        <v>932</v>
      </c>
      <c r="B935" s="2" t="s">
        <v>283</v>
      </c>
      <c r="C935" s="2" t="s">
        <v>564</v>
      </c>
      <c r="D935" s="5" t="s">
        <v>1062</v>
      </c>
      <c r="E935" s="2">
        <v>5154</v>
      </c>
      <c r="F935" s="23">
        <v>17</v>
      </c>
      <c r="G935" s="1" t="s">
        <v>17</v>
      </c>
      <c r="H935" s="4" t="s">
        <v>19</v>
      </c>
    </row>
    <row r="936" spans="1:8" x14ac:dyDescent="0.2">
      <c r="A936" s="1">
        <v>933</v>
      </c>
      <c r="B936" s="2" t="s">
        <v>283</v>
      </c>
      <c r="C936" s="2" t="s">
        <v>564</v>
      </c>
      <c r="D936" s="5" t="s">
        <v>1062</v>
      </c>
      <c r="E936" s="2">
        <v>5155</v>
      </c>
      <c r="F936" s="23">
        <v>1</v>
      </c>
      <c r="G936" s="1" t="s">
        <v>573</v>
      </c>
      <c r="H936" s="4">
        <v>14.19</v>
      </c>
    </row>
    <row r="937" spans="1:8" x14ac:dyDescent="0.2">
      <c r="A937" s="1">
        <v>934</v>
      </c>
      <c r="B937" s="2" t="s">
        <v>283</v>
      </c>
      <c r="C937" s="2" t="s">
        <v>564</v>
      </c>
      <c r="D937" s="5" t="s">
        <v>1062</v>
      </c>
      <c r="E937" s="2">
        <v>5156</v>
      </c>
      <c r="F937" s="23">
        <v>1</v>
      </c>
      <c r="G937" s="1" t="s">
        <v>458</v>
      </c>
      <c r="H937" s="4">
        <v>2.82</v>
      </c>
    </row>
    <row r="938" spans="1:8" x14ac:dyDescent="0.2">
      <c r="A938" s="1">
        <v>935</v>
      </c>
      <c r="B938" s="2" t="s">
        <v>283</v>
      </c>
      <c r="C938" s="2" t="s">
        <v>564</v>
      </c>
      <c r="D938" s="5" t="s">
        <v>1062</v>
      </c>
      <c r="E938" s="2">
        <v>5157</v>
      </c>
      <c r="F938" s="23">
        <v>13</v>
      </c>
      <c r="G938" s="1" t="s">
        <v>574</v>
      </c>
      <c r="H938" s="4">
        <v>8.07</v>
      </c>
    </row>
    <row r="939" spans="1:8" x14ac:dyDescent="0.2">
      <c r="A939" s="1">
        <v>936</v>
      </c>
      <c r="B939" s="2" t="s">
        <v>283</v>
      </c>
      <c r="C939" s="2" t="s">
        <v>564</v>
      </c>
      <c r="D939" s="5" t="s">
        <v>1062</v>
      </c>
      <c r="E939" s="2">
        <v>5158</v>
      </c>
      <c r="F939" s="23">
        <v>12</v>
      </c>
      <c r="G939" s="1" t="s">
        <v>30</v>
      </c>
      <c r="H939" s="4">
        <v>5.47</v>
      </c>
    </row>
    <row r="940" spans="1:8" x14ac:dyDescent="0.2">
      <c r="A940" s="1">
        <v>937</v>
      </c>
      <c r="B940" s="2" t="s">
        <v>283</v>
      </c>
      <c r="C940" s="2" t="s">
        <v>564</v>
      </c>
      <c r="D940" s="5" t="s">
        <v>1062</v>
      </c>
      <c r="E940" s="2">
        <v>5159</v>
      </c>
      <c r="F940" s="23">
        <v>1</v>
      </c>
      <c r="G940" s="1" t="s">
        <v>518</v>
      </c>
      <c r="H940" s="4">
        <v>13.64</v>
      </c>
    </row>
    <row r="941" spans="1:8" x14ac:dyDescent="0.2">
      <c r="A941" s="1">
        <v>938</v>
      </c>
      <c r="B941" s="2" t="s">
        <v>283</v>
      </c>
      <c r="C941" s="2" t="s">
        <v>564</v>
      </c>
      <c r="D941" s="5" t="s">
        <v>1062</v>
      </c>
      <c r="E941" s="2">
        <v>5160</v>
      </c>
      <c r="F941" s="23">
        <v>17</v>
      </c>
      <c r="G941" s="1" t="s">
        <v>17</v>
      </c>
      <c r="H941" s="4" t="s">
        <v>19</v>
      </c>
    </row>
    <row r="942" spans="1:8" x14ac:dyDescent="0.2">
      <c r="A942" s="1">
        <v>939</v>
      </c>
      <c r="B942" s="2" t="s">
        <v>283</v>
      </c>
      <c r="C942" s="2" t="s">
        <v>564</v>
      </c>
      <c r="D942" s="5" t="s">
        <v>1062</v>
      </c>
      <c r="E942" s="2">
        <v>5161</v>
      </c>
      <c r="F942" s="23">
        <v>1</v>
      </c>
      <c r="G942" s="1" t="s">
        <v>575</v>
      </c>
      <c r="H942" s="4">
        <v>15.21</v>
      </c>
    </row>
    <row r="943" spans="1:8" x14ac:dyDescent="0.2">
      <c r="A943" s="1">
        <v>940</v>
      </c>
      <c r="B943" s="2" t="s">
        <v>283</v>
      </c>
      <c r="C943" s="2" t="s">
        <v>564</v>
      </c>
      <c r="D943" s="5" t="s">
        <v>1062</v>
      </c>
      <c r="E943" s="2">
        <v>5162</v>
      </c>
      <c r="F943" s="23">
        <v>1</v>
      </c>
      <c r="G943" s="1" t="s">
        <v>576</v>
      </c>
      <c r="H943" s="4">
        <v>14.07</v>
      </c>
    </row>
    <row r="944" spans="1:8" x14ac:dyDescent="0.2">
      <c r="A944" s="1">
        <v>941</v>
      </c>
      <c r="B944" s="2" t="s">
        <v>283</v>
      </c>
      <c r="C944" s="2" t="s">
        <v>564</v>
      </c>
      <c r="D944" s="5" t="s">
        <v>1062</v>
      </c>
      <c r="E944" s="2">
        <v>5163</v>
      </c>
      <c r="F944" s="23">
        <v>1</v>
      </c>
      <c r="G944" s="1" t="s">
        <v>577</v>
      </c>
      <c r="H944" s="4">
        <v>20.12</v>
      </c>
    </row>
    <row r="945" spans="1:8" x14ac:dyDescent="0.2">
      <c r="A945" s="1">
        <v>942</v>
      </c>
      <c r="B945" s="2" t="s">
        <v>283</v>
      </c>
      <c r="C945" s="2" t="s">
        <v>564</v>
      </c>
      <c r="D945" s="5" t="s">
        <v>1062</v>
      </c>
      <c r="E945" s="2">
        <v>5164</v>
      </c>
      <c r="F945" s="23">
        <v>4</v>
      </c>
      <c r="G945" s="1" t="s">
        <v>529</v>
      </c>
      <c r="H945" s="4">
        <v>8</v>
      </c>
    </row>
    <row r="946" spans="1:8" x14ac:dyDescent="0.2">
      <c r="A946" s="1">
        <v>943</v>
      </c>
      <c r="B946" s="2" t="s">
        <v>283</v>
      </c>
      <c r="C946" s="2" t="s">
        <v>564</v>
      </c>
      <c r="D946" s="5" t="s">
        <v>1062</v>
      </c>
      <c r="E946" s="2">
        <v>5165</v>
      </c>
      <c r="F946" s="2">
        <v>15</v>
      </c>
      <c r="G946" s="1" t="s">
        <v>31</v>
      </c>
      <c r="H946" s="4">
        <v>6.82</v>
      </c>
    </row>
    <row r="947" spans="1:8" x14ac:dyDescent="0.2">
      <c r="A947" s="1">
        <v>944</v>
      </c>
      <c r="B947" s="2" t="s">
        <v>283</v>
      </c>
      <c r="C947" s="2" t="s">
        <v>564</v>
      </c>
      <c r="D947" s="5" t="s">
        <v>1062</v>
      </c>
      <c r="E947" s="2">
        <v>5166</v>
      </c>
      <c r="F947" s="23">
        <v>1</v>
      </c>
      <c r="G947" s="1" t="s">
        <v>458</v>
      </c>
      <c r="H947" s="4">
        <v>4.29</v>
      </c>
    </row>
    <row r="948" spans="1:8" x14ac:dyDescent="0.2">
      <c r="A948" s="1">
        <v>945</v>
      </c>
      <c r="B948" s="2" t="s">
        <v>283</v>
      </c>
      <c r="C948" s="2" t="s">
        <v>564</v>
      </c>
      <c r="D948" s="5" t="s">
        <v>1062</v>
      </c>
      <c r="E948" s="2">
        <v>5167</v>
      </c>
      <c r="F948" s="23">
        <v>1</v>
      </c>
      <c r="G948" s="1" t="s">
        <v>513</v>
      </c>
      <c r="H948" s="4">
        <v>3.21</v>
      </c>
    </row>
    <row r="949" spans="1:8" x14ac:dyDescent="0.2">
      <c r="A949" s="1">
        <v>946</v>
      </c>
      <c r="B949" s="2" t="s">
        <v>283</v>
      </c>
      <c r="C949" s="2" t="s">
        <v>564</v>
      </c>
      <c r="D949" s="5" t="s">
        <v>1062</v>
      </c>
      <c r="E949" s="2">
        <v>5168</v>
      </c>
      <c r="F949" s="23">
        <v>1</v>
      </c>
      <c r="G949" s="1" t="s">
        <v>513</v>
      </c>
      <c r="H949" s="4">
        <v>3.19</v>
      </c>
    </row>
    <row r="950" spans="1:8" x14ac:dyDescent="0.2">
      <c r="A950" s="1">
        <v>947</v>
      </c>
      <c r="B950" s="2" t="s">
        <v>283</v>
      </c>
      <c r="C950" s="2" t="s">
        <v>564</v>
      </c>
      <c r="D950" s="5" t="s">
        <v>1062</v>
      </c>
      <c r="E950" s="2">
        <v>5169</v>
      </c>
      <c r="F950" s="23">
        <v>17</v>
      </c>
      <c r="G950" s="1" t="s">
        <v>17</v>
      </c>
      <c r="H950" s="4" t="s">
        <v>19</v>
      </c>
    </row>
    <row r="951" spans="1:8" x14ac:dyDescent="0.2">
      <c r="A951" s="1">
        <v>948</v>
      </c>
      <c r="B951" s="2" t="s">
        <v>283</v>
      </c>
      <c r="C951" s="2" t="s">
        <v>564</v>
      </c>
      <c r="D951" s="5" t="s">
        <v>1062</v>
      </c>
      <c r="E951" s="2">
        <v>5170</v>
      </c>
      <c r="F951" s="23">
        <v>12</v>
      </c>
      <c r="G951" s="1" t="s">
        <v>519</v>
      </c>
      <c r="H951" s="4">
        <v>8.81</v>
      </c>
    </row>
    <row r="952" spans="1:8" x14ac:dyDescent="0.2">
      <c r="A952" s="1">
        <v>949</v>
      </c>
      <c r="B952" s="2" t="s">
        <v>283</v>
      </c>
      <c r="C952" s="2" t="s">
        <v>564</v>
      </c>
      <c r="D952" s="5" t="s">
        <v>1062</v>
      </c>
      <c r="E952" s="2">
        <v>5171</v>
      </c>
      <c r="F952" s="2">
        <v>14</v>
      </c>
      <c r="G952" s="1" t="s">
        <v>36</v>
      </c>
      <c r="H952" s="4">
        <v>3.24</v>
      </c>
    </row>
    <row r="953" spans="1:8" x14ac:dyDescent="0.2">
      <c r="A953" s="1">
        <v>950</v>
      </c>
      <c r="B953" s="2" t="s">
        <v>283</v>
      </c>
      <c r="C953" s="2" t="s">
        <v>564</v>
      </c>
      <c r="D953" s="5" t="s">
        <v>1062</v>
      </c>
      <c r="E953" s="2">
        <v>5172</v>
      </c>
      <c r="F953" s="2">
        <v>14</v>
      </c>
      <c r="G953" s="1" t="s">
        <v>36</v>
      </c>
      <c r="H953" s="4">
        <v>3.58</v>
      </c>
    </row>
    <row r="954" spans="1:8" x14ac:dyDescent="0.2">
      <c r="A954" s="1">
        <v>951</v>
      </c>
      <c r="B954" s="2" t="s">
        <v>283</v>
      </c>
      <c r="C954" s="2" t="s">
        <v>564</v>
      </c>
      <c r="D954" s="5" t="s">
        <v>1062</v>
      </c>
      <c r="E954" s="2">
        <v>5173</v>
      </c>
      <c r="F954" s="23">
        <v>6</v>
      </c>
      <c r="G954" s="15" t="s">
        <v>13</v>
      </c>
      <c r="H954" s="4">
        <v>27.16</v>
      </c>
    </row>
    <row r="955" spans="1:8" x14ac:dyDescent="0.2">
      <c r="A955" s="1">
        <v>952</v>
      </c>
      <c r="B955" s="2" t="s">
        <v>283</v>
      </c>
      <c r="C955" s="2" t="s">
        <v>564</v>
      </c>
      <c r="D955" s="5" t="s">
        <v>1062</v>
      </c>
      <c r="E955" s="2">
        <v>5174</v>
      </c>
      <c r="F955" s="23">
        <v>6</v>
      </c>
      <c r="G955" s="15" t="s">
        <v>13</v>
      </c>
      <c r="H955" s="4">
        <v>59.74</v>
      </c>
    </row>
    <row r="956" spans="1:8" x14ac:dyDescent="0.2">
      <c r="A956" s="1">
        <v>953</v>
      </c>
      <c r="B956" s="2" t="s">
        <v>283</v>
      </c>
      <c r="C956" s="2" t="s">
        <v>564</v>
      </c>
      <c r="D956" s="5" t="s">
        <v>1062</v>
      </c>
      <c r="E956" s="2">
        <v>5175</v>
      </c>
      <c r="F956" s="23">
        <v>1</v>
      </c>
      <c r="G956" s="1" t="s">
        <v>544</v>
      </c>
      <c r="H956" s="4">
        <v>25.11</v>
      </c>
    </row>
    <row r="957" spans="1:8" x14ac:dyDescent="0.2">
      <c r="A957" s="1">
        <v>954</v>
      </c>
      <c r="B957" s="2" t="s">
        <v>283</v>
      </c>
      <c r="C957" s="2" t="s">
        <v>564</v>
      </c>
      <c r="D957" s="5" t="s">
        <v>1062</v>
      </c>
      <c r="E957" s="2">
        <v>5176</v>
      </c>
      <c r="F957" s="23">
        <v>1</v>
      </c>
      <c r="G957" s="1" t="s">
        <v>458</v>
      </c>
      <c r="H957" s="4">
        <v>4.4400000000000004</v>
      </c>
    </row>
    <row r="958" spans="1:8" x14ac:dyDescent="0.2">
      <c r="A958" s="1">
        <v>955</v>
      </c>
      <c r="B958" s="2" t="s">
        <v>283</v>
      </c>
      <c r="C958" s="2" t="s">
        <v>564</v>
      </c>
      <c r="D958" s="5" t="s">
        <v>1062</v>
      </c>
      <c r="E958" s="2">
        <v>5177</v>
      </c>
      <c r="F958" s="23">
        <v>1</v>
      </c>
      <c r="G958" s="1" t="s">
        <v>544</v>
      </c>
      <c r="H958" s="4">
        <v>22.32</v>
      </c>
    </row>
    <row r="959" spans="1:8" x14ac:dyDescent="0.2">
      <c r="A959" s="1">
        <v>956</v>
      </c>
      <c r="B959" s="2" t="s">
        <v>283</v>
      </c>
      <c r="C959" s="2" t="s">
        <v>564</v>
      </c>
      <c r="D959" s="5" t="s">
        <v>1062</v>
      </c>
      <c r="E959" s="2">
        <v>5178</v>
      </c>
      <c r="F959" s="23">
        <v>1</v>
      </c>
      <c r="G959" s="1" t="s">
        <v>458</v>
      </c>
      <c r="H959" s="4">
        <v>4.4400000000000004</v>
      </c>
    </row>
    <row r="960" spans="1:8" x14ac:dyDescent="0.2">
      <c r="A960" s="1">
        <v>957</v>
      </c>
      <c r="B960" s="2" t="s">
        <v>283</v>
      </c>
      <c r="C960" s="2" t="s">
        <v>564</v>
      </c>
      <c r="D960" s="5" t="s">
        <v>1062</v>
      </c>
      <c r="E960" s="2">
        <v>5179</v>
      </c>
      <c r="F960" s="23">
        <v>1</v>
      </c>
      <c r="G960" s="1" t="s">
        <v>515</v>
      </c>
      <c r="H960" s="4">
        <v>31.8</v>
      </c>
    </row>
    <row r="961" spans="1:8" x14ac:dyDescent="0.2">
      <c r="A961" s="1">
        <v>958</v>
      </c>
      <c r="B961" s="2" t="s">
        <v>283</v>
      </c>
      <c r="C961" s="2" t="s">
        <v>564</v>
      </c>
      <c r="D961" s="5" t="s">
        <v>1062</v>
      </c>
      <c r="E961" s="2">
        <v>5180</v>
      </c>
      <c r="F961" s="23">
        <v>1</v>
      </c>
      <c r="G961" s="1" t="s">
        <v>458</v>
      </c>
      <c r="H961" s="4">
        <v>4.4400000000000004</v>
      </c>
    </row>
    <row r="962" spans="1:8" x14ac:dyDescent="0.2">
      <c r="A962" s="1">
        <v>959</v>
      </c>
      <c r="B962" s="2" t="s">
        <v>283</v>
      </c>
      <c r="C962" s="2" t="s">
        <v>564</v>
      </c>
      <c r="D962" s="5" t="s">
        <v>1062</v>
      </c>
      <c r="E962" s="2">
        <v>5181</v>
      </c>
      <c r="F962" s="23">
        <v>1</v>
      </c>
      <c r="G962" s="1" t="s">
        <v>515</v>
      </c>
      <c r="H962" s="4">
        <v>31.83</v>
      </c>
    </row>
    <row r="963" spans="1:8" x14ac:dyDescent="0.2">
      <c r="A963" s="1">
        <v>960</v>
      </c>
      <c r="B963" s="2" t="s">
        <v>283</v>
      </c>
      <c r="C963" s="2" t="s">
        <v>564</v>
      </c>
      <c r="D963" s="5" t="s">
        <v>1062</v>
      </c>
      <c r="E963" s="2">
        <v>5182</v>
      </c>
      <c r="F963" s="23">
        <v>1</v>
      </c>
      <c r="G963" s="1" t="s">
        <v>458</v>
      </c>
      <c r="H963" s="4">
        <v>4.4400000000000004</v>
      </c>
    </row>
    <row r="964" spans="1:8" x14ac:dyDescent="0.2">
      <c r="A964" s="1">
        <v>961</v>
      </c>
      <c r="B964" s="2" t="s">
        <v>283</v>
      </c>
      <c r="C964" s="2" t="s">
        <v>564</v>
      </c>
      <c r="D964" s="5" t="s">
        <v>1062</v>
      </c>
      <c r="E964" s="2">
        <v>5183</v>
      </c>
      <c r="F964" s="23">
        <v>1</v>
      </c>
      <c r="G964" s="1" t="s">
        <v>522</v>
      </c>
      <c r="H964" s="4">
        <v>34.200000000000003</v>
      </c>
    </row>
    <row r="965" spans="1:8" x14ac:dyDescent="0.2">
      <c r="A965" s="1">
        <v>962</v>
      </c>
      <c r="B965" s="2" t="s">
        <v>283</v>
      </c>
      <c r="C965" s="2" t="s">
        <v>564</v>
      </c>
      <c r="D965" s="5" t="s">
        <v>1062</v>
      </c>
      <c r="E965" s="2">
        <v>5184</v>
      </c>
      <c r="F965" s="23">
        <v>1</v>
      </c>
      <c r="G965" s="1" t="s">
        <v>458</v>
      </c>
      <c r="H965" s="4">
        <v>4.4400000000000004</v>
      </c>
    </row>
    <row r="966" spans="1:8" x14ac:dyDescent="0.2">
      <c r="A966" s="1">
        <v>963</v>
      </c>
      <c r="B966" s="2" t="s">
        <v>283</v>
      </c>
      <c r="C966" s="2" t="s">
        <v>564</v>
      </c>
      <c r="D966" s="5" t="s">
        <v>1062</v>
      </c>
      <c r="E966" s="2">
        <v>5185</v>
      </c>
      <c r="F966" s="23">
        <v>1</v>
      </c>
      <c r="G966" s="1" t="s">
        <v>522</v>
      </c>
      <c r="H966" s="4">
        <v>34.1</v>
      </c>
    </row>
    <row r="967" spans="1:8" x14ac:dyDescent="0.2">
      <c r="A967" s="1">
        <v>964</v>
      </c>
      <c r="B967" s="2" t="s">
        <v>283</v>
      </c>
      <c r="C967" s="2" t="s">
        <v>564</v>
      </c>
      <c r="D967" s="5" t="s">
        <v>1062</v>
      </c>
      <c r="E967" s="2">
        <v>5186</v>
      </c>
      <c r="F967" s="23">
        <v>1</v>
      </c>
      <c r="G967" s="1" t="s">
        <v>458</v>
      </c>
      <c r="H967" s="4">
        <v>4.4400000000000004</v>
      </c>
    </row>
    <row r="968" spans="1:8" x14ac:dyDescent="0.2">
      <c r="A968" s="1">
        <v>965</v>
      </c>
      <c r="B968" s="2" t="s">
        <v>283</v>
      </c>
      <c r="C968" s="2" t="s">
        <v>564</v>
      </c>
      <c r="D968" s="5" t="s">
        <v>1062</v>
      </c>
      <c r="E968" s="2">
        <v>5187</v>
      </c>
      <c r="F968" s="23">
        <v>1</v>
      </c>
      <c r="G968" s="1" t="s">
        <v>527</v>
      </c>
      <c r="H968" s="4">
        <v>35.03</v>
      </c>
    </row>
    <row r="969" spans="1:8" x14ac:dyDescent="0.2">
      <c r="A969" s="1">
        <v>966</v>
      </c>
      <c r="B969" s="2" t="s">
        <v>283</v>
      </c>
      <c r="C969" s="2" t="s">
        <v>564</v>
      </c>
      <c r="D969" s="5" t="s">
        <v>1062</v>
      </c>
      <c r="E969" s="2">
        <v>5188</v>
      </c>
      <c r="F969" s="23">
        <v>1</v>
      </c>
      <c r="G969" s="1" t="s">
        <v>521</v>
      </c>
      <c r="H969" s="4">
        <v>5.57</v>
      </c>
    </row>
    <row r="970" spans="1:8" x14ac:dyDescent="0.2">
      <c r="A970" s="1">
        <v>967</v>
      </c>
      <c r="B970" s="2" t="s">
        <v>283</v>
      </c>
      <c r="C970" s="2" t="s">
        <v>564</v>
      </c>
      <c r="D970" s="5" t="s">
        <v>1062</v>
      </c>
      <c r="E970" s="2">
        <v>5189</v>
      </c>
      <c r="F970" s="23">
        <v>12</v>
      </c>
      <c r="G970" s="1" t="s">
        <v>528</v>
      </c>
      <c r="H970" s="4">
        <v>5.25</v>
      </c>
    </row>
    <row r="971" spans="1:8" x14ac:dyDescent="0.2">
      <c r="A971" s="1">
        <v>968</v>
      </c>
      <c r="B971" s="2" t="s">
        <v>283</v>
      </c>
      <c r="C971" s="2" t="s">
        <v>564</v>
      </c>
      <c r="D971" s="5" t="s">
        <v>1062</v>
      </c>
      <c r="E971" s="2">
        <v>5190</v>
      </c>
      <c r="F971" s="23">
        <v>4</v>
      </c>
      <c r="G971" s="1" t="s">
        <v>578</v>
      </c>
      <c r="H971" s="4">
        <v>26.1</v>
      </c>
    </row>
    <row r="972" spans="1:8" x14ac:dyDescent="0.2">
      <c r="A972" s="1">
        <v>969</v>
      </c>
      <c r="B972" s="2" t="s">
        <v>283</v>
      </c>
      <c r="C972" s="2" t="s">
        <v>564</v>
      </c>
      <c r="D972" s="5" t="s">
        <v>1062</v>
      </c>
      <c r="E972" s="2" t="s">
        <v>579</v>
      </c>
      <c r="F972" s="23">
        <v>1</v>
      </c>
      <c r="G972" s="1" t="s">
        <v>458</v>
      </c>
      <c r="H972" s="4">
        <v>3.12</v>
      </c>
    </row>
    <row r="973" spans="1:8" x14ac:dyDescent="0.2">
      <c r="A973" s="1">
        <v>970</v>
      </c>
      <c r="B973" s="2" t="s">
        <v>283</v>
      </c>
      <c r="C973" s="2" t="s">
        <v>564</v>
      </c>
      <c r="D973" s="5" t="s">
        <v>1062</v>
      </c>
      <c r="E973" s="2">
        <v>5191</v>
      </c>
      <c r="F973" s="23">
        <v>1</v>
      </c>
      <c r="G973" s="1" t="s">
        <v>518</v>
      </c>
      <c r="H973" s="4">
        <v>9.35</v>
      </c>
    </row>
    <row r="974" spans="1:8" x14ac:dyDescent="0.2">
      <c r="A974" s="1">
        <v>971</v>
      </c>
      <c r="B974" s="2" t="s">
        <v>283</v>
      </c>
      <c r="C974" s="2" t="s">
        <v>564</v>
      </c>
      <c r="D974" s="5" t="s">
        <v>1054</v>
      </c>
      <c r="E974" s="2">
        <v>5192</v>
      </c>
      <c r="F974" s="23">
        <v>1</v>
      </c>
      <c r="G974" s="1" t="s">
        <v>1063</v>
      </c>
      <c r="H974" s="4">
        <v>19.09</v>
      </c>
    </row>
    <row r="975" spans="1:8" x14ac:dyDescent="0.2">
      <c r="A975" s="1">
        <v>972</v>
      </c>
      <c r="B975" s="2" t="s">
        <v>283</v>
      </c>
      <c r="C975" s="2" t="s">
        <v>564</v>
      </c>
      <c r="D975" s="5" t="s">
        <v>1054</v>
      </c>
      <c r="E975" s="2">
        <v>5193</v>
      </c>
      <c r="F975" s="23">
        <v>1</v>
      </c>
      <c r="G975" s="1" t="s">
        <v>458</v>
      </c>
      <c r="H975" s="4">
        <v>2.9</v>
      </c>
    </row>
    <row r="976" spans="1:8" x14ac:dyDescent="0.2">
      <c r="A976" s="1">
        <v>973</v>
      </c>
      <c r="B976" s="2" t="s">
        <v>283</v>
      </c>
      <c r="C976" s="2" t="s">
        <v>564</v>
      </c>
      <c r="D976" s="5" t="s">
        <v>1054</v>
      </c>
      <c r="E976" s="2">
        <v>5194</v>
      </c>
      <c r="F976" s="23">
        <v>1</v>
      </c>
      <c r="G976" s="1" t="s">
        <v>1065</v>
      </c>
      <c r="H976" s="4">
        <v>18.18</v>
      </c>
    </row>
    <row r="977" spans="1:8" x14ac:dyDescent="0.2">
      <c r="A977" s="1">
        <v>974</v>
      </c>
      <c r="B977" s="2" t="s">
        <v>283</v>
      </c>
      <c r="C977" s="2" t="s">
        <v>564</v>
      </c>
      <c r="D977" s="5" t="s">
        <v>1062</v>
      </c>
      <c r="E977" s="2">
        <v>5195</v>
      </c>
      <c r="F977" s="23">
        <v>1</v>
      </c>
      <c r="G977" s="1" t="s">
        <v>458</v>
      </c>
      <c r="H977" s="4">
        <v>2.9</v>
      </c>
    </row>
    <row r="978" spans="1:8" x14ac:dyDescent="0.2">
      <c r="A978" s="1">
        <v>975</v>
      </c>
      <c r="B978" s="2" t="s">
        <v>283</v>
      </c>
      <c r="C978" s="2" t="s">
        <v>564</v>
      </c>
      <c r="D978" s="5" t="s">
        <v>1062</v>
      </c>
      <c r="E978" s="2">
        <v>5196</v>
      </c>
      <c r="F978" s="23">
        <v>1</v>
      </c>
      <c r="G978" s="1" t="s">
        <v>580</v>
      </c>
      <c r="H978" s="4">
        <v>21.37</v>
      </c>
    </row>
    <row r="979" spans="1:8" x14ac:dyDescent="0.2">
      <c r="A979" s="1">
        <v>976</v>
      </c>
      <c r="B979" s="2" t="s">
        <v>283</v>
      </c>
      <c r="C979" s="2" t="s">
        <v>564</v>
      </c>
      <c r="D979" s="5" t="s">
        <v>1062</v>
      </c>
      <c r="E979" s="2">
        <v>5197</v>
      </c>
      <c r="F979" s="23">
        <v>1</v>
      </c>
      <c r="G979" s="1" t="s">
        <v>513</v>
      </c>
      <c r="H979" s="4">
        <v>3.52</v>
      </c>
    </row>
    <row r="980" spans="1:8" x14ac:dyDescent="0.2">
      <c r="A980" s="1">
        <v>977</v>
      </c>
      <c r="B980" s="2" t="s">
        <v>283</v>
      </c>
      <c r="C980" s="2" t="s">
        <v>564</v>
      </c>
      <c r="D980" s="5" t="s">
        <v>1062</v>
      </c>
      <c r="E980" s="2">
        <v>5198</v>
      </c>
      <c r="F980" s="23">
        <v>1</v>
      </c>
      <c r="G980" s="1" t="s">
        <v>513</v>
      </c>
      <c r="H980" s="4">
        <v>3.62</v>
      </c>
    </row>
    <row r="981" spans="1:8" x14ac:dyDescent="0.2">
      <c r="A981" s="1">
        <v>978</v>
      </c>
      <c r="B981" s="2" t="s">
        <v>283</v>
      </c>
      <c r="C981" s="2" t="s">
        <v>564</v>
      </c>
      <c r="D981" s="5" t="s">
        <v>1062</v>
      </c>
      <c r="E981" s="2">
        <v>5199</v>
      </c>
      <c r="F981" s="23">
        <v>1</v>
      </c>
      <c r="G981" s="1" t="s">
        <v>580</v>
      </c>
      <c r="H981" s="4">
        <v>21.55</v>
      </c>
    </row>
    <row r="982" spans="1:8" x14ac:dyDescent="0.2">
      <c r="A982" s="1">
        <v>979</v>
      </c>
      <c r="B982" s="2" t="s">
        <v>283</v>
      </c>
      <c r="C982" s="2" t="s">
        <v>564</v>
      </c>
      <c r="D982" s="5" t="s">
        <v>1054</v>
      </c>
      <c r="E982" s="2">
        <v>5200</v>
      </c>
      <c r="F982" s="2">
        <v>1</v>
      </c>
      <c r="G982" s="1" t="s">
        <v>1064</v>
      </c>
      <c r="H982" s="4">
        <v>10.24</v>
      </c>
    </row>
    <row r="983" spans="1:8" x14ac:dyDescent="0.2">
      <c r="A983" s="1">
        <v>980</v>
      </c>
      <c r="B983" s="2" t="s">
        <v>283</v>
      </c>
      <c r="C983" s="2" t="s">
        <v>564</v>
      </c>
      <c r="D983" s="5" t="s">
        <v>1062</v>
      </c>
      <c r="E983" s="2">
        <v>5201</v>
      </c>
      <c r="F983" s="2">
        <v>15</v>
      </c>
      <c r="G983" s="1" t="s">
        <v>31</v>
      </c>
      <c r="H983" s="4">
        <v>9.4499999999999993</v>
      </c>
    </row>
    <row r="984" spans="1:8" x14ac:dyDescent="0.2">
      <c r="A984" s="1">
        <v>981</v>
      </c>
      <c r="B984" s="2" t="s">
        <v>283</v>
      </c>
      <c r="C984" s="2" t="s">
        <v>564</v>
      </c>
      <c r="D984" s="5" t="s">
        <v>1062</v>
      </c>
      <c r="E984" s="2">
        <v>5202</v>
      </c>
      <c r="F984" s="23">
        <v>4</v>
      </c>
      <c r="G984" s="1" t="s">
        <v>529</v>
      </c>
      <c r="H984" s="4">
        <v>10.38</v>
      </c>
    </row>
    <row r="985" spans="1:8" x14ac:dyDescent="0.2">
      <c r="A985" s="1">
        <v>982</v>
      </c>
      <c r="B985" s="2" t="s">
        <v>283</v>
      </c>
      <c r="C985" s="2" t="s">
        <v>564</v>
      </c>
      <c r="D985" s="5" t="s">
        <v>1062</v>
      </c>
      <c r="E985" s="2">
        <v>5203</v>
      </c>
      <c r="F985" s="23">
        <v>1</v>
      </c>
      <c r="G985" s="1" t="s">
        <v>512</v>
      </c>
      <c r="H985" s="4">
        <v>18.14</v>
      </c>
    </row>
    <row r="986" spans="1:8" x14ac:dyDescent="0.2">
      <c r="A986" s="1">
        <v>983</v>
      </c>
      <c r="B986" s="2" t="s">
        <v>283</v>
      </c>
      <c r="C986" s="2" t="s">
        <v>564</v>
      </c>
      <c r="D986" s="5" t="s">
        <v>1062</v>
      </c>
      <c r="E986" s="2">
        <v>5204</v>
      </c>
      <c r="F986" s="23">
        <v>1</v>
      </c>
      <c r="G986" s="1" t="s">
        <v>511</v>
      </c>
      <c r="H986" s="4">
        <v>22.57</v>
      </c>
    </row>
    <row r="987" spans="1:8" x14ac:dyDescent="0.2">
      <c r="A987" s="1">
        <v>984</v>
      </c>
      <c r="B987" s="2" t="s">
        <v>283</v>
      </c>
      <c r="C987" s="2" t="s">
        <v>564</v>
      </c>
      <c r="D987" s="5" t="s">
        <v>1062</v>
      </c>
      <c r="E987" s="2">
        <v>5205</v>
      </c>
      <c r="F987" s="23">
        <v>1</v>
      </c>
      <c r="G987" s="1" t="s">
        <v>276</v>
      </c>
      <c r="H987" s="4">
        <v>6.1</v>
      </c>
    </row>
    <row r="988" spans="1:8" x14ac:dyDescent="0.2">
      <c r="A988" s="1">
        <v>985</v>
      </c>
      <c r="B988" s="2" t="s">
        <v>283</v>
      </c>
      <c r="C988" s="2" t="s">
        <v>564</v>
      </c>
      <c r="D988" s="5" t="s">
        <v>1062</v>
      </c>
      <c r="E988" s="2">
        <v>5206</v>
      </c>
      <c r="F988" s="23">
        <v>17</v>
      </c>
      <c r="G988" s="1" t="s">
        <v>17</v>
      </c>
      <c r="H988" s="4" t="s">
        <v>19</v>
      </c>
    </row>
    <row r="989" spans="1:8" x14ac:dyDescent="0.2">
      <c r="A989" s="1">
        <v>986</v>
      </c>
      <c r="B989" s="2" t="s">
        <v>283</v>
      </c>
      <c r="C989" s="2" t="s">
        <v>564</v>
      </c>
      <c r="D989" s="5" t="s">
        <v>1039</v>
      </c>
      <c r="E989" s="2">
        <v>5207</v>
      </c>
      <c r="F989" s="23">
        <v>13</v>
      </c>
      <c r="G989" s="1" t="s">
        <v>432</v>
      </c>
      <c r="H989" s="4">
        <v>14.86</v>
      </c>
    </row>
    <row r="990" spans="1:8" x14ac:dyDescent="0.2">
      <c r="A990" s="1">
        <v>987</v>
      </c>
      <c r="B990" s="2" t="s">
        <v>283</v>
      </c>
      <c r="C990" s="2" t="s">
        <v>564</v>
      </c>
      <c r="D990" s="5" t="s">
        <v>1039</v>
      </c>
      <c r="E990" s="2">
        <v>5208</v>
      </c>
      <c r="F990" s="23">
        <v>17</v>
      </c>
      <c r="G990" s="1" t="s">
        <v>17</v>
      </c>
      <c r="H990" s="4" t="s">
        <v>19</v>
      </c>
    </row>
    <row r="991" spans="1:8" x14ac:dyDescent="0.2">
      <c r="A991" s="1">
        <v>988</v>
      </c>
      <c r="B991" s="2" t="s">
        <v>283</v>
      </c>
      <c r="C991" s="2" t="s">
        <v>564</v>
      </c>
      <c r="D991" s="5" t="s">
        <v>1055</v>
      </c>
      <c r="E991" s="2">
        <v>5209</v>
      </c>
      <c r="F991" s="23">
        <v>6</v>
      </c>
      <c r="G991" s="1" t="s">
        <v>533</v>
      </c>
      <c r="H991" s="4">
        <v>23.11</v>
      </c>
    </row>
    <row r="992" spans="1:8" x14ac:dyDescent="0.2">
      <c r="A992" s="1">
        <v>989</v>
      </c>
      <c r="B992" s="2" t="s">
        <v>283</v>
      </c>
      <c r="C992" s="2" t="s">
        <v>564</v>
      </c>
      <c r="D992" s="5" t="s">
        <v>1062</v>
      </c>
      <c r="E992" s="2">
        <v>5210</v>
      </c>
      <c r="F992" s="23">
        <v>6</v>
      </c>
      <c r="G992" s="1" t="s">
        <v>533</v>
      </c>
      <c r="H992" s="4">
        <v>23.11</v>
      </c>
    </row>
    <row r="993" spans="1:8" x14ac:dyDescent="0.2">
      <c r="A993" s="1">
        <v>990</v>
      </c>
      <c r="B993" s="2" t="s">
        <v>283</v>
      </c>
      <c r="C993" s="2" t="s">
        <v>564</v>
      </c>
      <c r="D993" s="5" t="s">
        <v>1039</v>
      </c>
      <c r="E993" s="2" t="s">
        <v>582</v>
      </c>
      <c r="F993" s="23">
        <v>8</v>
      </c>
      <c r="G993" s="1" t="s">
        <v>400</v>
      </c>
      <c r="H993" s="4">
        <v>6.72</v>
      </c>
    </row>
    <row r="994" spans="1:8" x14ac:dyDescent="0.2">
      <c r="A994" s="1">
        <v>991</v>
      </c>
      <c r="B994" s="2" t="s">
        <v>283</v>
      </c>
      <c r="C994" s="2" t="s">
        <v>564</v>
      </c>
      <c r="D994" s="5" t="s">
        <v>1039</v>
      </c>
      <c r="E994" s="2" t="s">
        <v>583</v>
      </c>
      <c r="F994" s="23">
        <v>8</v>
      </c>
      <c r="G994" s="1" t="s">
        <v>403</v>
      </c>
      <c r="H994" s="4">
        <v>6.72</v>
      </c>
    </row>
    <row r="995" spans="1:8" x14ac:dyDescent="0.2">
      <c r="A995" s="1">
        <v>992</v>
      </c>
      <c r="B995" s="2" t="s">
        <v>283</v>
      </c>
      <c r="C995" s="2" t="s">
        <v>564</v>
      </c>
      <c r="D995" s="5" t="s">
        <v>1039</v>
      </c>
      <c r="E995" s="2" t="s">
        <v>404</v>
      </c>
      <c r="F995" s="23">
        <v>8</v>
      </c>
      <c r="G995" s="1" t="s">
        <v>405</v>
      </c>
      <c r="H995" s="4">
        <v>8.08</v>
      </c>
    </row>
    <row r="996" spans="1:8" x14ac:dyDescent="0.2">
      <c r="A996" s="1">
        <v>993</v>
      </c>
      <c r="B996" s="2" t="s">
        <v>283</v>
      </c>
      <c r="C996" s="2" t="s">
        <v>564</v>
      </c>
      <c r="D996" s="5" t="s">
        <v>1039</v>
      </c>
      <c r="E996" s="2" t="s">
        <v>406</v>
      </c>
      <c r="F996" s="23">
        <v>8</v>
      </c>
      <c r="G996" s="1" t="s">
        <v>407</v>
      </c>
      <c r="H996" s="4">
        <v>7.08</v>
      </c>
    </row>
    <row r="997" spans="1:8" x14ac:dyDescent="0.2">
      <c r="A997" s="1">
        <v>994</v>
      </c>
      <c r="B997" s="2" t="s">
        <v>283</v>
      </c>
      <c r="C997" s="2" t="s">
        <v>564</v>
      </c>
      <c r="D997" s="5" t="s">
        <v>1039</v>
      </c>
      <c r="E997" s="2" t="s">
        <v>408</v>
      </c>
      <c r="F997" s="23">
        <v>8</v>
      </c>
      <c r="G997" s="1" t="s">
        <v>563</v>
      </c>
      <c r="H997" s="4">
        <v>6.72</v>
      </c>
    </row>
    <row r="998" spans="1:8" x14ac:dyDescent="0.2">
      <c r="A998" s="1">
        <v>995</v>
      </c>
      <c r="B998" s="2" t="s">
        <v>283</v>
      </c>
      <c r="C998" s="2" t="s">
        <v>564</v>
      </c>
      <c r="D998" s="5" t="s">
        <v>1039</v>
      </c>
      <c r="E998" s="2" t="s">
        <v>584</v>
      </c>
      <c r="F998" s="23">
        <v>6</v>
      </c>
      <c r="G998" s="1" t="s">
        <v>411</v>
      </c>
      <c r="H998" s="4">
        <v>13.73</v>
      </c>
    </row>
    <row r="999" spans="1:8" x14ac:dyDescent="0.2">
      <c r="A999" s="1">
        <v>996</v>
      </c>
      <c r="B999" s="2" t="s">
        <v>283</v>
      </c>
      <c r="C999" s="2" t="s">
        <v>564</v>
      </c>
      <c r="D999" s="5" t="s">
        <v>1039</v>
      </c>
      <c r="E999" s="2" t="s">
        <v>585</v>
      </c>
      <c r="F999" s="23">
        <v>6</v>
      </c>
      <c r="G999" s="1" t="s">
        <v>505</v>
      </c>
      <c r="H999" s="4">
        <v>13.58</v>
      </c>
    </row>
    <row r="1000" spans="1:8" x14ac:dyDescent="0.2">
      <c r="A1000" s="1">
        <v>997</v>
      </c>
      <c r="B1000" s="2" t="s">
        <v>283</v>
      </c>
      <c r="C1000" s="2" t="s">
        <v>564</v>
      </c>
      <c r="D1000" s="5" t="s">
        <v>1039</v>
      </c>
      <c r="E1000" s="2" t="s">
        <v>586</v>
      </c>
      <c r="F1000" s="23">
        <v>6</v>
      </c>
      <c r="G1000" s="1" t="s">
        <v>587</v>
      </c>
      <c r="H1000" s="4">
        <v>13.23</v>
      </c>
    </row>
    <row r="1001" spans="1:8" x14ac:dyDescent="0.2">
      <c r="A1001" s="1">
        <v>998</v>
      </c>
      <c r="B1001" s="2" t="s">
        <v>283</v>
      </c>
      <c r="C1001" s="2" t="s">
        <v>564</v>
      </c>
      <c r="D1001" s="5" t="s">
        <v>1039</v>
      </c>
      <c r="E1001" s="2" t="s">
        <v>588</v>
      </c>
      <c r="F1001" s="23">
        <v>6</v>
      </c>
      <c r="G1001" s="1" t="s">
        <v>417</v>
      </c>
      <c r="H1001" s="4">
        <v>27.46</v>
      </c>
    </row>
    <row r="1002" spans="1:8" x14ac:dyDescent="0.2">
      <c r="A1002" s="1">
        <v>999</v>
      </c>
      <c r="B1002" s="2" t="s">
        <v>283</v>
      </c>
      <c r="C1002" s="2" t="s">
        <v>564</v>
      </c>
      <c r="D1002" s="5" t="s">
        <v>1039</v>
      </c>
      <c r="E1002" s="2" t="s">
        <v>589</v>
      </c>
      <c r="F1002" s="23">
        <v>6</v>
      </c>
      <c r="G1002" s="1" t="s">
        <v>420</v>
      </c>
      <c r="H1002" s="4">
        <v>27.39</v>
      </c>
    </row>
    <row r="1003" spans="1:8" x14ac:dyDescent="0.2">
      <c r="A1003" s="1">
        <v>1000</v>
      </c>
      <c r="B1003" s="2" t="s">
        <v>283</v>
      </c>
      <c r="C1003" s="2" t="s">
        <v>564</v>
      </c>
      <c r="D1003" s="5" t="s">
        <v>1039</v>
      </c>
      <c r="E1003" s="2" t="s">
        <v>590</v>
      </c>
      <c r="F1003" s="23">
        <v>6</v>
      </c>
      <c r="G1003" s="1" t="s">
        <v>422</v>
      </c>
      <c r="H1003" s="4">
        <v>26.83</v>
      </c>
    </row>
    <row r="1004" spans="1:8" x14ac:dyDescent="0.2">
      <c r="A1004" s="1">
        <v>1001</v>
      </c>
      <c r="B1004" s="2" t="s">
        <v>283</v>
      </c>
      <c r="C1004" s="2" t="s">
        <v>564</v>
      </c>
      <c r="D1004" s="5" t="s">
        <v>1039</v>
      </c>
      <c r="E1004" s="2" t="s">
        <v>591</v>
      </c>
      <c r="F1004" s="23">
        <v>6</v>
      </c>
      <c r="G1004" s="1" t="s">
        <v>424</v>
      </c>
      <c r="H1004" s="4">
        <v>20.260000000000002</v>
      </c>
    </row>
    <row r="1005" spans="1:8" x14ac:dyDescent="0.2">
      <c r="A1005" s="1">
        <v>1002</v>
      </c>
      <c r="B1005" s="2" t="s">
        <v>283</v>
      </c>
      <c r="C1005" s="2" t="s">
        <v>592</v>
      </c>
      <c r="D1005" s="5" t="s">
        <v>1039</v>
      </c>
      <c r="E1005" s="2">
        <v>6100</v>
      </c>
      <c r="F1005" s="23">
        <v>6</v>
      </c>
      <c r="G1005" s="1" t="s">
        <v>284</v>
      </c>
      <c r="H1005" s="2">
        <v>36.159999999999997</v>
      </c>
    </row>
    <row r="1006" spans="1:8" x14ac:dyDescent="0.2">
      <c r="A1006" s="1">
        <v>1003</v>
      </c>
      <c r="B1006" s="2" t="s">
        <v>283</v>
      </c>
      <c r="C1006" s="2" t="s">
        <v>592</v>
      </c>
      <c r="D1006" s="5" t="s">
        <v>1039</v>
      </c>
      <c r="E1006" s="2">
        <v>6101</v>
      </c>
      <c r="F1006" s="2">
        <v>14</v>
      </c>
      <c r="G1006" s="1" t="s">
        <v>36</v>
      </c>
      <c r="H1006" s="2">
        <v>3.28</v>
      </c>
    </row>
    <row r="1007" spans="1:8" x14ac:dyDescent="0.2">
      <c r="A1007" s="1">
        <v>1004</v>
      </c>
      <c r="B1007" s="2" t="s">
        <v>283</v>
      </c>
      <c r="C1007" s="2" t="s">
        <v>592</v>
      </c>
      <c r="D1007" s="5" t="s">
        <v>1039</v>
      </c>
      <c r="E1007" s="2">
        <v>6102</v>
      </c>
      <c r="F1007" s="23">
        <v>9</v>
      </c>
      <c r="G1007" s="1" t="s">
        <v>593</v>
      </c>
      <c r="H1007" s="2">
        <v>10.91</v>
      </c>
    </row>
    <row r="1008" spans="1:8" x14ac:dyDescent="0.2">
      <c r="A1008" s="1">
        <v>1005</v>
      </c>
      <c r="B1008" s="2" t="s">
        <v>283</v>
      </c>
      <c r="C1008" s="2" t="s">
        <v>592</v>
      </c>
      <c r="D1008" s="5" t="s">
        <v>1039</v>
      </c>
      <c r="E1008" s="2">
        <v>6103</v>
      </c>
      <c r="F1008" s="23">
        <v>6</v>
      </c>
      <c r="G1008" s="1" t="s">
        <v>595</v>
      </c>
      <c r="H1008" s="2">
        <v>6.64</v>
      </c>
    </row>
    <row r="1009" spans="1:8" x14ac:dyDescent="0.2">
      <c r="A1009" s="1">
        <v>1006</v>
      </c>
      <c r="B1009" s="2" t="s">
        <v>283</v>
      </c>
      <c r="C1009" s="2" t="s">
        <v>592</v>
      </c>
      <c r="D1009" s="5" t="s">
        <v>1039</v>
      </c>
      <c r="E1009" s="2">
        <v>6104</v>
      </c>
      <c r="F1009" s="23">
        <v>9</v>
      </c>
      <c r="G1009" s="1" t="s">
        <v>596</v>
      </c>
      <c r="H1009" s="2">
        <v>54.11</v>
      </c>
    </row>
    <row r="1010" spans="1:8" x14ac:dyDescent="0.2">
      <c r="A1010" s="1">
        <v>1007</v>
      </c>
      <c r="B1010" s="2" t="s">
        <v>283</v>
      </c>
      <c r="C1010" s="2" t="s">
        <v>592</v>
      </c>
      <c r="D1010" s="5" t="s">
        <v>1039</v>
      </c>
      <c r="E1010" s="2" t="s">
        <v>597</v>
      </c>
      <c r="F1010" s="23">
        <v>12</v>
      </c>
      <c r="G1010" s="1" t="s">
        <v>30</v>
      </c>
      <c r="H1010" s="2">
        <v>4.01</v>
      </c>
    </row>
    <row r="1011" spans="1:8" x14ac:dyDescent="0.2">
      <c r="A1011" s="1">
        <v>1008</v>
      </c>
      <c r="B1011" s="2" t="s">
        <v>283</v>
      </c>
      <c r="C1011" s="2" t="s">
        <v>592</v>
      </c>
      <c r="D1011" s="5" t="s">
        <v>1039</v>
      </c>
      <c r="E1011" s="2">
        <v>6105</v>
      </c>
      <c r="F1011" s="23">
        <v>12</v>
      </c>
      <c r="G1011" s="1" t="s">
        <v>598</v>
      </c>
      <c r="H1011" s="2">
        <v>23.82</v>
      </c>
    </row>
    <row r="1012" spans="1:8" x14ac:dyDescent="0.2">
      <c r="A1012" s="1">
        <v>1009</v>
      </c>
      <c r="B1012" s="2" t="s">
        <v>283</v>
      </c>
      <c r="C1012" s="2" t="s">
        <v>592</v>
      </c>
      <c r="D1012" s="5" t="s">
        <v>1039</v>
      </c>
      <c r="E1012" s="2">
        <v>6106</v>
      </c>
      <c r="F1012" s="23">
        <v>12</v>
      </c>
      <c r="G1012" s="1" t="s">
        <v>30</v>
      </c>
      <c r="H1012" s="2">
        <v>27.25</v>
      </c>
    </row>
    <row r="1013" spans="1:8" x14ac:dyDescent="0.2">
      <c r="A1013" s="1">
        <v>1010</v>
      </c>
      <c r="B1013" s="2" t="s">
        <v>283</v>
      </c>
      <c r="C1013" s="2" t="s">
        <v>592</v>
      </c>
      <c r="D1013" s="5" t="s">
        <v>1039</v>
      </c>
      <c r="E1013" s="2">
        <v>6107</v>
      </c>
      <c r="F1013" s="23">
        <v>17</v>
      </c>
      <c r="G1013" s="1" t="s">
        <v>18</v>
      </c>
      <c r="H1013" s="2" t="s">
        <v>20</v>
      </c>
    </row>
    <row r="1014" spans="1:8" x14ac:dyDescent="0.2">
      <c r="A1014" s="1">
        <v>1011</v>
      </c>
      <c r="B1014" s="2" t="s">
        <v>283</v>
      </c>
      <c r="C1014" s="2" t="s">
        <v>592</v>
      </c>
      <c r="D1014" s="5" t="s">
        <v>1039</v>
      </c>
      <c r="E1014" s="2">
        <v>6108</v>
      </c>
      <c r="F1014" s="23">
        <v>13</v>
      </c>
      <c r="G1014" s="1" t="s">
        <v>38</v>
      </c>
      <c r="H1014" s="2">
        <v>160.33000000000001</v>
      </c>
    </row>
    <row r="1015" spans="1:8" x14ac:dyDescent="0.2">
      <c r="A1015" s="1">
        <v>1012</v>
      </c>
      <c r="B1015" s="2" t="s">
        <v>283</v>
      </c>
      <c r="C1015" s="2" t="s">
        <v>592</v>
      </c>
      <c r="D1015" s="5" t="s">
        <v>1039</v>
      </c>
      <c r="E1015" s="2" t="s">
        <v>601</v>
      </c>
      <c r="F1015" s="23">
        <v>13</v>
      </c>
      <c r="G1015" s="1" t="s">
        <v>218</v>
      </c>
      <c r="H1015" s="2">
        <v>6.16</v>
      </c>
    </row>
    <row r="1016" spans="1:8" x14ac:dyDescent="0.2">
      <c r="A1016" s="1">
        <v>1013</v>
      </c>
      <c r="B1016" s="2" t="s">
        <v>283</v>
      </c>
      <c r="C1016" s="2" t="s">
        <v>592</v>
      </c>
      <c r="D1016" s="5" t="s">
        <v>1039</v>
      </c>
      <c r="E1016" s="2">
        <v>6109</v>
      </c>
      <c r="F1016" s="23">
        <v>13</v>
      </c>
      <c r="G1016" s="1" t="s">
        <v>38</v>
      </c>
      <c r="H1016" s="2">
        <v>97.65</v>
      </c>
    </row>
    <row r="1017" spans="1:8" x14ac:dyDescent="0.2">
      <c r="A1017" s="1">
        <v>1014</v>
      </c>
      <c r="B1017" s="2" t="s">
        <v>283</v>
      </c>
      <c r="C1017" s="2" t="s">
        <v>592</v>
      </c>
      <c r="D1017" s="5" t="s">
        <v>1039</v>
      </c>
      <c r="E1017" s="2" t="s">
        <v>602</v>
      </c>
      <c r="F1017" s="23">
        <v>13</v>
      </c>
      <c r="G1017" s="1" t="s">
        <v>218</v>
      </c>
      <c r="H1017" s="2">
        <v>5.56</v>
      </c>
    </row>
    <row r="1018" spans="1:8" x14ac:dyDescent="0.2">
      <c r="A1018" s="1">
        <v>1015</v>
      </c>
      <c r="B1018" s="2" t="s">
        <v>283</v>
      </c>
      <c r="C1018" s="2" t="s">
        <v>592</v>
      </c>
      <c r="D1018" s="5" t="s">
        <v>1039</v>
      </c>
      <c r="E1018" s="2" t="s">
        <v>404</v>
      </c>
      <c r="F1018" s="23">
        <v>8</v>
      </c>
      <c r="G1018" s="1" t="s">
        <v>405</v>
      </c>
      <c r="H1018" s="2">
        <v>8.08</v>
      </c>
    </row>
    <row r="1019" spans="1:8" x14ac:dyDescent="0.2">
      <c r="A1019" s="1">
        <v>1016</v>
      </c>
      <c r="B1019" s="2" t="s">
        <v>283</v>
      </c>
      <c r="C1019" s="2" t="s">
        <v>592</v>
      </c>
      <c r="D1019" s="5" t="s">
        <v>1039</v>
      </c>
      <c r="E1019" s="2" t="s">
        <v>406</v>
      </c>
      <c r="F1019" s="23">
        <v>8</v>
      </c>
      <c r="G1019" s="1" t="s">
        <v>407</v>
      </c>
      <c r="H1019" s="2">
        <v>7.08</v>
      </c>
    </row>
    <row r="1020" spans="1:8" x14ac:dyDescent="0.2">
      <c r="A1020" s="1">
        <v>1017</v>
      </c>
      <c r="B1020" s="2" t="s">
        <v>283</v>
      </c>
      <c r="C1020" s="2" t="s">
        <v>592</v>
      </c>
      <c r="D1020" s="5" t="s">
        <v>1039</v>
      </c>
      <c r="E1020" s="6" t="s">
        <v>603</v>
      </c>
      <c r="F1020" s="23">
        <v>6</v>
      </c>
      <c r="G1020" s="7" t="s">
        <v>604</v>
      </c>
      <c r="H1020" s="2">
        <v>23.6</v>
      </c>
    </row>
    <row r="1021" spans="1:8" x14ac:dyDescent="0.2">
      <c r="A1021" s="1">
        <v>1018</v>
      </c>
      <c r="B1021" s="2" t="s">
        <v>283</v>
      </c>
      <c r="C1021" s="2" t="s">
        <v>592</v>
      </c>
      <c r="D1021" s="5" t="s">
        <v>1039</v>
      </c>
      <c r="E1021" s="6" t="s">
        <v>605</v>
      </c>
      <c r="F1021" s="23">
        <v>6</v>
      </c>
      <c r="G1021" s="7" t="s">
        <v>606</v>
      </c>
      <c r="H1021" s="2">
        <v>21.45</v>
      </c>
    </row>
    <row r="1022" spans="1:8" x14ac:dyDescent="0.2">
      <c r="A1022" s="1">
        <v>1019</v>
      </c>
      <c r="B1022" s="2" t="s">
        <v>283</v>
      </c>
      <c r="C1022" s="2" t="s">
        <v>592</v>
      </c>
      <c r="D1022" s="5" t="s">
        <v>1039</v>
      </c>
      <c r="E1022" s="2" t="s">
        <v>589</v>
      </c>
      <c r="F1022" s="23">
        <v>6</v>
      </c>
      <c r="G1022" s="1" t="s">
        <v>420</v>
      </c>
      <c r="H1022" s="2">
        <v>27.41</v>
      </c>
    </row>
    <row r="1023" spans="1:8" x14ac:dyDescent="0.2">
      <c r="A1023" s="1">
        <v>1020</v>
      </c>
      <c r="B1023" s="2" t="s">
        <v>283</v>
      </c>
      <c r="C1023" s="2" t="s">
        <v>592</v>
      </c>
      <c r="D1023" s="5" t="s">
        <v>1039</v>
      </c>
      <c r="E1023" s="2" t="s">
        <v>590</v>
      </c>
      <c r="F1023" s="23">
        <v>6</v>
      </c>
      <c r="G1023" s="1" t="s">
        <v>422</v>
      </c>
      <c r="H1023" s="2">
        <v>26.84</v>
      </c>
    </row>
    <row r="1024" spans="1:8" x14ac:dyDescent="0.2">
      <c r="A1024" s="1">
        <v>1021</v>
      </c>
      <c r="B1024" s="2" t="s">
        <v>283</v>
      </c>
      <c r="C1024" s="2" t="s">
        <v>592</v>
      </c>
      <c r="D1024" s="5" t="s">
        <v>1039</v>
      </c>
      <c r="E1024" s="2" t="s">
        <v>591</v>
      </c>
      <c r="F1024" s="23">
        <v>6</v>
      </c>
      <c r="G1024" s="1" t="s">
        <v>424</v>
      </c>
      <c r="H1024" s="2">
        <v>20.260000000000002</v>
      </c>
    </row>
    <row r="1025" spans="1:8" x14ac:dyDescent="0.2">
      <c r="A1025" s="1">
        <v>1022</v>
      </c>
      <c r="B1025" s="2" t="s">
        <v>607</v>
      </c>
      <c r="C1025" s="9" t="s">
        <v>12</v>
      </c>
      <c r="D1025" s="16" t="s">
        <v>697</v>
      </c>
      <c r="E1025" s="10" t="s">
        <v>630</v>
      </c>
      <c r="F1025" s="23">
        <v>4</v>
      </c>
      <c r="G1025" s="1" t="s">
        <v>631</v>
      </c>
      <c r="H1025" s="4">
        <v>5.59</v>
      </c>
    </row>
    <row r="1026" spans="1:8" x14ac:dyDescent="0.2">
      <c r="A1026" s="1">
        <v>1023</v>
      </c>
      <c r="B1026" s="2" t="s">
        <v>607</v>
      </c>
      <c r="C1026" s="9" t="s">
        <v>12</v>
      </c>
      <c r="D1026" s="16" t="s">
        <v>697</v>
      </c>
      <c r="E1026" s="10" t="s">
        <v>634</v>
      </c>
      <c r="F1026" s="23">
        <v>6</v>
      </c>
      <c r="G1026" s="15" t="s">
        <v>13</v>
      </c>
      <c r="H1026" s="4">
        <v>45.95</v>
      </c>
    </row>
    <row r="1027" spans="1:8" x14ac:dyDescent="0.2">
      <c r="A1027" s="1">
        <v>1024</v>
      </c>
      <c r="B1027" s="2" t="s">
        <v>607</v>
      </c>
      <c r="C1027" s="9" t="s">
        <v>12</v>
      </c>
      <c r="D1027" s="16" t="s">
        <v>697</v>
      </c>
      <c r="E1027" s="8" t="s">
        <v>635</v>
      </c>
      <c r="F1027" s="23">
        <v>12</v>
      </c>
      <c r="G1027" s="1" t="s">
        <v>636</v>
      </c>
      <c r="H1027" s="4">
        <v>50.53</v>
      </c>
    </row>
    <row r="1028" spans="1:8" x14ac:dyDescent="0.2">
      <c r="A1028" s="1">
        <v>1025</v>
      </c>
      <c r="B1028" s="2" t="s">
        <v>607</v>
      </c>
      <c r="C1028" s="9" t="s">
        <v>12</v>
      </c>
      <c r="D1028" s="16" t="s">
        <v>697</v>
      </c>
      <c r="E1028" s="8" t="s">
        <v>637</v>
      </c>
      <c r="F1028" s="23">
        <v>16</v>
      </c>
      <c r="G1028" s="1" t="s">
        <v>638</v>
      </c>
      <c r="H1028" s="4">
        <v>64.83</v>
      </c>
    </row>
    <row r="1029" spans="1:8" x14ac:dyDescent="0.2">
      <c r="A1029" s="1">
        <v>1026</v>
      </c>
      <c r="B1029" s="2" t="s">
        <v>607</v>
      </c>
      <c r="C1029" s="9" t="s">
        <v>12</v>
      </c>
      <c r="D1029" s="16" t="s">
        <v>697</v>
      </c>
      <c r="E1029" s="8" t="s">
        <v>639</v>
      </c>
      <c r="F1029" s="23">
        <v>16</v>
      </c>
      <c r="G1029" s="1" t="s">
        <v>640</v>
      </c>
      <c r="H1029" s="4">
        <v>12.24</v>
      </c>
    </row>
    <row r="1030" spans="1:8" x14ac:dyDescent="0.2">
      <c r="A1030" s="1">
        <v>1027</v>
      </c>
      <c r="B1030" s="2" t="s">
        <v>607</v>
      </c>
      <c r="C1030" s="9" t="s">
        <v>12</v>
      </c>
      <c r="D1030" s="16" t="s">
        <v>697</v>
      </c>
      <c r="E1030" s="8" t="s">
        <v>643</v>
      </c>
      <c r="F1030" s="23">
        <v>16</v>
      </c>
      <c r="G1030" s="1" t="s">
        <v>644</v>
      </c>
      <c r="H1030" s="4">
        <v>53.07</v>
      </c>
    </row>
    <row r="1031" spans="1:8" x14ac:dyDescent="0.2">
      <c r="A1031" s="1">
        <v>1028</v>
      </c>
      <c r="B1031" s="2" t="s">
        <v>607</v>
      </c>
      <c r="C1031" s="9" t="s">
        <v>12</v>
      </c>
      <c r="D1031" s="16" t="s">
        <v>697</v>
      </c>
      <c r="E1031" s="10" t="s">
        <v>645</v>
      </c>
      <c r="F1031" s="2">
        <v>14</v>
      </c>
      <c r="G1031" s="1" t="s">
        <v>36</v>
      </c>
      <c r="H1031" s="4">
        <v>4.4000000000000004</v>
      </c>
    </row>
    <row r="1032" spans="1:8" x14ac:dyDescent="0.2">
      <c r="A1032" s="1">
        <v>1029</v>
      </c>
      <c r="B1032" s="2" t="s">
        <v>607</v>
      </c>
      <c r="C1032" s="9" t="s">
        <v>12</v>
      </c>
      <c r="D1032" s="16" t="s">
        <v>697</v>
      </c>
      <c r="E1032" s="10" t="s">
        <v>646</v>
      </c>
      <c r="F1032" s="23">
        <v>4</v>
      </c>
      <c r="G1032" s="1" t="s">
        <v>647</v>
      </c>
      <c r="H1032" s="4">
        <v>2.1800000000000002</v>
      </c>
    </row>
    <row r="1033" spans="1:8" x14ac:dyDescent="0.2">
      <c r="A1033" s="1">
        <v>1030</v>
      </c>
      <c r="B1033" s="2" t="s">
        <v>607</v>
      </c>
      <c r="C1033" s="9" t="s">
        <v>12</v>
      </c>
      <c r="D1033" s="16" t="s">
        <v>697</v>
      </c>
      <c r="E1033" s="10" t="s">
        <v>648</v>
      </c>
      <c r="F1033" s="23">
        <v>4</v>
      </c>
      <c r="G1033" s="1" t="s">
        <v>370</v>
      </c>
      <c r="H1033" s="4">
        <v>1.99</v>
      </c>
    </row>
    <row r="1034" spans="1:8" x14ac:dyDescent="0.2">
      <c r="A1034" s="1">
        <v>1031</v>
      </c>
      <c r="B1034" s="2" t="s">
        <v>607</v>
      </c>
      <c r="C1034" s="9" t="s">
        <v>12</v>
      </c>
      <c r="D1034" s="16" t="s">
        <v>697</v>
      </c>
      <c r="E1034" s="10" t="s">
        <v>649</v>
      </c>
      <c r="F1034" s="23">
        <v>13</v>
      </c>
      <c r="G1034" s="1" t="s">
        <v>650</v>
      </c>
      <c r="H1034" s="4">
        <v>7.68</v>
      </c>
    </row>
    <row r="1035" spans="1:8" x14ac:dyDescent="0.2">
      <c r="A1035" s="1">
        <v>1032</v>
      </c>
      <c r="B1035" s="2" t="s">
        <v>607</v>
      </c>
      <c r="C1035" s="9" t="s">
        <v>12</v>
      </c>
      <c r="D1035" s="16" t="s">
        <v>697</v>
      </c>
      <c r="E1035" s="10" t="s">
        <v>651</v>
      </c>
      <c r="F1035" s="23">
        <v>13</v>
      </c>
      <c r="G1035" s="1" t="s">
        <v>652</v>
      </c>
      <c r="H1035" s="4">
        <v>80.290000000000006</v>
      </c>
    </row>
    <row r="1036" spans="1:8" x14ac:dyDescent="0.2">
      <c r="A1036" s="1">
        <v>1033</v>
      </c>
      <c r="B1036" s="2" t="s">
        <v>607</v>
      </c>
      <c r="C1036" s="9" t="s">
        <v>12</v>
      </c>
      <c r="D1036" s="16" t="s">
        <v>697</v>
      </c>
      <c r="E1036" s="10" t="s">
        <v>653</v>
      </c>
      <c r="F1036" s="23">
        <v>13</v>
      </c>
      <c r="G1036" s="1" t="s">
        <v>654</v>
      </c>
      <c r="H1036" s="4">
        <v>52.39</v>
      </c>
    </row>
    <row r="1037" spans="1:8" x14ac:dyDescent="0.2">
      <c r="A1037" s="1">
        <v>1034</v>
      </c>
      <c r="B1037" s="2" t="s">
        <v>607</v>
      </c>
      <c r="C1037" s="9" t="s">
        <v>12</v>
      </c>
      <c r="D1037" s="16" t="s">
        <v>697</v>
      </c>
      <c r="E1037" s="10" t="s">
        <v>656</v>
      </c>
      <c r="F1037" s="23">
        <v>13</v>
      </c>
      <c r="G1037" s="1" t="s">
        <v>657</v>
      </c>
      <c r="H1037" s="4">
        <v>9.85</v>
      </c>
    </row>
    <row r="1038" spans="1:8" x14ac:dyDescent="0.2">
      <c r="A1038" s="1">
        <v>1035</v>
      </c>
      <c r="B1038" s="2" t="s">
        <v>607</v>
      </c>
      <c r="C1038" s="9" t="s">
        <v>12</v>
      </c>
      <c r="D1038" s="16" t="s">
        <v>697</v>
      </c>
      <c r="E1038" s="10" t="s">
        <v>658</v>
      </c>
      <c r="F1038" s="23">
        <v>13</v>
      </c>
      <c r="G1038" s="1" t="s">
        <v>659</v>
      </c>
      <c r="H1038" s="4">
        <v>6.4</v>
      </c>
    </row>
    <row r="1039" spans="1:8" x14ac:dyDescent="0.2">
      <c r="A1039" s="1">
        <v>1036</v>
      </c>
      <c r="B1039" s="2" t="s">
        <v>607</v>
      </c>
      <c r="C1039" s="9" t="s">
        <v>12</v>
      </c>
      <c r="D1039" s="16" t="s">
        <v>697</v>
      </c>
      <c r="E1039" s="10" t="s">
        <v>660</v>
      </c>
      <c r="F1039" s="23">
        <v>8</v>
      </c>
      <c r="G1039" s="1" t="s">
        <v>959</v>
      </c>
      <c r="H1039" s="4">
        <v>7.58</v>
      </c>
    </row>
    <row r="1040" spans="1:8" x14ac:dyDescent="0.2">
      <c r="A1040" s="1">
        <v>1037</v>
      </c>
      <c r="B1040" s="2" t="s">
        <v>607</v>
      </c>
      <c r="C1040" s="9" t="s">
        <v>55</v>
      </c>
      <c r="D1040" s="16" t="s">
        <v>697</v>
      </c>
      <c r="E1040" s="8">
        <v>101</v>
      </c>
      <c r="F1040" s="23">
        <v>6</v>
      </c>
      <c r="G1040" s="15" t="s">
        <v>13</v>
      </c>
      <c r="H1040" s="4">
        <v>165.62</v>
      </c>
    </row>
    <row r="1041" spans="1:8" x14ac:dyDescent="0.2">
      <c r="A1041" s="1">
        <v>1038</v>
      </c>
      <c r="B1041" s="2" t="s">
        <v>607</v>
      </c>
      <c r="C1041" s="9" t="s">
        <v>55</v>
      </c>
      <c r="D1041" s="16" t="s">
        <v>697</v>
      </c>
      <c r="E1041" s="8">
        <v>102</v>
      </c>
      <c r="F1041" s="23">
        <v>6</v>
      </c>
      <c r="G1041" s="15" t="s">
        <v>13</v>
      </c>
      <c r="H1041" s="4">
        <v>21.83</v>
      </c>
    </row>
    <row r="1042" spans="1:8" x14ac:dyDescent="0.2">
      <c r="A1042" s="1">
        <v>1039</v>
      </c>
      <c r="B1042" s="2" t="s">
        <v>607</v>
      </c>
      <c r="C1042" s="9" t="s">
        <v>55</v>
      </c>
      <c r="D1042" s="16" t="s">
        <v>697</v>
      </c>
      <c r="E1042" s="8">
        <v>103</v>
      </c>
      <c r="F1042" s="23">
        <v>6</v>
      </c>
      <c r="G1042" s="15" t="s">
        <v>13</v>
      </c>
      <c r="H1042" s="4">
        <v>14.58</v>
      </c>
    </row>
    <row r="1043" spans="1:8" x14ac:dyDescent="0.2">
      <c r="A1043" s="1">
        <v>1040</v>
      </c>
      <c r="B1043" s="2" t="s">
        <v>607</v>
      </c>
      <c r="C1043" s="9" t="s">
        <v>55</v>
      </c>
      <c r="D1043" s="16" t="s">
        <v>697</v>
      </c>
      <c r="E1043" s="8">
        <v>104</v>
      </c>
      <c r="F1043" s="23">
        <v>6</v>
      </c>
      <c r="G1043" s="1" t="s">
        <v>611</v>
      </c>
      <c r="H1043" s="4">
        <v>7.69</v>
      </c>
    </row>
    <row r="1044" spans="1:8" x14ac:dyDescent="0.2">
      <c r="A1044" s="1">
        <v>1041</v>
      </c>
      <c r="B1044" s="2" t="s">
        <v>607</v>
      </c>
      <c r="C1044" s="9" t="s">
        <v>55</v>
      </c>
      <c r="D1044" s="16" t="s">
        <v>697</v>
      </c>
      <c r="E1044" s="8">
        <v>105</v>
      </c>
      <c r="F1044" s="23">
        <v>6</v>
      </c>
      <c r="G1044" s="15" t="s">
        <v>13</v>
      </c>
      <c r="H1044" s="4">
        <v>10.220000000000001</v>
      </c>
    </row>
    <row r="1045" spans="1:8" x14ac:dyDescent="0.2">
      <c r="A1045" s="1">
        <v>1042</v>
      </c>
      <c r="B1045" s="2" t="s">
        <v>607</v>
      </c>
      <c r="C1045" s="9" t="s">
        <v>55</v>
      </c>
      <c r="D1045" s="16" t="s">
        <v>697</v>
      </c>
      <c r="E1045" s="8">
        <v>106</v>
      </c>
      <c r="F1045" s="23">
        <v>12</v>
      </c>
      <c r="G1045" s="1" t="s">
        <v>615</v>
      </c>
      <c r="H1045" s="4">
        <v>16.13</v>
      </c>
    </row>
    <row r="1046" spans="1:8" x14ac:dyDescent="0.2">
      <c r="A1046" s="1">
        <v>1043</v>
      </c>
      <c r="B1046" s="2" t="s">
        <v>607</v>
      </c>
      <c r="C1046" s="9" t="s">
        <v>55</v>
      </c>
      <c r="D1046" s="16" t="s">
        <v>697</v>
      </c>
      <c r="E1046" s="8">
        <v>107</v>
      </c>
      <c r="F1046" s="23">
        <v>12</v>
      </c>
      <c r="G1046" s="1" t="s">
        <v>616</v>
      </c>
      <c r="H1046" s="4">
        <v>154.66999999999999</v>
      </c>
    </row>
    <row r="1047" spans="1:8" x14ac:dyDescent="0.2">
      <c r="A1047" s="1">
        <v>1044</v>
      </c>
      <c r="B1047" s="2" t="s">
        <v>607</v>
      </c>
      <c r="C1047" s="9" t="s">
        <v>55</v>
      </c>
      <c r="D1047" s="16" t="s">
        <v>697</v>
      </c>
      <c r="E1047" s="8">
        <v>108</v>
      </c>
      <c r="F1047" s="23">
        <v>4</v>
      </c>
      <c r="G1047" s="1" t="s">
        <v>618</v>
      </c>
      <c r="H1047" s="4">
        <v>18.91</v>
      </c>
    </row>
    <row r="1048" spans="1:8" x14ac:dyDescent="0.2">
      <c r="A1048" s="1">
        <v>1045</v>
      </c>
      <c r="B1048" s="2" t="s">
        <v>607</v>
      </c>
      <c r="C1048" s="9" t="s">
        <v>55</v>
      </c>
      <c r="D1048" s="16" t="s">
        <v>697</v>
      </c>
      <c r="E1048" s="8">
        <v>109</v>
      </c>
      <c r="F1048" s="2">
        <v>14</v>
      </c>
      <c r="G1048" s="1" t="s">
        <v>36</v>
      </c>
      <c r="H1048" s="4">
        <v>4.12</v>
      </c>
    </row>
    <row r="1049" spans="1:8" x14ac:dyDescent="0.2">
      <c r="A1049" s="1">
        <v>1046</v>
      </c>
      <c r="B1049" s="2" t="s">
        <v>607</v>
      </c>
      <c r="C1049" s="9" t="s">
        <v>55</v>
      </c>
      <c r="D1049" s="16" t="s">
        <v>697</v>
      </c>
      <c r="E1049" s="8">
        <v>111</v>
      </c>
      <c r="F1049" s="23">
        <v>6</v>
      </c>
      <c r="G1049" s="1" t="s">
        <v>621</v>
      </c>
      <c r="H1049" s="4">
        <v>28.4</v>
      </c>
    </row>
    <row r="1050" spans="1:8" x14ac:dyDescent="0.2">
      <c r="A1050" s="1">
        <v>1047</v>
      </c>
      <c r="B1050" s="2" t="s">
        <v>607</v>
      </c>
      <c r="C1050" s="9" t="s">
        <v>55</v>
      </c>
      <c r="D1050" s="16" t="s">
        <v>697</v>
      </c>
      <c r="E1050" s="8">
        <v>114</v>
      </c>
      <c r="F1050" s="23">
        <v>6</v>
      </c>
      <c r="G1050" s="15" t="s">
        <v>13</v>
      </c>
      <c r="H1050" s="4">
        <v>29.71</v>
      </c>
    </row>
    <row r="1051" spans="1:8" x14ac:dyDescent="0.2">
      <c r="A1051" s="1">
        <v>1048</v>
      </c>
      <c r="B1051" s="2" t="s">
        <v>607</v>
      </c>
      <c r="C1051" s="9" t="s">
        <v>123</v>
      </c>
      <c r="D1051" s="16" t="s">
        <v>697</v>
      </c>
      <c r="E1051" s="8">
        <v>201</v>
      </c>
      <c r="F1051" s="23">
        <v>6</v>
      </c>
      <c r="G1051" s="15" t="s">
        <v>13</v>
      </c>
      <c r="H1051" s="4">
        <v>75.209999999999994</v>
      </c>
    </row>
    <row r="1052" spans="1:8" x14ac:dyDescent="0.2">
      <c r="A1052" s="1">
        <v>1049</v>
      </c>
      <c r="B1052" s="2" t="s">
        <v>607</v>
      </c>
      <c r="C1052" s="9" t="s">
        <v>123</v>
      </c>
      <c r="D1052" s="16" t="s">
        <v>697</v>
      </c>
      <c r="E1052" s="8">
        <v>202</v>
      </c>
      <c r="F1052" s="23">
        <v>6</v>
      </c>
      <c r="G1052" s="15" t="s">
        <v>13</v>
      </c>
      <c r="H1052" s="4">
        <v>12.01</v>
      </c>
    </row>
    <row r="1053" spans="1:8" x14ac:dyDescent="0.2">
      <c r="A1053" s="1">
        <v>1050</v>
      </c>
      <c r="B1053" s="2" t="s">
        <v>607</v>
      </c>
      <c r="C1053" s="9" t="s">
        <v>123</v>
      </c>
      <c r="D1053" s="16" t="s">
        <v>697</v>
      </c>
      <c r="E1053" s="8">
        <v>204</v>
      </c>
      <c r="F1053" s="23">
        <v>10</v>
      </c>
      <c r="G1053" s="1" t="s">
        <v>275</v>
      </c>
      <c r="H1053" s="4">
        <v>9.16</v>
      </c>
    </row>
    <row r="1054" spans="1:8" x14ac:dyDescent="0.2">
      <c r="A1054" s="1">
        <v>1051</v>
      </c>
      <c r="B1054" s="2" t="s">
        <v>607</v>
      </c>
      <c r="C1054" s="9" t="s">
        <v>123</v>
      </c>
      <c r="D1054" s="16" t="s">
        <v>697</v>
      </c>
      <c r="E1054" s="8">
        <v>205</v>
      </c>
      <c r="F1054" s="2">
        <v>4</v>
      </c>
      <c r="G1054" s="1" t="s">
        <v>623</v>
      </c>
      <c r="H1054" s="4">
        <v>32.21</v>
      </c>
    </row>
    <row r="1055" spans="1:8" x14ac:dyDescent="0.2">
      <c r="A1055" s="1">
        <v>1052</v>
      </c>
      <c r="B1055" s="2" t="s">
        <v>607</v>
      </c>
      <c r="C1055" s="9" t="s">
        <v>123</v>
      </c>
      <c r="D1055" s="16" t="s">
        <v>697</v>
      </c>
      <c r="E1055" s="8">
        <v>206</v>
      </c>
      <c r="F1055" s="23">
        <v>4</v>
      </c>
      <c r="G1055" s="1" t="s">
        <v>625</v>
      </c>
      <c r="H1055" s="4">
        <v>15.82</v>
      </c>
    </row>
    <row r="1056" spans="1:8" x14ac:dyDescent="0.2">
      <c r="A1056" s="1">
        <v>1053</v>
      </c>
      <c r="B1056" s="2" t="s">
        <v>607</v>
      </c>
      <c r="C1056" s="9" t="s">
        <v>123</v>
      </c>
      <c r="D1056" s="16" t="s">
        <v>697</v>
      </c>
      <c r="E1056" s="8">
        <v>207</v>
      </c>
      <c r="F1056" s="23">
        <v>12</v>
      </c>
      <c r="G1056" s="1" t="s">
        <v>626</v>
      </c>
      <c r="H1056" s="4">
        <v>14.39</v>
      </c>
    </row>
    <row r="1057" spans="1:8" x14ac:dyDescent="0.2">
      <c r="A1057" s="1">
        <v>1054</v>
      </c>
      <c r="B1057" s="2" t="s">
        <v>607</v>
      </c>
      <c r="C1057" s="9" t="s">
        <v>123</v>
      </c>
      <c r="D1057" s="16" t="s">
        <v>697</v>
      </c>
      <c r="E1057" s="8">
        <v>208</v>
      </c>
      <c r="F1057" s="23">
        <v>4</v>
      </c>
      <c r="G1057" s="1" t="s">
        <v>625</v>
      </c>
      <c r="H1057" s="4">
        <v>16.09</v>
      </c>
    </row>
    <row r="1058" spans="1:8" x14ac:dyDescent="0.2">
      <c r="A1058" s="1">
        <v>1055</v>
      </c>
      <c r="B1058" s="2" t="s">
        <v>607</v>
      </c>
      <c r="C1058" s="9" t="s">
        <v>123</v>
      </c>
      <c r="D1058" s="16" t="s">
        <v>697</v>
      </c>
      <c r="E1058" s="8">
        <v>209</v>
      </c>
      <c r="F1058" s="23">
        <v>4</v>
      </c>
      <c r="G1058" s="1" t="s">
        <v>625</v>
      </c>
      <c r="H1058" s="4">
        <v>15.1</v>
      </c>
    </row>
    <row r="1059" spans="1:8" x14ac:dyDescent="0.2">
      <c r="A1059" s="1">
        <v>1056</v>
      </c>
      <c r="B1059" s="2" t="s">
        <v>607</v>
      </c>
      <c r="C1059" s="9" t="s">
        <v>123</v>
      </c>
      <c r="D1059" s="16" t="s">
        <v>697</v>
      </c>
      <c r="E1059" s="8">
        <v>210</v>
      </c>
      <c r="F1059" s="23">
        <v>4</v>
      </c>
      <c r="G1059" s="1" t="s">
        <v>625</v>
      </c>
      <c r="H1059" s="4">
        <v>19.489999999999998</v>
      </c>
    </row>
    <row r="1060" spans="1:8" x14ac:dyDescent="0.2">
      <c r="A1060" s="1">
        <v>1057</v>
      </c>
      <c r="B1060" s="2" t="s">
        <v>607</v>
      </c>
      <c r="C1060" s="9" t="s">
        <v>123</v>
      </c>
      <c r="D1060" s="16" t="s">
        <v>697</v>
      </c>
      <c r="E1060" s="8">
        <v>211</v>
      </c>
      <c r="F1060" s="23">
        <v>6</v>
      </c>
      <c r="G1060" s="15" t="s">
        <v>13</v>
      </c>
      <c r="H1060" s="4">
        <v>26.7</v>
      </c>
    </row>
    <row r="1061" spans="1:8" x14ac:dyDescent="0.2">
      <c r="A1061" s="1">
        <v>1058</v>
      </c>
      <c r="B1061" s="2" t="s">
        <v>607</v>
      </c>
      <c r="C1061" s="9" t="s">
        <v>123</v>
      </c>
      <c r="D1061" s="16" t="s">
        <v>697</v>
      </c>
      <c r="E1061" s="8">
        <v>212</v>
      </c>
      <c r="F1061" s="23">
        <v>4</v>
      </c>
      <c r="G1061" s="1" t="s">
        <v>627</v>
      </c>
      <c r="H1061" s="4">
        <v>26.83</v>
      </c>
    </row>
    <row r="1062" spans="1:8" x14ac:dyDescent="0.2">
      <c r="A1062" s="1">
        <v>1059</v>
      </c>
      <c r="B1062" s="2" t="s">
        <v>607</v>
      </c>
      <c r="C1062" s="9" t="s">
        <v>123</v>
      </c>
      <c r="D1062" s="16" t="s">
        <v>697</v>
      </c>
      <c r="E1062" s="8">
        <v>213</v>
      </c>
      <c r="F1062" s="23">
        <v>4</v>
      </c>
      <c r="G1062" s="1" t="s">
        <v>628</v>
      </c>
      <c r="H1062" s="4">
        <v>10.96</v>
      </c>
    </row>
    <row r="1063" spans="1:8" x14ac:dyDescent="0.2">
      <c r="A1063" s="1">
        <v>1060</v>
      </c>
      <c r="B1063" s="2" t="s">
        <v>607</v>
      </c>
      <c r="C1063" s="9" t="s">
        <v>123</v>
      </c>
      <c r="D1063" s="16" t="s">
        <v>697</v>
      </c>
      <c r="E1063" s="8">
        <v>214</v>
      </c>
      <c r="F1063" s="23">
        <v>4</v>
      </c>
      <c r="G1063" s="13" t="s">
        <v>706</v>
      </c>
      <c r="H1063" s="4">
        <v>6.6</v>
      </c>
    </row>
    <row r="1064" spans="1:8" x14ac:dyDescent="0.2">
      <c r="A1064" s="1">
        <v>1061</v>
      </c>
      <c r="B1064" s="2" t="s">
        <v>607</v>
      </c>
      <c r="C1064" s="9" t="s">
        <v>123</v>
      </c>
      <c r="D1064" s="16" t="s">
        <v>697</v>
      </c>
      <c r="E1064" s="8">
        <v>215</v>
      </c>
      <c r="F1064" s="2">
        <v>14</v>
      </c>
      <c r="G1064" s="1" t="s">
        <v>36</v>
      </c>
      <c r="H1064" s="4">
        <v>2.02</v>
      </c>
    </row>
    <row r="1065" spans="1:8" x14ac:dyDescent="0.2">
      <c r="A1065" s="1">
        <v>1062</v>
      </c>
      <c r="B1065" s="2" t="s">
        <v>607</v>
      </c>
      <c r="C1065" s="9" t="s">
        <v>123</v>
      </c>
      <c r="D1065" s="16" t="s">
        <v>697</v>
      </c>
      <c r="E1065" s="8">
        <v>216</v>
      </c>
      <c r="F1065" s="23">
        <v>4</v>
      </c>
      <c r="G1065" s="1" t="s">
        <v>513</v>
      </c>
      <c r="H1065" s="4">
        <v>4.7699999999999996</v>
      </c>
    </row>
    <row r="1066" spans="1:8" x14ac:dyDescent="0.2">
      <c r="A1066" s="1">
        <v>1063</v>
      </c>
      <c r="B1066" s="2" t="s">
        <v>607</v>
      </c>
      <c r="C1066" s="9" t="s">
        <v>123</v>
      </c>
      <c r="D1066" s="16" t="s">
        <v>697</v>
      </c>
      <c r="E1066" s="8">
        <v>217</v>
      </c>
      <c r="F1066" s="23">
        <v>4</v>
      </c>
      <c r="G1066" s="1" t="s">
        <v>513</v>
      </c>
      <c r="H1066" s="4">
        <v>5.21</v>
      </c>
    </row>
    <row r="1067" spans="1:8" x14ac:dyDescent="0.2">
      <c r="A1067" s="1">
        <v>1064</v>
      </c>
      <c r="B1067" s="2" t="s">
        <v>661</v>
      </c>
      <c r="C1067" s="2" t="s">
        <v>55</v>
      </c>
      <c r="D1067" s="1" t="s">
        <v>1051</v>
      </c>
      <c r="E1067" s="8" t="s">
        <v>630</v>
      </c>
      <c r="F1067" s="23">
        <v>7</v>
      </c>
      <c r="G1067" s="1" t="s">
        <v>368</v>
      </c>
      <c r="H1067" s="2">
        <v>8.64</v>
      </c>
    </row>
    <row r="1068" spans="1:8" x14ac:dyDescent="0.2">
      <c r="A1068" s="1">
        <v>1065</v>
      </c>
      <c r="B1068" s="2" t="s">
        <v>661</v>
      </c>
      <c r="C1068" s="2" t="s">
        <v>55</v>
      </c>
      <c r="D1068" s="1" t="s">
        <v>1051</v>
      </c>
      <c r="E1068" s="8" t="s">
        <v>634</v>
      </c>
      <c r="F1068" s="23">
        <v>7</v>
      </c>
      <c r="G1068" s="1" t="s">
        <v>1051</v>
      </c>
      <c r="H1068" s="2">
        <v>13.64</v>
      </c>
    </row>
    <row r="1069" spans="1:8" x14ac:dyDescent="0.2">
      <c r="A1069" s="1">
        <v>1066</v>
      </c>
      <c r="B1069" s="2" t="s">
        <v>661</v>
      </c>
      <c r="C1069" s="2" t="s">
        <v>55</v>
      </c>
      <c r="D1069" s="1" t="s">
        <v>1051</v>
      </c>
      <c r="E1069" s="8" t="s">
        <v>702</v>
      </c>
      <c r="F1069" s="23">
        <v>7</v>
      </c>
      <c r="G1069" s="1" t="s">
        <v>1115</v>
      </c>
      <c r="H1069" s="2">
        <v>4.87</v>
      </c>
    </row>
    <row r="1070" spans="1:8" x14ac:dyDescent="0.2">
      <c r="A1070" s="1">
        <v>1067</v>
      </c>
      <c r="B1070" s="2" t="s">
        <v>661</v>
      </c>
      <c r="C1070" s="2" t="s">
        <v>55</v>
      </c>
      <c r="D1070" s="1" t="s">
        <v>1051</v>
      </c>
      <c r="E1070" s="8" t="s">
        <v>703</v>
      </c>
      <c r="F1070" s="23">
        <v>7</v>
      </c>
      <c r="G1070" s="1" t="s">
        <v>1116</v>
      </c>
      <c r="H1070" s="2">
        <v>1.48</v>
      </c>
    </row>
    <row r="1071" spans="1:8" x14ac:dyDescent="0.2">
      <c r="A1071" s="1">
        <v>1068</v>
      </c>
      <c r="B1071" s="2" t="s">
        <v>661</v>
      </c>
      <c r="C1071" s="2" t="s">
        <v>55</v>
      </c>
      <c r="D1071" s="1" t="s">
        <v>1051</v>
      </c>
      <c r="E1071" s="8" t="s">
        <v>645</v>
      </c>
      <c r="F1071" s="23">
        <v>7</v>
      </c>
      <c r="G1071" s="1" t="s">
        <v>202</v>
      </c>
      <c r="H1071" s="2">
        <v>1.98</v>
      </c>
    </row>
    <row r="1072" spans="1:8" x14ac:dyDescent="0.2">
      <c r="A1072" s="1">
        <v>1069</v>
      </c>
      <c r="B1072" s="2" t="s">
        <v>661</v>
      </c>
      <c r="C1072" s="2" t="s">
        <v>55</v>
      </c>
      <c r="D1072" s="1" t="s">
        <v>1051</v>
      </c>
      <c r="E1072" s="8" t="s">
        <v>646</v>
      </c>
      <c r="F1072" s="23">
        <v>7</v>
      </c>
      <c r="G1072" s="1" t="s">
        <v>370</v>
      </c>
      <c r="H1072" s="2">
        <v>1.48</v>
      </c>
    </row>
    <row r="1073" spans="1:8" x14ac:dyDescent="0.2">
      <c r="A1073" s="1">
        <v>1070</v>
      </c>
      <c r="B1073" s="8" t="s">
        <v>698</v>
      </c>
      <c r="C1073" s="8" t="s">
        <v>12</v>
      </c>
      <c r="D1073" s="17" t="s">
        <v>693</v>
      </c>
      <c r="E1073" s="8" t="s">
        <v>662</v>
      </c>
      <c r="F1073" s="23">
        <v>13</v>
      </c>
      <c r="G1073" s="13" t="s">
        <v>663</v>
      </c>
      <c r="H1073" s="14">
        <v>19.2</v>
      </c>
    </row>
    <row r="1074" spans="1:8" x14ac:dyDescent="0.2">
      <c r="A1074" s="1">
        <v>1071</v>
      </c>
      <c r="B1074" s="8" t="s">
        <v>698</v>
      </c>
      <c r="C1074" s="8" t="s">
        <v>12</v>
      </c>
      <c r="D1074" s="17" t="s">
        <v>693</v>
      </c>
      <c r="E1074" s="8" t="s">
        <v>665</v>
      </c>
      <c r="F1074" s="23">
        <v>17</v>
      </c>
      <c r="G1074" s="13" t="s">
        <v>664</v>
      </c>
      <c r="H1074" s="14">
        <v>7.2</v>
      </c>
    </row>
    <row r="1075" spans="1:8" x14ac:dyDescent="0.2">
      <c r="A1075" s="1">
        <v>1072</v>
      </c>
      <c r="B1075" s="8" t="s">
        <v>698</v>
      </c>
      <c r="C1075" s="8" t="s">
        <v>12</v>
      </c>
      <c r="D1075" s="17" t="s">
        <v>693</v>
      </c>
      <c r="E1075" s="8" t="s">
        <v>666</v>
      </c>
      <c r="F1075" s="23">
        <v>17</v>
      </c>
      <c r="G1075" s="13" t="s">
        <v>664</v>
      </c>
      <c r="H1075" s="14">
        <v>16.5</v>
      </c>
    </row>
    <row r="1076" spans="1:8" x14ac:dyDescent="0.2">
      <c r="A1076" s="1">
        <v>1073</v>
      </c>
      <c r="B1076" s="8" t="s">
        <v>698</v>
      </c>
      <c r="C1076" s="8" t="s">
        <v>12</v>
      </c>
      <c r="D1076" s="17" t="s">
        <v>693</v>
      </c>
      <c r="E1076" s="8" t="s">
        <v>667</v>
      </c>
      <c r="F1076" s="23">
        <v>17</v>
      </c>
      <c r="G1076" s="13" t="s">
        <v>664</v>
      </c>
      <c r="H1076" s="14">
        <v>12.3</v>
      </c>
    </row>
    <row r="1077" spans="1:8" x14ac:dyDescent="0.2">
      <c r="A1077" s="1">
        <v>1074</v>
      </c>
      <c r="B1077" s="8" t="s">
        <v>698</v>
      </c>
      <c r="C1077" s="8" t="s">
        <v>12</v>
      </c>
      <c r="D1077" s="17" t="s">
        <v>693</v>
      </c>
      <c r="E1077" s="8" t="s">
        <v>668</v>
      </c>
      <c r="F1077" s="23">
        <v>4</v>
      </c>
      <c r="G1077" s="13" t="s">
        <v>669</v>
      </c>
      <c r="H1077" s="14">
        <v>8.1999999999999993</v>
      </c>
    </row>
    <row r="1078" spans="1:8" x14ac:dyDescent="0.2">
      <c r="A1078" s="1">
        <v>1075</v>
      </c>
      <c r="B1078" s="8" t="s">
        <v>698</v>
      </c>
      <c r="C1078" s="8" t="s">
        <v>55</v>
      </c>
      <c r="D1078" s="17" t="s">
        <v>693</v>
      </c>
      <c r="E1078" s="8" t="s">
        <v>670</v>
      </c>
      <c r="F1078" s="23">
        <v>10</v>
      </c>
      <c r="G1078" s="1" t="s">
        <v>275</v>
      </c>
      <c r="H1078" s="14">
        <v>17.5</v>
      </c>
    </row>
    <row r="1079" spans="1:8" x14ac:dyDescent="0.2">
      <c r="A1079" s="1">
        <v>1076</v>
      </c>
      <c r="B1079" s="8" t="s">
        <v>698</v>
      </c>
      <c r="C1079" s="8" t="s">
        <v>55</v>
      </c>
      <c r="D1079" s="17" t="s">
        <v>693</v>
      </c>
      <c r="E1079" s="8" t="s">
        <v>671</v>
      </c>
      <c r="F1079" s="23">
        <v>12</v>
      </c>
      <c r="G1079" s="13" t="s">
        <v>672</v>
      </c>
      <c r="H1079" s="14">
        <v>11.4</v>
      </c>
    </row>
    <row r="1080" spans="1:8" x14ac:dyDescent="0.2">
      <c r="A1080" s="1">
        <v>1077</v>
      </c>
      <c r="B1080" s="8" t="s">
        <v>698</v>
      </c>
      <c r="C1080" s="8" t="s">
        <v>55</v>
      </c>
      <c r="D1080" s="17" t="s">
        <v>693</v>
      </c>
      <c r="E1080" s="8" t="s">
        <v>673</v>
      </c>
      <c r="F1080" s="23">
        <v>4</v>
      </c>
      <c r="G1080" s="13" t="s">
        <v>674</v>
      </c>
      <c r="H1080" s="14">
        <v>2</v>
      </c>
    </row>
    <row r="1081" spans="1:8" x14ac:dyDescent="0.2">
      <c r="A1081" s="1">
        <v>1078</v>
      </c>
      <c r="B1081" s="8" t="s">
        <v>698</v>
      </c>
      <c r="C1081" s="8" t="s">
        <v>55</v>
      </c>
      <c r="D1081" s="17" t="s">
        <v>693</v>
      </c>
      <c r="E1081" s="8" t="s">
        <v>675</v>
      </c>
      <c r="F1081" s="23">
        <v>4</v>
      </c>
      <c r="G1081" s="13" t="s">
        <v>676</v>
      </c>
      <c r="H1081" s="14">
        <v>1.3</v>
      </c>
    </row>
    <row r="1082" spans="1:8" x14ac:dyDescent="0.2">
      <c r="A1082" s="1">
        <v>1079</v>
      </c>
      <c r="B1082" s="8" t="s">
        <v>698</v>
      </c>
      <c r="C1082" s="8" t="s">
        <v>55</v>
      </c>
      <c r="D1082" s="17" t="s">
        <v>693</v>
      </c>
      <c r="E1082" s="8" t="s">
        <v>677</v>
      </c>
      <c r="F1082" s="23">
        <v>4</v>
      </c>
      <c r="G1082" s="13" t="s">
        <v>678</v>
      </c>
      <c r="H1082" s="14">
        <v>2.2000000000000002</v>
      </c>
    </row>
    <row r="1083" spans="1:8" s="13" customFormat="1" x14ac:dyDescent="0.2">
      <c r="A1083" s="1">
        <v>1080</v>
      </c>
      <c r="B1083" s="8" t="s">
        <v>698</v>
      </c>
      <c r="C1083" s="8" t="s">
        <v>55</v>
      </c>
      <c r="D1083" s="17" t="s">
        <v>693</v>
      </c>
      <c r="E1083" s="8" t="s">
        <v>679</v>
      </c>
      <c r="F1083" s="23">
        <v>4</v>
      </c>
      <c r="G1083" s="13" t="s">
        <v>680</v>
      </c>
      <c r="H1083" s="14">
        <v>1.7</v>
      </c>
    </row>
    <row r="1084" spans="1:8" s="13" customFormat="1" x14ac:dyDescent="0.2">
      <c r="A1084" s="1">
        <v>1081</v>
      </c>
      <c r="B1084" s="8" t="s">
        <v>698</v>
      </c>
      <c r="C1084" s="8" t="s">
        <v>55</v>
      </c>
      <c r="D1084" s="17" t="s">
        <v>693</v>
      </c>
      <c r="E1084" s="8" t="s">
        <v>681</v>
      </c>
      <c r="F1084" s="23">
        <v>4</v>
      </c>
      <c r="G1084" s="13" t="s">
        <v>682</v>
      </c>
      <c r="H1084" s="14">
        <v>17.100000000000001</v>
      </c>
    </row>
    <row r="1085" spans="1:8" s="13" customFormat="1" x14ac:dyDescent="0.2">
      <c r="A1085" s="1">
        <v>1082</v>
      </c>
      <c r="B1085" s="8" t="s">
        <v>698</v>
      </c>
      <c r="C1085" s="8" t="s">
        <v>55</v>
      </c>
      <c r="D1085" s="17" t="s">
        <v>693</v>
      </c>
      <c r="E1085" s="8" t="s">
        <v>683</v>
      </c>
      <c r="F1085" s="23">
        <v>4</v>
      </c>
      <c r="G1085" s="13" t="s">
        <v>684</v>
      </c>
      <c r="H1085" s="14">
        <v>12.3</v>
      </c>
    </row>
    <row r="1086" spans="1:8" s="13" customFormat="1" x14ac:dyDescent="0.2">
      <c r="A1086" s="1">
        <v>1083</v>
      </c>
      <c r="B1086" s="8" t="s">
        <v>698</v>
      </c>
      <c r="C1086" s="8" t="s">
        <v>55</v>
      </c>
      <c r="D1086" s="17" t="s">
        <v>693</v>
      </c>
      <c r="E1086" s="8" t="s">
        <v>685</v>
      </c>
      <c r="F1086" s="23">
        <v>4</v>
      </c>
      <c r="G1086" s="13" t="s">
        <v>686</v>
      </c>
      <c r="H1086" s="14">
        <v>19.899999999999999</v>
      </c>
    </row>
    <row r="1087" spans="1:8" s="13" customFormat="1" x14ac:dyDescent="0.2">
      <c r="A1087" s="1">
        <v>1084</v>
      </c>
      <c r="B1087" s="8" t="s">
        <v>698</v>
      </c>
      <c r="C1087" s="8" t="s">
        <v>55</v>
      </c>
      <c r="D1087" s="17" t="s">
        <v>693</v>
      </c>
      <c r="E1087" s="8" t="s">
        <v>687</v>
      </c>
      <c r="F1087" s="23">
        <v>4</v>
      </c>
      <c r="G1087" s="13" t="s">
        <v>669</v>
      </c>
      <c r="H1087" s="14">
        <v>5.0999999999999996</v>
      </c>
    </row>
    <row r="1088" spans="1:8" s="13" customFormat="1" x14ac:dyDescent="0.2">
      <c r="A1088" s="1">
        <v>1085</v>
      </c>
      <c r="B1088" s="8" t="s">
        <v>698</v>
      </c>
      <c r="C1088" s="8" t="s">
        <v>55</v>
      </c>
      <c r="D1088" s="17" t="s">
        <v>693</v>
      </c>
      <c r="E1088" s="8" t="s">
        <v>688</v>
      </c>
      <c r="F1088" s="23">
        <v>4</v>
      </c>
      <c r="G1088" s="13" t="s">
        <v>669</v>
      </c>
      <c r="H1088" s="14">
        <v>7.3</v>
      </c>
    </row>
    <row r="1089" spans="1:8" s="13" customFormat="1" x14ac:dyDescent="0.2">
      <c r="A1089" s="1">
        <v>1086</v>
      </c>
      <c r="B1089" s="8" t="s">
        <v>698</v>
      </c>
      <c r="C1089" s="8" t="s">
        <v>55</v>
      </c>
      <c r="D1089" s="17" t="s">
        <v>693</v>
      </c>
      <c r="E1089" s="8" t="s">
        <v>689</v>
      </c>
      <c r="F1089" s="23">
        <v>4</v>
      </c>
      <c r="G1089" s="13" t="s">
        <v>690</v>
      </c>
      <c r="H1089" s="14">
        <v>6.4</v>
      </c>
    </row>
    <row r="1090" spans="1:8" s="13" customFormat="1" x14ac:dyDescent="0.2">
      <c r="A1090" s="1">
        <v>1087</v>
      </c>
      <c r="B1090" s="8" t="s">
        <v>698</v>
      </c>
      <c r="C1090" s="8" t="s">
        <v>55</v>
      </c>
      <c r="D1090" s="17" t="s">
        <v>693</v>
      </c>
      <c r="E1090" s="8" t="s">
        <v>691</v>
      </c>
      <c r="F1090" s="23">
        <v>4</v>
      </c>
      <c r="G1090" s="13" t="s">
        <v>669</v>
      </c>
      <c r="H1090" s="14">
        <v>5</v>
      </c>
    </row>
    <row r="1091" spans="1:8" s="13" customFormat="1" x14ac:dyDescent="0.2">
      <c r="A1091" s="1">
        <v>1088</v>
      </c>
      <c r="B1091" s="2">
        <v>206</v>
      </c>
      <c r="C1091" s="2" t="s">
        <v>12</v>
      </c>
      <c r="D1091" s="1" t="s">
        <v>759</v>
      </c>
      <c r="E1091" s="2">
        <v>150</v>
      </c>
      <c r="F1091" s="2">
        <v>3</v>
      </c>
      <c r="G1091" s="1" t="s">
        <v>759</v>
      </c>
      <c r="H1091" s="2">
        <v>16.239999999999998</v>
      </c>
    </row>
    <row r="1092" spans="1:8" s="13" customFormat="1" x14ac:dyDescent="0.2">
      <c r="A1092" s="1">
        <v>1089</v>
      </c>
      <c r="B1092" s="2">
        <v>205</v>
      </c>
      <c r="C1092" s="2" t="s">
        <v>12</v>
      </c>
      <c r="D1092" s="1" t="s">
        <v>759</v>
      </c>
      <c r="E1092" s="2">
        <v>151</v>
      </c>
      <c r="F1092" s="2">
        <v>3</v>
      </c>
      <c r="G1092" s="1" t="s">
        <v>759</v>
      </c>
      <c r="H1092" s="2">
        <v>22.37</v>
      </c>
    </row>
    <row r="1093" spans="1:8" s="13" customFormat="1" x14ac:dyDescent="0.2">
      <c r="A1093" s="1">
        <v>1090</v>
      </c>
      <c r="B1093" s="2">
        <v>205</v>
      </c>
      <c r="C1093" s="2" t="s">
        <v>12</v>
      </c>
      <c r="D1093" s="1" t="s">
        <v>759</v>
      </c>
      <c r="E1093" s="2">
        <v>152</v>
      </c>
      <c r="F1093" s="2">
        <v>3</v>
      </c>
      <c r="G1093" s="1" t="s">
        <v>759</v>
      </c>
      <c r="H1093" s="2">
        <v>17.96</v>
      </c>
    </row>
    <row r="1094" spans="1:8" s="13" customFormat="1" x14ac:dyDescent="0.2">
      <c r="A1094" s="1">
        <v>1091</v>
      </c>
      <c r="B1094" s="2">
        <v>207</v>
      </c>
      <c r="C1094" s="2" t="s">
        <v>12</v>
      </c>
      <c r="D1094" s="1" t="s">
        <v>1123</v>
      </c>
      <c r="E1094" s="2">
        <v>50</v>
      </c>
      <c r="F1094" s="2">
        <v>2</v>
      </c>
      <c r="G1094" s="1" t="s">
        <v>1124</v>
      </c>
      <c r="H1094" s="2">
        <v>16.239999999999998</v>
      </c>
    </row>
    <row r="1095" spans="1:8" s="13" customFormat="1" x14ac:dyDescent="0.2">
      <c r="A1095" s="1">
        <v>1092</v>
      </c>
      <c r="B1095" s="2">
        <v>207</v>
      </c>
      <c r="C1095" s="2" t="s">
        <v>12</v>
      </c>
      <c r="D1095" s="1" t="s">
        <v>1123</v>
      </c>
      <c r="E1095" s="2">
        <v>51</v>
      </c>
      <c r="F1095" s="2">
        <v>2</v>
      </c>
      <c r="G1095" s="1" t="s">
        <v>1124</v>
      </c>
      <c r="H1095" s="2">
        <v>14.5</v>
      </c>
    </row>
    <row r="1096" spans="1:8" s="13" customFormat="1" x14ac:dyDescent="0.2">
      <c r="A1096" s="1">
        <v>1093</v>
      </c>
      <c r="B1096" s="2">
        <v>207</v>
      </c>
      <c r="C1096" s="2" t="s">
        <v>12</v>
      </c>
      <c r="D1096" s="1" t="s">
        <v>1123</v>
      </c>
      <c r="E1096" s="2">
        <v>52</v>
      </c>
      <c r="F1096" s="2">
        <v>4</v>
      </c>
      <c r="G1096" s="1" t="s">
        <v>1125</v>
      </c>
      <c r="H1096" s="2">
        <v>15.95</v>
      </c>
    </row>
    <row r="1097" spans="1:8" s="13" customFormat="1" x14ac:dyDescent="0.2">
      <c r="A1097" s="1">
        <v>1094</v>
      </c>
      <c r="B1097" s="2">
        <v>207</v>
      </c>
      <c r="C1097" s="2" t="s">
        <v>12</v>
      </c>
      <c r="D1097" s="1" t="s">
        <v>1123</v>
      </c>
      <c r="E1097" s="2">
        <v>53</v>
      </c>
      <c r="F1097" s="23">
        <v>4</v>
      </c>
      <c r="G1097" s="1" t="s">
        <v>265</v>
      </c>
      <c r="H1097" s="2">
        <v>21.59</v>
      </c>
    </row>
    <row r="1098" spans="1:8" s="13" customFormat="1" x14ac:dyDescent="0.2">
      <c r="A1098" s="1">
        <v>1095</v>
      </c>
      <c r="B1098" s="2">
        <v>207</v>
      </c>
      <c r="C1098" s="2" t="s">
        <v>12</v>
      </c>
      <c r="D1098" s="1" t="s">
        <v>1123</v>
      </c>
      <c r="E1098" s="2">
        <v>54</v>
      </c>
      <c r="F1098" s="23">
        <v>2</v>
      </c>
      <c r="G1098" s="1" t="s">
        <v>1126</v>
      </c>
      <c r="H1098" s="2">
        <v>3.61</v>
      </c>
    </row>
    <row r="1099" spans="1:8" s="13" customFormat="1" x14ac:dyDescent="0.2">
      <c r="A1099" s="1">
        <v>1096</v>
      </c>
      <c r="B1099" s="2">
        <v>207</v>
      </c>
      <c r="C1099" s="2" t="s">
        <v>12</v>
      </c>
      <c r="D1099" s="1" t="s">
        <v>1123</v>
      </c>
      <c r="E1099" s="2">
        <v>55</v>
      </c>
      <c r="F1099" s="2">
        <v>6</v>
      </c>
      <c r="G1099" s="1" t="s">
        <v>1127</v>
      </c>
      <c r="H1099" s="2">
        <v>45.88</v>
      </c>
    </row>
    <row r="1100" spans="1:8" s="13" customFormat="1" x14ac:dyDescent="0.2">
      <c r="A1100" s="1">
        <v>1097</v>
      </c>
      <c r="B1100" s="2">
        <v>207</v>
      </c>
      <c r="C1100" s="2" t="s">
        <v>12</v>
      </c>
      <c r="D1100" s="1" t="s">
        <v>1123</v>
      </c>
      <c r="E1100" s="2">
        <v>56</v>
      </c>
      <c r="F1100" s="2">
        <v>2</v>
      </c>
      <c r="G1100" s="1" t="s">
        <v>1116</v>
      </c>
      <c r="H1100" s="2">
        <v>1.49</v>
      </c>
    </row>
    <row r="1101" spans="1:8" x14ac:dyDescent="0.2">
      <c r="A1101" s="1">
        <v>1098</v>
      </c>
      <c r="B1101" s="2">
        <v>207</v>
      </c>
      <c r="C1101" s="2" t="s">
        <v>12</v>
      </c>
      <c r="D1101" s="1" t="s">
        <v>1123</v>
      </c>
      <c r="E1101" s="2">
        <v>57</v>
      </c>
      <c r="F1101" s="2">
        <v>2</v>
      </c>
      <c r="G1101" s="1" t="s">
        <v>29</v>
      </c>
      <c r="H1101" s="2">
        <v>1.65</v>
      </c>
    </row>
    <row r="1102" spans="1:8" x14ac:dyDescent="0.2">
      <c r="A1102" s="1">
        <v>1099</v>
      </c>
      <c r="B1102" s="2">
        <v>207</v>
      </c>
      <c r="C1102" s="2" t="s">
        <v>12</v>
      </c>
      <c r="D1102" s="1" t="s">
        <v>1123</v>
      </c>
      <c r="E1102" s="2">
        <v>58</v>
      </c>
      <c r="F1102" s="23">
        <v>2</v>
      </c>
      <c r="G1102" s="1" t="s">
        <v>370</v>
      </c>
      <c r="H1102" s="2">
        <v>1.49</v>
      </c>
    </row>
    <row r="1103" spans="1:8" x14ac:dyDescent="0.2">
      <c r="A1103" s="1">
        <v>1100</v>
      </c>
      <c r="B1103" s="2">
        <v>207</v>
      </c>
      <c r="C1103" s="2" t="s">
        <v>12</v>
      </c>
      <c r="D1103" s="1" t="s">
        <v>1123</v>
      </c>
      <c r="E1103" s="2">
        <v>59</v>
      </c>
      <c r="F1103" s="2">
        <v>4</v>
      </c>
      <c r="G1103" s="1" t="s">
        <v>1128</v>
      </c>
      <c r="H1103" s="2">
        <v>5.0199999999999996</v>
      </c>
    </row>
    <row r="1104" spans="1:8" x14ac:dyDescent="0.2">
      <c r="A1104" s="1">
        <v>1101</v>
      </c>
      <c r="B1104" s="2">
        <v>207</v>
      </c>
      <c r="C1104" s="2" t="s">
        <v>12</v>
      </c>
      <c r="D1104" s="1" t="s">
        <v>1123</v>
      </c>
      <c r="E1104" s="2">
        <v>60</v>
      </c>
      <c r="F1104" s="2">
        <v>4</v>
      </c>
      <c r="G1104" s="1" t="s">
        <v>1129</v>
      </c>
      <c r="H1104" s="2">
        <v>8.6199999999999992</v>
      </c>
    </row>
    <row r="1105" spans="1:8" x14ac:dyDescent="0.2">
      <c r="A1105" s="1">
        <v>1102</v>
      </c>
      <c r="B1105" s="2">
        <v>207</v>
      </c>
      <c r="C1105" s="2" t="s">
        <v>12</v>
      </c>
      <c r="D1105" s="1" t="s">
        <v>1123</v>
      </c>
      <c r="E1105" s="2">
        <v>61</v>
      </c>
      <c r="F1105" s="23">
        <v>2</v>
      </c>
      <c r="G1105" s="1" t="s">
        <v>370</v>
      </c>
      <c r="H1105" s="2">
        <v>1.49</v>
      </c>
    </row>
    <row r="1106" spans="1:8" x14ac:dyDescent="0.2">
      <c r="A1106" s="1">
        <v>1103</v>
      </c>
      <c r="B1106" s="2">
        <v>207</v>
      </c>
      <c r="C1106" s="2" t="s">
        <v>12</v>
      </c>
      <c r="D1106" s="1" t="s">
        <v>1123</v>
      </c>
      <c r="E1106" s="2">
        <v>62</v>
      </c>
      <c r="F1106" s="2">
        <v>2</v>
      </c>
      <c r="G1106" s="1" t="s">
        <v>1116</v>
      </c>
      <c r="H1106" s="2">
        <v>1.49</v>
      </c>
    </row>
    <row r="1107" spans="1:8" x14ac:dyDescent="0.2">
      <c r="A1107" s="1">
        <v>1104</v>
      </c>
      <c r="B1107" s="2">
        <v>207</v>
      </c>
      <c r="C1107" s="2" t="s">
        <v>12</v>
      </c>
      <c r="D1107" s="1" t="s">
        <v>1123</v>
      </c>
      <c r="E1107" s="2">
        <v>63</v>
      </c>
      <c r="F1107" s="2">
        <v>2</v>
      </c>
      <c r="G1107" s="1" t="s">
        <v>1116</v>
      </c>
      <c r="H1107" s="2">
        <v>1.49</v>
      </c>
    </row>
    <row r="1108" spans="1:8" x14ac:dyDescent="0.2">
      <c r="A1108" s="1">
        <v>1105</v>
      </c>
      <c r="B1108" s="2">
        <v>207</v>
      </c>
      <c r="C1108" s="2" t="s">
        <v>12</v>
      </c>
      <c r="D1108" s="1" t="s">
        <v>1123</v>
      </c>
      <c r="E1108" s="2">
        <v>64</v>
      </c>
      <c r="F1108" s="2">
        <v>2</v>
      </c>
      <c r="G1108" s="1" t="s">
        <v>29</v>
      </c>
      <c r="H1108" s="2">
        <v>5.84</v>
      </c>
    </row>
    <row r="1109" spans="1:8" x14ac:dyDescent="0.2">
      <c r="A1109" s="1">
        <v>1106</v>
      </c>
      <c r="B1109" s="2">
        <v>207</v>
      </c>
      <c r="C1109" s="2" t="s">
        <v>12</v>
      </c>
      <c r="D1109" s="1" t="s">
        <v>1123</v>
      </c>
      <c r="E1109" s="2">
        <v>65</v>
      </c>
      <c r="F1109" s="23">
        <v>12</v>
      </c>
      <c r="G1109" s="1" t="s">
        <v>1130</v>
      </c>
      <c r="H1109" s="2">
        <v>10.130000000000001</v>
      </c>
    </row>
    <row r="1110" spans="1:8" x14ac:dyDescent="0.2">
      <c r="A1110" s="1">
        <v>1107</v>
      </c>
      <c r="B1110" s="2">
        <v>207</v>
      </c>
      <c r="C1110" s="2" t="s">
        <v>12</v>
      </c>
      <c r="D1110" s="1" t="s">
        <v>1123</v>
      </c>
      <c r="E1110" s="2">
        <v>66</v>
      </c>
      <c r="F1110" s="2">
        <v>14</v>
      </c>
      <c r="G1110" s="1" t="s">
        <v>36</v>
      </c>
      <c r="H1110" s="2">
        <v>3.3</v>
      </c>
    </row>
    <row r="1111" spans="1:8" x14ac:dyDescent="0.2">
      <c r="A1111" s="1">
        <v>1108</v>
      </c>
      <c r="B1111" s="2">
        <v>207</v>
      </c>
      <c r="C1111" s="2" t="s">
        <v>12</v>
      </c>
      <c r="D1111" s="1" t="s">
        <v>1123</v>
      </c>
      <c r="E1111" s="2">
        <v>67</v>
      </c>
      <c r="F1111" s="2">
        <v>6</v>
      </c>
      <c r="G1111" s="1" t="s">
        <v>13</v>
      </c>
      <c r="H1111" s="2">
        <v>5.63</v>
      </c>
    </row>
    <row r="1112" spans="1:8" x14ac:dyDescent="0.2">
      <c r="A1112" s="1">
        <v>1109</v>
      </c>
      <c r="B1112" s="2">
        <v>207</v>
      </c>
      <c r="C1112" s="2" t="s">
        <v>12</v>
      </c>
      <c r="D1112" s="1" t="s">
        <v>1123</v>
      </c>
      <c r="E1112" s="2">
        <v>68</v>
      </c>
      <c r="F1112" s="2">
        <v>12</v>
      </c>
      <c r="G1112" s="1" t="s">
        <v>1069</v>
      </c>
      <c r="H1112" s="2">
        <v>3.96</v>
      </c>
    </row>
    <row r="1113" spans="1:8" x14ac:dyDescent="0.2">
      <c r="A1113" s="1">
        <v>1110</v>
      </c>
      <c r="B1113" s="2">
        <v>207</v>
      </c>
      <c r="C1113" s="2" t="s">
        <v>12</v>
      </c>
      <c r="D1113" s="1" t="s">
        <v>1123</v>
      </c>
      <c r="E1113" s="2">
        <v>69</v>
      </c>
      <c r="F1113" s="23">
        <v>12</v>
      </c>
      <c r="G1113" s="1" t="s">
        <v>1130</v>
      </c>
      <c r="H1113" s="2">
        <v>20.85</v>
      </c>
    </row>
    <row r="1114" spans="1:8" x14ac:dyDescent="0.2">
      <c r="A1114" s="1">
        <v>1111</v>
      </c>
      <c r="B1114" s="2">
        <v>207</v>
      </c>
      <c r="C1114" s="2" t="s">
        <v>12</v>
      </c>
      <c r="D1114" s="1" t="s">
        <v>1131</v>
      </c>
      <c r="E1114" s="2">
        <v>100</v>
      </c>
      <c r="F1114" s="23">
        <v>12</v>
      </c>
      <c r="G1114" s="1" t="s">
        <v>1132</v>
      </c>
      <c r="H1114" s="2">
        <v>21.89</v>
      </c>
    </row>
    <row r="1115" spans="1:8" x14ac:dyDescent="0.2">
      <c r="A1115" s="1">
        <v>1112</v>
      </c>
      <c r="B1115" s="2">
        <v>207</v>
      </c>
      <c r="C1115" s="2" t="s">
        <v>12</v>
      </c>
      <c r="D1115" s="1" t="s">
        <v>1131</v>
      </c>
      <c r="E1115" s="2">
        <v>101</v>
      </c>
      <c r="F1115" s="23">
        <v>12</v>
      </c>
      <c r="G1115" s="1" t="s">
        <v>1132</v>
      </c>
      <c r="H1115" s="2">
        <v>12.51</v>
      </c>
    </row>
    <row r="1116" spans="1:8" x14ac:dyDescent="0.2">
      <c r="A1116" s="1">
        <v>1113</v>
      </c>
      <c r="B1116" s="2">
        <v>207</v>
      </c>
      <c r="C1116" s="2" t="s">
        <v>12</v>
      </c>
      <c r="D1116" s="1" t="s">
        <v>1131</v>
      </c>
      <c r="E1116" s="2">
        <v>102</v>
      </c>
      <c r="F1116" s="2">
        <v>4</v>
      </c>
      <c r="G1116" s="1" t="s">
        <v>1133</v>
      </c>
      <c r="H1116" s="2">
        <v>17.52</v>
      </c>
    </row>
    <row r="1117" spans="1:8" x14ac:dyDescent="0.2">
      <c r="A1117" s="1">
        <v>1114</v>
      </c>
      <c r="B1117" s="2">
        <v>207</v>
      </c>
      <c r="C1117" s="2" t="s">
        <v>12</v>
      </c>
      <c r="D1117" s="1" t="s">
        <v>1131</v>
      </c>
      <c r="E1117" s="2">
        <v>103</v>
      </c>
      <c r="F1117" s="2">
        <v>4</v>
      </c>
      <c r="G1117" s="1" t="s">
        <v>1133</v>
      </c>
      <c r="H1117" s="2">
        <v>14.78</v>
      </c>
    </row>
    <row r="1118" spans="1:8" x14ac:dyDescent="0.2">
      <c r="A1118" s="1">
        <v>1115</v>
      </c>
      <c r="B1118" s="2">
        <v>207</v>
      </c>
      <c r="C1118" s="2" t="s">
        <v>12</v>
      </c>
      <c r="D1118" s="1" t="s">
        <v>1131</v>
      </c>
      <c r="E1118" s="2">
        <v>104</v>
      </c>
      <c r="F1118" s="23">
        <v>2</v>
      </c>
      <c r="G1118" s="1" t="s">
        <v>370</v>
      </c>
      <c r="H1118" s="2">
        <v>2.0299999999999998</v>
      </c>
    </row>
    <row r="1119" spans="1:8" x14ac:dyDescent="0.2">
      <c r="A1119" s="1">
        <v>1116</v>
      </c>
      <c r="B1119" s="2">
        <v>207</v>
      </c>
      <c r="C1119" s="2" t="s">
        <v>12</v>
      </c>
      <c r="D1119" s="1" t="s">
        <v>1131</v>
      </c>
      <c r="E1119" s="2">
        <v>105</v>
      </c>
      <c r="F1119" s="23">
        <v>2</v>
      </c>
      <c r="G1119" s="1" t="s">
        <v>370</v>
      </c>
      <c r="H1119" s="2">
        <v>2.0299999999999998</v>
      </c>
    </row>
    <row r="1120" spans="1:8" x14ac:dyDescent="0.2">
      <c r="A1120" s="1">
        <v>1117</v>
      </c>
      <c r="B1120" s="2">
        <v>207</v>
      </c>
      <c r="C1120" s="2" t="s">
        <v>12</v>
      </c>
      <c r="D1120" s="1" t="s">
        <v>1131</v>
      </c>
      <c r="E1120" s="2">
        <v>106</v>
      </c>
      <c r="F1120" s="23">
        <v>3</v>
      </c>
      <c r="G1120" s="1" t="s">
        <v>915</v>
      </c>
      <c r="H1120" s="2">
        <v>11.03</v>
      </c>
    </row>
    <row r="1121" spans="1:8" x14ac:dyDescent="0.2">
      <c r="A1121" s="1">
        <v>1118</v>
      </c>
      <c r="B1121" s="2">
        <v>207</v>
      </c>
      <c r="C1121" s="2" t="s">
        <v>12</v>
      </c>
      <c r="D1121" s="1" t="s">
        <v>1131</v>
      </c>
      <c r="E1121" s="2">
        <v>107</v>
      </c>
      <c r="F1121" s="2">
        <v>2</v>
      </c>
      <c r="G1121" s="1" t="s">
        <v>1116</v>
      </c>
      <c r="H1121" s="2">
        <v>1.44</v>
      </c>
    </row>
    <row r="1122" spans="1:8" x14ac:dyDescent="0.2">
      <c r="A1122" s="1">
        <v>1119</v>
      </c>
      <c r="B1122" s="2">
        <v>207</v>
      </c>
      <c r="C1122" s="2" t="s">
        <v>12</v>
      </c>
      <c r="D1122" s="1" t="s">
        <v>1131</v>
      </c>
      <c r="E1122" s="2">
        <v>108</v>
      </c>
      <c r="F1122" s="2">
        <v>2</v>
      </c>
      <c r="G1122" s="1" t="s">
        <v>1116</v>
      </c>
      <c r="H1122" s="2">
        <v>1.44</v>
      </c>
    </row>
    <row r="1123" spans="1:8" x14ac:dyDescent="0.2">
      <c r="A1123" s="1">
        <v>1120</v>
      </c>
      <c r="B1123" s="2">
        <v>207</v>
      </c>
      <c r="C1123" s="2" t="s">
        <v>12</v>
      </c>
      <c r="D1123" s="1" t="s">
        <v>1131</v>
      </c>
      <c r="E1123" s="2">
        <v>109</v>
      </c>
      <c r="F1123" s="2">
        <v>2</v>
      </c>
      <c r="G1123" s="1" t="s">
        <v>1116</v>
      </c>
      <c r="H1123" s="2">
        <v>1.44</v>
      </c>
    </row>
    <row r="1124" spans="1:8" x14ac:dyDescent="0.2">
      <c r="A1124" s="1">
        <v>1121</v>
      </c>
      <c r="B1124" s="2">
        <v>207</v>
      </c>
      <c r="C1124" s="2" t="s">
        <v>12</v>
      </c>
      <c r="D1124" s="1" t="s">
        <v>1131</v>
      </c>
      <c r="E1124" s="2">
        <v>110</v>
      </c>
      <c r="F1124" s="2">
        <v>2</v>
      </c>
      <c r="G1124" s="1" t="s">
        <v>1116</v>
      </c>
      <c r="H1124" s="2">
        <v>1.44</v>
      </c>
    </row>
    <row r="1125" spans="1:8" x14ac:dyDescent="0.2">
      <c r="A1125" s="1">
        <v>1122</v>
      </c>
      <c r="B1125" s="2">
        <v>206</v>
      </c>
      <c r="C1125" s="2" t="s">
        <v>12</v>
      </c>
      <c r="D1125" s="1" t="s">
        <v>1131</v>
      </c>
      <c r="E1125" s="2">
        <v>111</v>
      </c>
      <c r="F1125" s="2">
        <v>2</v>
      </c>
      <c r="G1125" s="1" t="s">
        <v>1116</v>
      </c>
      <c r="H1125" s="2">
        <v>1.44</v>
      </c>
    </row>
    <row r="1126" spans="1:8" x14ac:dyDescent="0.2">
      <c r="A1126" s="1">
        <v>1123</v>
      </c>
      <c r="B1126" s="2">
        <v>206</v>
      </c>
      <c r="C1126" s="2" t="s">
        <v>12</v>
      </c>
      <c r="D1126" s="1" t="s">
        <v>1131</v>
      </c>
      <c r="E1126" s="2">
        <v>112</v>
      </c>
      <c r="F1126" s="2">
        <v>2</v>
      </c>
      <c r="G1126" s="1" t="s">
        <v>1116</v>
      </c>
      <c r="H1126" s="2">
        <v>1.44</v>
      </c>
    </row>
    <row r="1127" spans="1:8" x14ac:dyDescent="0.2">
      <c r="A1127" s="1">
        <v>1124</v>
      </c>
      <c r="B1127" s="2">
        <v>206</v>
      </c>
      <c r="C1127" s="2" t="s">
        <v>12</v>
      </c>
      <c r="D1127" s="1" t="s">
        <v>1131</v>
      </c>
      <c r="E1127" s="2">
        <v>113</v>
      </c>
      <c r="F1127" s="2">
        <v>2</v>
      </c>
      <c r="G1127" s="1" t="s">
        <v>1116</v>
      </c>
      <c r="H1127" s="2">
        <v>1.44</v>
      </c>
    </row>
    <row r="1128" spans="1:8" x14ac:dyDescent="0.2">
      <c r="A1128" s="1">
        <v>1125</v>
      </c>
      <c r="B1128" s="2">
        <v>206</v>
      </c>
      <c r="C1128" s="2" t="s">
        <v>12</v>
      </c>
      <c r="D1128" s="1" t="s">
        <v>1131</v>
      </c>
      <c r="E1128" s="2">
        <v>114</v>
      </c>
      <c r="F1128" s="2">
        <v>2</v>
      </c>
      <c r="G1128" s="1" t="s">
        <v>1116</v>
      </c>
      <c r="H1128" s="2">
        <v>1.44</v>
      </c>
    </row>
    <row r="1129" spans="1:8" x14ac:dyDescent="0.2">
      <c r="A1129" s="1">
        <v>1126</v>
      </c>
      <c r="B1129" s="2">
        <v>206</v>
      </c>
      <c r="C1129" s="2" t="s">
        <v>12</v>
      </c>
      <c r="D1129" s="1" t="s">
        <v>1131</v>
      </c>
      <c r="E1129" s="2">
        <v>115</v>
      </c>
      <c r="F1129" s="23">
        <v>3</v>
      </c>
      <c r="G1129" s="1" t="s">
        <v>915</v>
      </c>
      <c r="H1129" s="2">
        <v>16.39</v>
      </c>
    </row>
    <row r="1130" spans="1:8" x14ac:dyDescent="0.2">
      <c r="A1130" s="1">
        <v>1127</v>
      </c>
      <c r="B1130" s="2">
        <v>206</v>
      </c>
      <c r="C1130" s="2" t="s">
        <v>12</v>
      </c>
      <c r="D1130" s="1" t="s">
        <v>1131</v>
      </c>
      <c r="E1130" s="2">
        <v>116</v>
      </c>
      <c r="F1130" s="2">
        <v>4</v>
      </c>
      <c r="G1130" s="1" t="s">
        <v>1134</v>
      </c>
      <c r="H1130" s="2">
        <v>28.08</v>
      </c>
    </row>
    <row r="1131" spans="1:8" x14ac:dyDescent="0.2">
      <c r="A1131" s="1">
        <v>1128</v>
      </c>
      <c r="B1131" s="2">
        <v>206</v>
      </c>
      <c r="C1131" s="2" t="s">
        <v>12</v>
      </c>
      <c r="D1131" s="1" t="s">
        <v>1131</v>
      </c>
      <c r="E1131" s="2">
        <v>117</v>
      </c>
      <c r="F1131" s="2">
        <v>4</v>
      </c>
      <c r="G1131" s="1" t="s">
        <v>1125</v>
      </c>
      <c r="H1131" s="2">
        <v>16.37</v>
      </c>
    </row>
    <row r="1132" spans="1:8" x14ac:dyDescent="0.2">
      <c r="A1132" s="1">
        <v>1129</v>
      </c>
      <c r="B1132" s="2">
        <v>206</v>
      </c>
      <c r="C1132" s="2" t="s">
        <v>12</v>
      </c>
      <c r="D1132" s="1" t="s">
        <v>1131</v>
      </c>
      <c r="E1132" s="2">
        <v>118</v>
      </c>
      <c r="F1132" s="23">
        <v>12</v>
      </c>
      <c r="G1132" s="1" t="s">
        <v>30</v>
      </c>
      <c r="H1132" s="2">
        <v>6.66</v>
      </c>
    </row>
    <row r="1133" spans="1:8" x14ac:dyDescent="0.2">
      <c r="A1133" s="1">
        <v>1130</v>
      </c>
      <c r="B1133" s="2">
        <v>206</v>
      </c>
      <c r="C1133" s="2" t="s">
        <v>12</v>
      </c>
      <c r="D1133" s="1" t="s">
        <v>1131</v>
      </c>
      <c r="E1133" s="2">
        <v>119</v>
      </c>
      <c r="F1133" s="2">
        <v>4</v>
      </c>
      <c r="G1133" s="1" t="s">
        <v>1125</v>
      </c>
      <c r="H1133" s="2">
        <v>11.57</v>
      </c>
    </row>
    <row r="1134" spans="1:8" x14ac:dyDescent="0.2">
      <c r="A1134" s="1">
        <v>1131</v>
      </c>
      <c r="B1134" s="2">
        <v>206</v>
      </c>
      <c r="C1134" s="2" t="s">
        <v>12</v>
      </c>
      <c r="D1134" s="1" t="s">
        <v>1131</v>
      </c>
      <c r="E1134" s="2">
        <v>120</v>
      </c>
      <c r="F1134" s="2">
        <v>4</v>
      </c>
      <c r="G1134" s="1" t="s">
        <v>1125</v>
      </c>
      <c r="H1134" s="2">
        <v>16.670000000000002</v>
      </c>
    </row>
    <row r="1135" spans="1:8" x14ac:dyDescent="0.2">
      <c r="A1135" s="1">
        <v>1132</v>
      </c>
      <c r="B1135" s="2">
        <v>206</v>
      </c>
      <c r="C1135" s="2" t="s">
        <v>12</v>
      </c>
      <c r="D1135" s="1" t="s">
        <v>1131</v>
      </c>
      <c r="E1135" s="2">
        <v>121</v>
      </c>
      <c r="F1135" s="2">
        <v>12</v>
      </c>
      <c r="G1135" s="1" t="s">
        <v>1135</v>
      </c>
      <c r="H1135" s="2">
        <v>7.25</v>
      </c>
    </row>
    <row r="1136" spans="1:8" x14ac:dyDescent="0.2">
      <c r="A1136" s="1">
        <v>1133</v>
      </c>
      <c r="B1136" s="2">
        <v>206</v>
      </c>
      <c r="C1136" s="2" t="s">
        <v>12</v>
      </c>
      <c r="D1136" s="1" t="s">
        <v>1131</v>
      </c>
      <c r="E1136" s="2">
        <v>122</v>
      </c>
      <c r="F1136" s="23">
        <v>2</v>
      </c>
      <c r="G1136" s="1" t="s">
        <v>370</v>
      </c>
      <c r="H1136" s="2">
        <v>1.56</v>
      </c>
    </row>
    <row r="1137" spans="1:8" x14ac:dyDescent="0.2">
      <c r="A1137" s="1">
        <v>1134</v>
      </c>
      <c r="B1137" s="2">
        <v>206</v>
      </c>
      <c r="C1137" s="2" t="s">
        <v>12</v>
      </c>
      <c r="D1137" s="1" t="s">
        <v>1131</v>
      </c>
      <c r="E1137" s="2">
        <v>123</v>
      </c>
      <c r="F1137" s="2">
        <v>2</v>
      </c>
      <c r="G1137" s="1" t="s">
        <v>356</v>
      </c>
      <c r="H1137" s="2">
        <v>1.64</v>
      </c>
    </row>
    <row r="1138" spans="1:8" x14ac:dyDescent="0.2">
      <c r="A1138" s="1">
        <v>1135</v>
      </c>
      <c r="B1138" s="2">
        <v>206</v>
      </c>
      <c r="C1138" s="2" t="s">
        <v>12</v>
      </c>
      <c r="D1138" s="1" t="s">
        <v>1131</v>
      </c>
      <c r="E1138" s="2">
        <v>124</v>
      </c>
      <c r="F1138" s="23">
        <v>6</v>
      </c>
      <c r="G1138" s="1" t="s">
        <v>1136</v>
      </c>
      <c r="H1138" s="2">
        <v>12.39</v>
      </c>
    </row>
    <row r="1139" spans="1:8" x14ac:dyDescent="0.2">
      <c r="A1139" s="1">
        <v>1136</v>
      </c>
      <c r="B1139" s="2">
        <v>206</v>
      </c>
      <c r="C1139" s="2" t="s">
        <v>12</v>
      </c>
      <c r="D1139" s="1" t="s">
        <v>1131</v>
      </c>
      <c r="E1139" s="2">
        <v>125</v>
      </c>
      <c r="F1139" s="2">
        <v>4</v>
      </c>
      <c r="G1139" s="1" t="s">
        <v>1137</v>
      </c>
      <c r="H1139" s="2">
        <v>36.200000000000003</v>
      </c>
    </row>
    <row r="1140" spans="1:8" x14ac:dyDescent="0.2">
      <c r="A1140" s="1">
        <v>1137</v>
      </c>
      <c r="B1140" s="2">
        <v>206</v>
      </c>
      <c r="C1140" s="2" t="s">
        <v>12</v>
      </c>
      <c r="D1140" s="1" t="s">
        <v>1131</v>
      </c>
      <c r="E1140" s="2">
        <v>126</v>
      </c>
      <c r="F1140" s="23">
        <v>2</v>
      </c>
      <c r="G1140" s="1" t="s">
        <v>370</v>
      </c>
      <c r="H1140" s="2">
        <v>2.0099999999999998</v>
      </c>
    </row>
    <row r="1141" spans="1:8" x14ac:dyDescent="0.2">
      <c r="A1141" s="1">
        <v>1138</v>
      </c>
      <c r="B1141" s="2">
        <v>206</v>
      </c>
      <c r="C1141" s="2" t="s">
        <v>12</v>
      </c>
      <c r="D1141" s="1" t="s">
        <v>1131</v>
      </c>
      <c r="E1141" s="2">
        <v>127</v>
      </c>
      <c r="F1141" s="2">
        <v>2</v>
      </c>
      <c r="G1141" s="1" t="s">
        <v>1116</v>
      </c>
      <c r="H1141" s="2">
        <v>2.0299999999999998</v>
      </c>
    </row>
    <row r="1142" spans="1:8" x14ac:dyDescent="0.2">
      <c r="A1142" s="1">
        <v>1139</v>
      </c>
      <c r="B1142" s="2">
        <v>206</v>
      </c>
      <c r="C1142" s="2" t="s">
        <v>12</v>
      </c>
      <c r="D1142" s="1" t="s">
        <v>1131</v>
      </c>
      <c r="E1142" s="2">
        <v>128</v>
      </c>
      <c r="F1142" s="2">
        <v>2</v>
      </c>
      <c r="G1142" s="1" t="s">
        <v>934</v>
      </c>
      <c r="H1142" s="2">
        <v>6.23</v>
      </c>
    </row>
    <row r="1143" spans="1:8" x14ac:dyDescent="0.2">
      <c r="A1143" s="1">
        <v>1140</v>
      </c>
      <c r="B1143" s="2">
        <v>206</v>
      </c>
      <c r="C1143" s="2" t="s">
        <v>12</v>
      </c>
      <c r="D1143" s="1" t="s">
        <v>1131</v>
      </c>
      <c r="E1143" s="2">
        <v>129</v>
      </c>
      <c r="F1143" s="2">
        <v>4</v>
      </c>
      <c r="G1143" s="1" t="s">
        <v>1138</v>
      </c>
      <c r="H1143" s="2">
        <v>5.48</v>
      </c>
    </row>
    <row r="1144" spans="1:8" x14ac:dyDescent="0.2">
      <c r="A1144" s="1">
        <v>1141</v>
      </c>
      <c r="B1144" s="2">
        <v>206</v>
      </c>
      <c r="C1144" s="2" t="s">
        <v>12</v>
      </c>
      <c r="D1144" s="1" t="s">
        <v>1131</v>
      </c>
      <c r="E1144" s="2">
        <v>130</v>
      </c>
      <c r="F1144" s="2">
        <v>4</v>
      </c>
      <c r="G1144" s="1" t="s">
        <v>1139</v>
      </c>
      <c r="H1144" s="2">
        <v>6.31</v>
      </c>
    </row>
    <row r="1145" spans="1:8" x14ac:dyDescent="0.2">
      <c r="A1145" s="1">
        <v>1142</v>
      </c>
      <c r="B1145" s="2">
        <v>206</v>
      </c>
      <c r="C1145" s="2" t="s">
        <v>12</v>
      </c>
      <c r="D1145" s="1" t="s">
        <v>1131</v>
      </c>
      <c r="E1145" s="2">
        <v>131</v>
      </c>
      <c r="F1145" s="2">
        <v>6</v>
      </c>
      <c r="G1145" s="1" t="s">
        <v>1140</v>
      </c>
      <c r="H1145" s="2">
        <v>62.94</v>
      </c>
    </row>
    <row r="1146" spans="1:8" x14ac:dyDescent="0.2">
      <c r="A1146" s="1">
        <v>1143</v>
      </c>
      <c r="B1146" s="2">
        <v>206</v>
      </c>
      <c r="C1146" s="2" t="s">
        <v>12</v>
      </c>
      <c r="D1146" s="1" t="s">
        <v>1131</v>
      </c>
      <c r="E1146" s="2">
        <v>132</v>
      </c>
      <c r="F1146" s="2">
        <v>3</v>
      </c>
      <c r="G1146" s="1" t="s">
        <v>1141</v>
      </c>
      <c r="H1146" s="2">
        <v>13.55</v>
      </c>
    </row>
    <row r="1147" spans="1:8" x14ac:dyDescent="0.2">
      <c r="A1147" s="1">
        <v>1144</v>
      </c>
      <c r="B1147" s="2">
        <v>207</v>
      </c>
      <c r="C1147" s="2" t="s">
        <v>12</v>
      </c>
      <c r="D1147" s="1" t="s">
        <v>1142</v>
      </c>
      <c r="E1147" s="2">
        <v>1</v>
      </c>
      <c r="F1147" s="2">
        <v>2</v>
      </c>
      <c r="G1147" s="1" t="s">
        <v>1143</v>
      </c>
      <c r="H1147" s="2">
        <v>25.57</v>
      </c>
    </row>
    <row r="1148" spans="1:8" x14ac:dyDescent="0.2">
      <c r="A1148" s="1">
        <v>1145</v>
      </c>
      <c r="B1148" s="2">
        <v>207</v>
      </c>
      <c r="C1148" s="2" t="s">
        <v>12</v>
      </c>
      <c r="D1148" s="1" t="s">
        <v>1142</v>
      </c>
      <c r="E1148" s="2">
        <v>2</v>
      </c>
      <c r="F1148" s="2">
        <v>6</v>
      </c>
      <c r="G1148" s="1" t="s">
        <v>1144</v>
      </c>
      <c r="H1148" s="2">
        <v>11.34</v>
      </c>
    </row>
    <row r="1149" spans="1:8" x14ac:dyDescent="0.2">
      <c r="A1149" s="1">
        <v>1146</v>
      </c>
      <c r="B1149" s="2">
        <v>207</v>
      </c>
      <c r="C1149" s="2" t="s">
        <v>12</v>
      </c>
      <c r="D1149" s="1" t="s">
        <v>1142</v>
      </c>
      <c r="E1149" s="2">
        <v>3</v>
      </c>
      <c r="F1149" s="2">
        <v>2</v>
      </c>
      <c r="G1149" s="1" t="s">
        <v>356</v>
      </c>
      <c r="H1149" s="2">
        <v>1.69</v>
      </c>
    </row>
    <row r="1150" spans="1:8" x14ac:dyDescent="0.2">
      <c r="A1150" s="1">
        <v>1147</v>
      </c>
      <c r="B1150" s="2">
        <v>207</v>
      </c>
      <c r="C1150" s="2" t="s">
        <v>12</v>
      </c>
      <c r="D1150" s="1" t="s">
        <v>1142</v>
      </c>
      <c r="E1150" s="2">
        <v>4</v>
      </c>
      <c r="F1150" s="23">
        <v>2</v>
      </c>
      <c r="G1150" s="1" t="s">
        <v>936</v>
      </c>
      <c r="H1150" s="2">
        <v>1.35</v>
      </c>
    </row>
    <row r="1151" spans="1:8" x14ac:dyDescent="0.2">
      <c r="A1151" s="1">
        <v>1148</v>
      </c>
      <c r="B1151" s="2">
        <v>207</v>
      </c>
      <c r="C1151" s="2" t="s">
        <v>12</v>
      </c>
      <c r="D1151" s="1" t="s">
        <v>1142</v>
      </c>
      <c r="E1151" s="2">
        <v>5</v>
      </c>
      <c r="F1151" s="23">
        <v>2</v>
      </c>
      <c r="G1151" s="1" t="s">
        <v>919</v>
      </c>
      <c r="H1151" s="2">
        <v>1.35</v>
      </c>
    </row>
    <row r="1152" spans="1:8" x14ac:dyDescent="0.2">
      <c r="A1152" s="1">
        <v>1149</v>
      </c>
      <c r="B1152" s="2">
        <v>207</v>
      </c>
      <c r="C1152" s="2" t="s">
        <v>12</v>
      </c>
      <c r="D1152" s="1" t="s">
        <v>1142</v>
      </c>
      <c r="E1152" s="2">
        <v>6</v>
      </c>
      <c r="F1152" s="2">
        <v>2</v>
      </c>
      <c r="G1152" s="1" t="s">
        <v>356</v>
      </c>
      <c r="H1152" s="2">
        <v>1.69</v>
      </c>
    </row>
    <row r="1153" spans="1:8" x14ac:dyDescent="0.2">
      <c r="A1153" s="1">
        <v>1150</v>
      </c>
      <c r="B1153" s="2">
        <v>207</v>
      </c>
      <c r="C1153" s="2" t="s">
        <v>12</v>
      </c>
      <c r="D1153" s="1" t="s">
        <v>1142</v>
      </c>
      <c r="E1153" s="2">
        <v>7</v>
      </c>
      <c r="F1153" s="2">
        <v>2</v>
      </c>
      <c r="G1153" s="1" t="s">
        <v>1145</v>
      </c>
      <c r="H1153" s="2">
        <v>9.19</v>
      </c>
    </row>
    <row r="1154" spans="1:8" x14ac:dyDescent="0.2">
      <c r="A1154" s="1">
        <v>1151</v>
      </c>
      <c r="B1154" s="2">
        <v>207</v>
      </c>
      <c r="C1154" s="2" t="s">
        <v>12</v>
      </c>
      <c r="D1154" s="1" t="s">
        <v>1142</v>
      </c>
      <c r="E1154" s="2">
        <v>8</v>
      </c>
      <c r="F1154" s="2">
        <v>2</v>
      </c>
      <c r="G1154" s="1" t="s">
        <v>1146</v>
      </c>
      <c r="H1154" s="2">
        <v>23.09</v>
      </c>
    </row>
    <row r="1155" spans="1:8" x14ac:dyDescent="0.2">
      <c r="A1155" s="1">
        <v>1152</v>
      </c>
      <c r="B1155" s="2">
        <v>207</v>
      </c>
      <c r="C1155" s="2" t="s">
        <v>12</v>
      </c>
      <c r="D1155" s="1" t="s">
        <v>1142</v>
      </c>
      <c r="E1155" s="2">
        <v>9</v>
      </c>
      <c r="F1155" s="2">
        <v>10</v>
      </c>
      <c r="G1155" s="1" t="s">
        <v>1147</v>
      </c>
      <c r="H1155" s="2">
        <v>14.21</v>
      </c>
    </row>
    <row r="1156" spans="1:8" x14ac:dyDescent="0.2">
      <c r="A1156" s="1">
        <v>1153</v>
      </c>
      <c r="B1156" s="2">
        <v>207</v>
      </c>
      <c r="C1156" s="2" t="s">
        <v>12</v>
      </c>
      <c r="D1156" s="1" t="s">
        <v>1142</v>
      </c>
      <c r="E1156" s="2">
        <v>10</v>
      </c>
      <c r="F1156" s="2">
        <v>10</v>
      </c>
      <c r="G1156" s="1" t="s">
        <v>1147</v>
      </c>
      <c r="H1156" s="2">
        <v>13.92</v>
      </c>
    </row>
    <row r="1157" spans="1:8" x14ac:dyDescent="0.2">
      <c r="A1157" s="1">
        <v>1154</v>
      </c>
      <c r="B1157" s="2">
        <v>207</v>
      </c>
      <c r="C1157" s="2" t="s">
        <v>12</v>
      </c>
      <c r="D1157" s="1" t="s">
        <v>1142</v>
      </c>
      <c r="E1157" s="2">
        <v>11</v>
      </c>
      <c r="F1157" s="2">
        <v>6</v>
      </c>
      <c r="G1157" s="1" t="s">
        <v>1148</v>
      </c>
      <c r="H1157" s="2">
        <v>25.57</v>
      </c>
    </row>
    <row r="1158" spans="1:8" x14ac:dyDescent="0.2">
      <c r="A1158" s="1">
        <v>1155</v>
      </c>
      <c r="B1158" s="2">
        <v>207</v>
      </c>
      <c r="C1158" s="2" t="s">
        <v>12</v>
      </c>
      <c r="D1158" s="1" t="s">
        <v>1142</v>
      </c>
      <c r="E1158" s="2">
        <v>12</v>
      </c>
      <c r="F1158" s="2">
        <v>4</v>
      </c>
      <c r="G1158" s="1" t="s">
        <v>1149</v>
      </c>
      <c r="H1158" s="2">
        <v>7.6</v>
      </c>
    </row>
    <row r="1159" spans="1:8" x14ac:dyDescent="0.2">
      <c r="A1159" s="1">
        <v>1156</v>
      </c>
      <c r="B1159" s="2">
        <v>207</v>
      </c>
      <c r="C1159" s="2" t="s">
        <v>12</v>
      </c>
      <c r="D1159" s="1" t="s">
        <v>1142</v>
      </c>
      <c r="E1159" s="2">
        <v>13</v>
      </c>
      <c r="F1159" s="2">
        <v>2</v>
      </c>
      <c r="G1159" s="1" t="s">
        <v>202</v>
      </c>
      <c r="H1159" s="2">
        <v>1.71</v>
      </c>
    </row>
    <row r="1160" spans="1:8" x14ac:dyDescent="0.2">
      <c r="A1160" s="1">
        <v>1157</v>
      </c>
      <c r="B1160" s="2">
        <v>207</v>
      </c>
      <c r="C1160" s="2" t="s">
        <v>12</v>
      </c>
      <c r="D1160" s="1" t="s">
        <v>1142</v>
      </c>
      <c r="E1160" s="2">
        <v>14</v>
      </c>
      <c r="F1160" s="2">
        <v>2</v>
      </c>
      <c r="G1160" s="1" t="s">
        <v>1116</v>
      </c>
      <c r="H1160" s="2">
        <v>0.81</v>
      </c>
    </row>
    <row r="1161" spans="1:8" x14ac:dyDescent="0.2">
      <c r="A1161" s="1">
        <v>1158</v>
      </c>
      <c r="B1161" s="2">
        <v>207</v>
      </c>
      <c r="C1161" s="2" t="s">
        <v>12</v>
      </c>
      <c r="D1161" s="1" t="s">
        <v>1142</v>
      </c>
      <c r="E1161" s="2">
        <v>15</v>
      </c>
      <c r="F1161" s="2">
        <v>2</v>
      </c>
      <c r="G1161" s="1" t="s">
        <v>1116</v>
      </c>
      <c r="H1161" s="2">
        <v>0.81</v>
      </c>
    </row>
    <row r="1162" spans="1:8" x14ac:dyDescent="0.2">
      <c r="A1162" s="1">
        <v>1159</v>
      </c>
      <c r="B1162" s="2">
        <v>207</v>
      </c>
      <c r="C1162" s="2" t="s">
        <v>12</v>
      </c>
      <c r="D1162" s="1" t="s">
        <v>1142</v>
      </c>
      <c r="E1162" s="2">
        <v>16</v>
      </c>
      <c r="F1162" s="23">
        <v>2</v>
      </c>
      <c r="G1162" s="1" t="s">
        <v>370</v>
      </c>
      <c r="H1162" s="2">
        <v>1.08</v>
      </c>
    </row>
    <row r="1163" spans="1:8" x14ac:dyDescent="0.2">
      <c r="A1163" s="1">
        <v>1160</v>
      </c>
      <c r="B1163" s="2">
        <v>207</v>
      </c>
      <c r="C1163" s="2" t="s">
        <v>12</v>
      </c>
      <c r="D1163" s="1" t="s">
        <v>1142</v>
      </c>
      <c r="E1163" s="2">
        <v>17</v>
      </c>
      <c r="F1163" s="2">
        <v>2</v>
      </c>
      <c r="G1163" s="1" t="s">
        <v>29</v>
      </c>
      <c r="H1163" s="2">
        <v>6.97</v>
      </c>
    </row>
    <row r="1164" spans="1:8" x14ac:dyDescent="0.2">
      <c r="A1164" s="1">
        <v>1161</v>
      </c>
      <c r="B1164" s="2">
        <v>207</v>
      </c>
      <c r="C1164" s="2" t="s">
        <v>12</v>
      </c>
      <c r="D1164" s="1" t="s">
        <v>1142</v>
      </c>
      <c r="E1164" s="2">
        <v>18</v>
      </c>
      <c r="F1164" s="2">
        <v>12</v>
      </c>
      <c r="G1164" s="1" t="s">
        <v>1150</v>
      </c>
      <c r="H1164" s="2">
        <v>29.54</v>
      </c>
    </row>
    <row r="1165" spans="1:8" x14ac:dyDescent="0.2">
      <c r="A1165" s="1">
        <v>1162</v>
      </c>
      <c r="B1165" s="2">
        <v>207</v>
      </c>
      <c r="C1165" s="2" t="s">
        <v>12</v>
      </c>
      <c r="D1165" s="1" t="s">
        <v>1142</v>
      </c>
      <c r="E1165" s="2">
        <v>19</v>
      </c>
      <c r="F1165" s="23">
        <v>2</v>
      </c>
      <c r="G1165" s="1" t="s">
        <v>513</v>
      </c>
      <c r="H1165" s="2">
        <v>1.25</v>
      </c>
    </row>
    <row r="1166" spans="1:8" x14ac:dyDescent="0.2">
      <c r="A1166" s="1">
        <v>1163</v>
      </c>
      <c r="B1166" s="2">
        <v>207</v>
      </c>
      <c r="C1166" s="2" t="s">
        <v>12</v>
      </c>
      <c r="D1166" s="1" t="s">
        <v>1142</v>
      </c>
      <c r="E1166" s="2">
        <v>20</v>
      </c>
      <c r="F1166" s="2">
        <v>2</v>
      </c>
      <c r="G1166" s="1" t="s">
        <v>356</v>
      </c>
      <c r="H1166" s="2">
        <v>1.48</v>
      </c>
    </row>
    <row r="1167" spans="1:8" x14ac:dyDescent="0.2">
      <c r="A1167" s="1">
        <v>1164</v>
      </c>
      <c r="B1167" s="2">
        <v>207</v>
      </c>
      <c r="C1167" s="2" t="s">
        <v>12</v>
      </c>
      <c r="D1167" s="1" t="s">
        <v>1142</v>
      </c>
      <c r="E1167" s="2">
        <v>21</v>
      </c>
      <c r="F1167" s="2">
        <v>12</v>
      </c>
      <c r="G1167" s="1" t="s">
        <v>1151</v>
      </c>
      <c r="H1167" s="2">
        <v>16.38</v>
      </c>
    </row>
    <row r="1168" spans="1:8" x14ac:dyDescent="0.2">
      <c r="A1168" s="1">
        <v>1165</v>
      </c>
      <c r="B1168" s="2">
        <v>207</v>
      </c>
      <c r="C1168" s="2" t="s">
        <v>12</v>
      </c>
      <c r="D1168" s="1" t="s">
        <v>1142</v>
      </c>
      <c r="E1168" s="2">
        <v>22</v>
      </c>
      <c r="F1168" s="2">
        <v>12</v>
      </c>
      <c r="G1168" s="1" t="s">
        <v>1135</v>
      </c>
      <c r="H1168" s="2">
        <v>11.34</v>
      </c>
    </row>
    <row r="1169" spans="1:8" x14ac:dyDescent="0.2">
      <c r="A1169" s="1">
        <v>1166</v>
      </c>
      <c r="B1169" s="2">
        <v>207</v>
      </c>
      <c r="C1169" s="2" t="s">
        <v>12</v>
      </c>
      <c r="D1169" s="1" t="s">
        <v>1142</v>
      </c>
      <c r="E1169" s="2">
        <v>23</v>
      </c>
      <c r="F1169" s="2">
        <v>14</v>
      </c>
      <c r="G1169" s="1" t="s">
        <v>36</v>
      </c>
      <c r="H1169" s="2">
        <v>3.64</v>
      </c>
    </row>
    <row r="1170" spans="1:8" x14ac:dyDescent="0.2">
      <c r="A1170" s="1">
        <v>1167</v>
      </c>
      <c r="B1170" s="2">
        <v>207</v>
      </c>
      <c r="C1170" s="2" t="s">
        <v>12</v>
      </c>
      <c r="D1170" s="1" t="s">
        <v>1142</v>
      </c>
      <c r="E1170" s="2">
        <v>24</v>
      </c>
      <c r="F1170" s="2">
        <v>6</v>
      </c>
      <c r="G1170" s="1" t="s">
        <v>13</v>
      </c>
      <c r="H1170" s="2">
        <v>3.92</v>
      </c>
    </row>
    <row r="1171" spans="1:8" x14ac:dyDescent="0.2">
      <c r="A1171" s="1">
        <v>1168</v>
      </c>
      <c r="B1171" s="2">
        <v>207</v>
      </c>
      <c r="C1171" s="2" t="s">
        <v>12</v>
      </c>
      <c r="D1171" s="1" t="s">
        <v>1142</v>
      </c>
      <c r="E1171" s="2">
        <v>25</v>
      </c>
      <c r="F1171" s="2">
        <v>6</v>
      </c>
      <c r="G1171" s="1" t="s">
        <v>1148</v>
      </c>
      <c r="H1171" s="2">
        <v>20.46</v>
      </c>
    </row>
    <row r="1172" spans="1:8" x14ac:dyDescent="0.2">
      <c r="A1172" s="1">
        <v>1169</v>
      </c>
      <c r="B1172" s="2">
        <v>207</v>
      </c>
      <c r="C1172" s="2" t="s">
        <v>12</v>
      </c>
      <c r="D1172" s="12" t="s">
        <v>1039</v>
      </c>
      <c r="E1172" s="2">
        <v>400</v>
      </c>
      <c r="F1172" s="23">
        <v>6</v>
      </c>
      <c r="G1172" s="1" t="s">
        <v>756</v>
      </c>
      <c r="H1172" s="2">
        <v>21.89</v>
      </c>
    </row>
    <row r="1173" spans="1:8" x14ac:dyDescent="0.2">
      <c r="A1173" s="1">
        <v>1170</v>
      </c>
      <c r="B1173" s="2">
        <v>207</v>
      </c>
      <c r="C1173" s="2" t="s">
        <v>12</v>
      </c>
      <c r="D1173" s="12" t="s">
        <v>1039</v>
      </c>
      <c r="E1173" s="2">
        <v>401</v>
      </c>
      <c r="F1173" s="2">
        <v>6</v>
      </c>
      <c r="G1173" s="1" t="s">
        <v>1152</v>
      </c>
      <c r="H1173" s="2">
        <v>41.27</v>
      </c>
    </row>
    <row r="1174" spans="1:8" x14ac:dyDescent="0.2">
      <c r="A1174" s="1">
        <v>1171</v>
      </c>
      <c r="B1174" s="2">
        <v>207</v>
      </c>
      <c r="C1174" s="2" t="s">
        <v>12</v>
      </c>
      <c r="D1174" s="12" t="s">
        <v>1039</v>
      </c>
      <c r="E1174" s="2">
        <v>402</v>
      </c>
      <c r="F1174" s="23">
        <v>8</v>
      </c>
      <c r="G1174" s="1" t="s">
        <v>1153</v>
      </c>
      <c r="H1174" s="2">
        <v>10.4</v>
      </c>
    </row>
    <row r="1175" spans="1:8" x14ac:dyDescent="0.2">
      <c r="A1175" s="1">
        <v>1172</v>
      </c>
      <c r="B1175" s="2">
        <v>206</v>
      </c>
      <c r="C1175" s="2" t="s">
        <v>12</v>
      </c>
      <c r="D1175" s="12" t="s">
        <v>1039</v>
      </c>
      <c r="E1175" s="2">
        <v>403</v>
      </c>
      <c r="F1175" s="2">
        <v>6</v>
      </c>
      <c r="G1175" s="1" t="s">
        <v>13</v>
      </c>
      <c r="H1175" s="2">
        <v>17.920000000000002</v>
      </c>
    </row>
    <row r="1176" spans="1:8" x14ac:dyDescent="0.2">
      <c r="A1176" s="1">
        <v>1173</v>
      </c>
      <c r="B1176" s="2">
        <v>206</v>
      </c>
      <c r="C1176" s="2" t="s">
        <v>12</v>
      </c>
      <c r="D1176" s="12" t="s">
        <v>1039</v>
      </c>
      <c r="E1176" s="2">
        <v>404</v>
      </c>
      <c r="F1176" s="23">
        <v>8</v>
      </c>
      <c r="G1176" s="1" t="s">
        <v>1153</v>
      </c>
      <c r="H1176" s="2">
        <v>8.1199999999999992</v>
      </c>
    </row>
    <row r="1177" spans="1:8" x14ac:dyDescent="0.2">
      <c r="A1177" s="1">
        <v>1174</v>
      </c>
      <c r="B1177" s="2">
        <v>205</v>
      </c>
      <c r="C1177" s="2" t="s">
        <v>12</v>
      </c>
      <c r="D1177" s="12" t="s">
        <v>1039</v>
      </c>
      <c r="E1177" s="2">
        <v>405</v>
      </c>
      <c r="F1177" s="23">
        <v>6</v>
      </c>
      <c r="G1177" s="1" t="s">
        <v>1154</v>
      </c>
      <c r="H1177" s="2">
        <v>48.24</v>
      </c>
    </row>
    <row r="1178" spans="1:8" x14ac:dyDescent="0.2">
      <c r="A1178" s="1">
        <v>1175</v>
      </c>
      <c r="B1178" s="2">
        <v>206</v>
      </c>
      <c r="C1178" s="2" t="s">
        <v>12</v>
      </c>
      <c r="D1178" s="16" t="s">
        <v>697</v>
      </c>
      <c r="E1178" s="2">
        <v>500</v>
      </c>
      <c r="F1178" s="2">
        <v>13</v>
      </c>
      <c r="G1178" s="1" t="s">
        <v>1155</v>
      </c>
      <c r="H1178" s="2">
        <v>4.22</v>
      </c>
    </row>
    <row r="1179" spans="1:8" x14ac:dyDescent="0.2">
      <c r="A1179" s="1">
        <v>1176</v>
      </c>
      <c r="B1179" s="2">
        <v>206</v>
      </c>
      <c r="C1179" s="2" t="s">
        <v>12</v>
      </c>
      <c r="D1179" s="16" t="s">
        <v>697</v>
      </c>
      <c r="E1179" s="2">
        <v>501</v>
      </c>
      <c r="F1179" s="2">
        <v>13</v>
      </c>
      <c r="G1179" s="1" t="s">
        <v>1155</v>
      </c>
      <c r="H1179" s="2">
        <v>3.89</v>
      </c>
    </row>
    <row r="1180" spans="1:8" x14ac:dyDescent="0.2">
      <c r="A1180" s="1">
        <v>1177</v>
      </c>
      <c r="B1180" s="2">
        <v>206</v>
      </c>
      <c r="C1180" s="2" t="s">
        <v>12</v>
      </c>
      <c r="D1180" s="16" t="s">
        <v>697</v>
      </c>
      <c r="E1180" s="2">
        <v>504</v>
      </c>
      <c r="F1180" s="2">
        <v>13</v>
      </c>
      <c r="G1180" s="1" t="s">
        <v>1155</v>
      </c>
      <c r="H1180" s="2">
        <v>6.88</v>
      </c>
    </row>
    <row r="1181" spans="1:8" x14ac:dyDescent="0.2">
      <c r="A1181" s="1">
        <v>1178</v>
      </c>
      <c r="B1181" s="2">
        <v>206</v>
      </c>
      <c r="C1181" s="2" t="s">
        <v>12</v>
      </c>
      <c r="D1181" s="16" t="s">
        <v>697</v>
      </c>
      <c r="E1181" s="2">
        <v>505</v>
      </c>
      <c r="F1181" s="2">
        <v>13</v>
      </c>
      <c r="G1181" s="1" t="s">
        <v>1155</v>
      </c>
      <c r="H1181" s="2">
        <v>7.18</v>
      </c>
    </row>
    <row r="1182" spans="1:8" x14ac:dyDescent="0.2">
      <c r="A1182" s="1">
        <v>1179</v>
      </c>
      <c r="B1182" s="2">
        <v>206</v>
      </c>
      <c r="C1182" s="2" t="s">
        <v>12</v>
      </c>
      <c r="D1182" s="16" t="s">
        <v>697</v>
      </c>
      <c r="E1182" s="2">
        <v>506</v>
      </c>
      <c r="F1182" s="2">
        <v>13</v>
      </c>
      <c r="G1182" s="1" t="s">
        <v>1156</v>
      </c>
      <c r="H1182" s="2">
        <v>12.71</v>
      </c>
    </row>
    <row r="1183" spans="1:8" x14ac:dyDescent="0.2">
      <c r="A1183" s="1">
        <v>1180</v>
      </c>
      <c r="B1183" s="2">
        <v>206</v>
      </c>
      <c r="C1183" s="2" t="s">
        <v>12</v>
      </c>
      <c r="D1183" s="16" t="s">
        <v>697</v>
      </c>
      <c r="E1183" s="2">
        <v>507</v>
      </c>
      <c r="F1183" s="2">
        <v>13</v>
      </c>
      <c r="G1183" s="1" t="s">
        <v>1155</v>
      </c>
      <c r="H1183" s="2">
        <v>13.31</v>
      </c>
    </row>
    <row r="1184" spans="1:8" x14ac:dyDescent="0.2">
      <c r="A1184" s="1">
        <v>1181</v>
      </c>
      <c r="B1184" s="2">
        <v>206</v>
      </c>
      <c r="C1184" s="2" t="s">
        <v>12</v>
      </c>
      <c r="D1184" s="16" t="s">
        <v>697</v>
      </c>
      <c r="E1184" s="2">
        <v>509</v>
      </c>
      <c r="F1184" s="2">
        <v>13</v>
      </c>
      <c r="G1184" s="1" t="s">
        <v>1155</v>
      </c>
      <c r="H1184" s="2">
        <v>5.28</v>
      </c>
    </row>
    <row r="1185" spans="1:8" x14ac:dyDescent="0.2">
      <c r="A1185" s="1">
        <v>1182</v>
      </c>
      <c r="B1185" s="2">
        <v>206</v>
      </c>
      <c r="C1185" s="2" t="s">
        <v>12</v>
      </c>
      <c r="D1185" s="16" t="s">
        <v>697</v>
      </c>
      <c r="E1185" s="2">
        <v>510</v>
      </c>
      <c r="F1185" s="2">
        <v>13</v>
      </c>
      <c r="G1185" s="1" t="s">
        <v>1155</v>
      </c>
      <c r="H1185" s="2">
        <v>7.7</v>
      </c>
    </row>
    <row r="1186" spans="1:8" x14ac:dyDescent="0.2">
      <c r="A1186" s="1">
        <v>1183</v>
      </c>
      <c r="B1186" s="2">
        <v>206</v>
      </c>
      <c r="C1186" s="2" t="s">
        <v>12</v>
      </c>
      <c r="D1186" s="16" t="s">
        <v>697</v>
      </c>
      <c r="E1186" s="2">
        <v>511</v>
      </c>
      <c r="F1186" s="2">
        <v>13</v>
      </c>
      <c r="G1186" s="1" t="s">
        <v>1156</v>
      </c>
      <c r="H1186" s="2">
        <v>12.71</v>
      </c>
    </row>
    <row r="1187" spans="1:8" x14ac:dyDescent="0.2">
      <c r="A1187" s="1">
        <v>1184</v>
      </c>
      <c r="B1187" s="2">
        <v>206</v>
      </c>
      <c r="C1187" s="2" t="s">
        <v>12</v>
      </c>
      <c r="D1187" s="16" t="s">
        <v>697</v>
      </c>
      <c r="E1187" s="2">
        <v>512</v>
      </c>
      <c r="F1187" s="2">
        <v>13</v>
      </c>
      <c r="G1187" s="1" t="s">
        <v>1155</v>
      </c>
      <c r="H1187" s="2">
        <v>7.18</v>
      </c>
    </row>
    <row r="1188" spans="1:8" x14ac:dyDescent="0.2">
      <c r="A1188" s="1">
        <v>1185</v>
      </c>
      <c r="B1188" s="2">
        <v>206</v>
      </c>
      <c r="C1188" s="2" t="s">
        <v>12</v>
      </c>
      <c r="D1188" s="16" t="s">
        <v>697</v>
      </c>
      <c r="E1188" s="2">
        <v>513</v>
      </c>
      <c r="F1188" s="2">
        <v>13</v>
      </c>
      <c r="G1188" s="1" t="s">
        <v>1155</v>
      </c>
      <c r="H1188" s="2">
        <v>6.88</v>
      </c>
    </row>
    <row r="1189" spans="1:8" x14ac:dyDescent="0.2">
      <c r="A1189" s="1">
        <v>1186</v>
      </c>
      <c r="B1189" s="2">
        <v>206</v>
      </c>
      <c r="C1189" s="2" t="s">
        <v>12</v>
      </c>
      <c r="D1189" s="16" t="s">
        <v>697</v>
      </c>
      <c r="E1189" s="2">
        <v>514</v>
      </c>
      <c r="F1189" s="2">
        <v>13</v>
      </c>
      <c r="G1189" s="1" t="s">
        <v>1155</v>
      </c>
      <c r="H1189" s="2">
        <v>4.22</v>
      </c>
    </row>
    <row r="1190" spans="1:8" x14ac:dyDescent="0.2">
      <c r="A1190" s="1">
        <v>1187</v>
      </c>
      <c r="B1190" s="2">
        <v>206</v>
      </c>
      <c r="C1190" s="2" t="s">
        <v>12</v>
      </c>
      <c r="D1190" s="16" t="s">
        <v>697</v>
      </c>
      <c r="E1190" s="2">
        <v>515</v>
      </c>
      <c r="F1190" s="2">
        <v>13</v>
      </c>
      <c r="G1190" s="1" t="s">
        <v>1155</v>
      </c>
      <c r="H1190" s="2">
        <v>3.89</v>
      </c>
    </row>
    <row r="1191" spans="1:8" x14ac:dyDescent="0.2">
      <c r="A1191" s="1">
        <v>1188</v>
      </c>
      <c r="B1191" s="2">
        <v>206</v>
      </c>
      <c r="C1191" s="2" t="s">
        <v>12</v>
      </c>
      <c r="D1191" s="16" t="s">
        <v>697</v>
      </c>
      <c r="E1191" s="2">
        <v>518</v>
      </c>
      <c r="F1191" s="2">
        <v>13</v>
      </c>
      <c r="G1191" s="1" t="s">
        <v>1156</v>
      </c>
      <c r="H1191" s="2">
        <v>33.479999999999997</v>
      </c>
    </row>
    <row r="1192" spans="1:8" x14ac:dyDescent="0.2">
      <c r="A1192" s="1">
        <v>1189</v>
      </c>
      <c r="B1192" s="2">
        <v>207</v>
      </c>
      <c r="C1192" s="2" t="s">
        <v>12</v>
      </c>
      <c r="D1192" s="16" t="s">
        <v>697</v>
      </c>
      <c r="E1192" s="2">
        <v>519</v>
      </c>
      <c r="F1192" s="2">
        <v>13</v>
      </c>
      <c r="G1192" s="1" t="s">
        <v>1157</v>
      </c>
      <c r="H1192" s="2">
        <v>20.85</v>
      </c>
    </row>
    <row r="1193" spans="1:8" x14ac:dyDescent="0.2">
      <c r="A1193" s="1">
        <v>1190</v>
      </c>
      <c r="B1193" s="2">
        <v>207</v>
      </c>
      <c r="C1193" s="2" t="s">
        <v>12</v>
      </c>
      <c r="D1193" s="16" t="s">
        <v>697</v>
      </c>
      <c r="E1193" s="2">
        <v>520</v>
      </c>
      <c r="F1193" s="2">
        <v>13</v>
      </c>
      <c r="G1193" s="1" t="s">
        <v>1158</v>
      </c>
      <c r="H1193" s="2">
        <v>16.82</v>
      </c>
    </row>
    <row r="1194" spans="1:8" x14ac:dyDescent="0.2">
      <c r="A1194" s="1">
        <v>1191</v>
      </c>
      <c r="B1194" s="2">
        <v>207</v>
      </c>
      <c r="C1194" s="2" t="s">
        <v>12</v>
      </c>
      <c r="D1194" s="16" t="s">
        <v>697</v>
      </c>
      <c r="E1194" s="2">
        <v>521</v>
      </c>
      <c r="F1194" s="2">
        <v>13</v>
      </c>
      <c r="G1194" s="1" t="s">
        <v>1159</v>
      </c>
      <c r="H1194" s="2">
        <v>7.6</v>
      </c>
    </row>
    <row r="1195" spans="1:8" x14ac:dyDescent="0.2">
      <c r="A1195" s="1">
        <v>1192</v>
      </c>
      <c r="B1195" s="2">
        <v>206</v>
      </c>
      <c r="C1195" s="2" t="s">
        <v>12</v>
      </c>
      <c r="D1195" s="16" t="s">
        <v>697</v>
      </c>
      <c r="E1195" s="2">
        <v>522</v>
      </c>
      <c r="F1195" s="2">
        <v>13</v>
      </c>
      <c r="G1195" s="1" t="s">
        <v>1160</v>
      </c>
      <c r="H1195" s="2">
        <v>3.12</v>
      </c>
    </row>
    <row r="1196" spans="1:8" x14ac:dyDescent="0.2">
      <c r="A1196" s="1">
        <v>1193</v>
      </c>
      <c r="B1196" s="2">
        <v>206</v>
      </c>
      <c r="C1196" s="2" t="s">
        <v>12</v>
      </c>
      <c r="D1196" s="16" t="s">
        <v>697</v>
      </c>
      <c r="E1196" s="2">
        <v>523</v>
      </c>
      <c r="F1196" s="2">
        <v>13</v>
      </c>
      <c r="G1196" s="1" t="s">
        <v>1160</v>
      </c>
      <c r="H1196" s="2">
        <v>5.0599999999999996</v>
      </c>
    </row>
    <row r="1197" spans="1:8" x14ac:dyDescent="0.2">
      <c r="A1197" s="1">
        <v>1194</v>
      </c>
      <c r="B1197" s="2">
        <v>207</v>
      </c>
      <c r="C1197" s="2" t="s">
        <v>55</v>
      </c>
      <c r="D1197" s="1" t="s">
        <v>1123</v>
      </c>
      <c r="E1197" s="2">
        <v>1050</v>
      </c>
      <c r="F1197" s="2">
        <v>2</v>
      </c>
      <c r="G1197" s="1" t="s">
        <v>1038</v>
      </c>
      <c r="H1197" s="2">
        <v>19.46</v>
      </c>
    </row>
    <row r="1198" spans="1:8" x14ac:dyDescent="0.2">
      <c r="A1198" s="1">
        <v>1195</v>
      </c>
      <c r="B1198" s="2">
        <v>207</v>
      </c>
      <c r="C1198" s="2" t="s">
        <v>55</v>
      </c>
      <c r="D1198" s="1" t="s">
        <v>1123</v>
      </c>
      <c r="E1198" s="2">
        <v>1051</v>
      </c>
      <c r="F1198" s="2">
        <v>2</v>
      </c>
      <c r="G1198" s="1" t="s">
        <v>1038</v>
      </c>
      <c r="H1198" s="2">
        <v>18.7</v>
      </c>
    </row>
    <row r="1199" spans="1:8" x14ac:dyDescent="0.2">
      <c r="A1199" s="1">
        <v>1196</v>
      </c>
      <c r="B1199" s="2">
        <v>207</v>
      </c>
      <c r="C1199" s="2" t="s">
        <v>55</v>
      </c>
      <c r="D1199" s="1" t="s">
        <v>1123</v>
      </c>
      <c r="E1199" s="2">
        <v>1052</v>
      </c>
      <c r="F1199" s="2">
        <v>6</v>
      </c>
      <c r="G1199" s="1" t="s">
        <v>1144</v>
      </c>
      <c r="H1199" s="2">
        <v>5.77</v>
      </c>
    </row>
    <row r="1200" spans="1:8" x14ac:dyDescent="0.2">
      <c r="A1200" s="1">
        <v>1197</v>
      </c>
      <c r="B1200" s="2">
        <v>207</v>
      </c>
      <c r="C1200" s="2" t="s">
        <v>55</v>
      </c>
      <c r="D1200" s="1" t="s">
        <v>1123</v>
      </c>
      <c r="E1200" s="2">
        <v>1053</v>
      </c>
      <c r="F1200" s="2">
        <v>10</v>
      </c>
      <c r="G1200" s="1" t="s">
        <v>1161</v>
      </c>
      <c r="H1200" s="2">
        <v>15.9</v>
      </c>
    </row>
    <row r="1201" spans="1:8" x14ac:dyDescent="0.2">
      <c r="A1201" s="1">
        <v>1198</v>
      </c>
      <c r="B1201" s="2">
        <v>207</v>
      </c>
      <c r="C1201" s="2" t="s">
        <v>55</v>
      </c>
      <c r="D1201" s="1" t="s">
        <v>1123</v>
      </c>
      <c r="E1201" s="2">
        <v>1054</v>
      </c>
      <c r="F1201" s="2">
        <v>2</v>
      </c>
      <c r="G1201" s="1" t="s">
        <v>1162</v>
      </c>
      <c r="H1201" s="2">
        <v>6</v>
      </c>
    </row>
    <row r="1202" spans="1:8" x14ac:dyDescent="0.2">
      <c r="A1202" s="1">
        <v>1199</v>
      </c>
      <c r="B1202" s="2">
        <v>207</v>
      </c>
      <c r="C1202" s="2" t="s">
        <v>55</v>
      </c>
      <c r="D1202" s="1" t="s">
        <v>1123</v>
      </c>
      <c r="E1202" s="2">
        <v>1055</v>
      </c>
      <c r="F1202" s="2">
        <v>6</v>
      </c>
      <c r="G1202" s="1" t="s">
        <v>1144</v>
      </c>
      <c r="H1202" s="2">
        <v>5.0199999999999996</v>
      </c>
    </row>
    <row r="1203" spans="1:8" x14ac:dyDescent="0.2">
      <c r="A1203" s="1">
        <v>1200</v>
      </c>
      <c r="B1203" s="2">
        <v>207</v>
      </c>
      <c r="C1203" s="2" t="s">
        <v>55</v>
      </c>
      <c r="D1203" s="1" t="s">
        <v>1123</v>
      </c>
      <c r="E1203" s="2">
        <v>1056</v>
      </c>
      <c r="F1203" s="2">
        <v>2</v>
      </c>
      <c r="G1203" s="1" t="s">
        <v>1038</v>
      </c>
      <c r="H1203" s="2">
        <v>19.66</v>
      </c>
    </row>
    <row r="1204" spans="1:8" x14ac:dyDescent="0.2">
      <c r="A1204" s="1">
        <v>1201</v>
      </c>
      <c r="B1204" s="2">
        <v>207</v>
      </c>
      <c r="C1204" s="2" t="s">
        <v>55</v>
      </c>
      <c r="D1204" s="1" t="s">
        <v>1123</v>
      </c>
      <c r="E1204" s="2">
        <v>1057</v>
      </c>
      <c r="F1204" s="2">
        <v>2</v>
      </c>
      <c r="G1204" s="1" t="s">
        <v>325</v>
      </c>
      <c r="H1204" s="2">
        <v>25.46</v>
      </c>
    </row>
    <row r="1205" spans="1:8" x14ac:dyDescent="0.2">
      <c r="A1205" s="1">
        <v>1202</v>
      </c>
      <c r="B1205" s="2">
        <v>207</v>
      </c>
      <c r="C1205" s="2" t="s">
        <v>55</v>
      </c>
      <c r="D1205" s="1" t="s">
        <v>1123</v>
      </c>
      <c r="E1205" s="2">
        <v>1058</v>
      </c>
      <c r="F1205" s="2">
        <v>2</v>
      </c>
      <c r="G1205" s="1" t="s">
        <v>1163</v>
      </c>
      <c r="H1205" s="2">
        <v>2.4</v>
      </c>
    </row>
    <row r="1206" spans="1:8" x14ac:dyDescent="0.2">
      <c r="A1206" s="1">
        <v>1203</v>
      </c>
      <c r="B1206" s="2">
        <v>207</v>
      </c>
      <c r="C1206" s="2" t="s">
        <v>55</v>
      </c>
      <c r="D1206" s="1" t="s">
        <v>1123</v>
      </c>
      <c r="E1206" s="2">
        <v>1059</v>
      </c>
      <c r="F1206" s="2">
        <v>2</v>
      </c>
      <c r="G1206" s="1" t="s">
        <v>1163</v>
      </c>
      <c r="H1206" s="2">
        <v>2.04</v>
      </c>
    </row>
    <row r="1207" spans="1:8" x14ac:dyDescent="0.2">
      <c r="A1207" s="1">
        <v>1204</v>
      </c>
      <c r="B1207" s="2">
        <v>207</v>
      </c>
      <c r="C1207" s="2" t="s">
        <v>55</v>
      </c>
      <c r="D1207" s="1" t="s">
        <v>1123</v>
      </c>
      <c r="E1207" s="2">
        <v>1060</v>
      </c>
      <c r="F1207" s="2">
        <v>6</v>
      </c>
      <c r="G1207" s="1" t="s">
        <v>1164</v>
      </c>
      <c r="H1207" s="2">
        <v>52.49</v>
      </c>
    </row>
    <row r="1208" spans="1:8" x14ac:dyDescent="0.2">
      <c r="A1208" s="1">
        <v>1205</v>
      </c>
      <c r="B1208" s="2">
        <v>207</v>
      </c>
      <c r="C1208" s="2" t="s">
        <v>55</v>
      </c>
      <c r="D1208" s="1" t="s">
        <v>1123</v>
      </c>
      <c r="E1208" s="2">
        <v>1061</v>
      </c>
      <c r="F1208" s="2">
        <v>2</v>
      </c>
      <c r="G1208" s="1" t="s">
        <v>1163</v>
      </c>
      <c r="H1208" s="2">
        <v>2.25</v>
      </c>
    </row>
    <row r="1209" spans="1:8" x14ac:dyDescent="0.2">
      <c r="A1209" s="1">
        <v>1206</v>
      </c>
      <c r="B1209" s="2">
        <v>207</v>
      </c>
      <c r="C1209" s="2" t="s">
        <v>55</v>
      </c>
      <c r="D1209" s="1" t="s">
        <v>1123</v>
      </c>
      <c r="E1209" s="2">
        <v>1062</v>
      </c>
      <c r="F1209" s="2">
        <v>2</v>
      </c>
      <c r="G1209" s="1" t="s">
        <v>1163</v>
      </c>
      <c r="H1209" s="2">
        <v>2.69</v>
      </c>
    </row>
    <row r="1210" spans="1:8" x14ac:dyDescent="0.2">
      <c r="A1210" s="1">
        <v>1207</v>
      </c>
      <c r="B1210" s="2">
        <v>207</v>
      </c>
      <c r="C1210" s="2" t="s">
        <v>55</v>
      </c>
      <c r="D1210" s="1" t="s">
        <v>1123</v>
      </c>
      <c r="E1210" s="2">
        <v>1063</v>
      </c>
      <c r="F1210" s="2">
        <v>2</v>
      </c>
      <c r="G1210" s="1" t="s">
        <v>1165</v>
      </c>
      <c r="H1210" s="2">
        <v>20.05</v>
      </c>
    </row>
    <row r="1211" spans="1:8" x14ac:dyDescent="0.2">
      <c r="A1211" s="1">
        <v>1208</v>
      </c>
      <c r="B1211" s="2">
        <v>207</v>
      </c>
      <c r="C1211" s="2" t="s">
        <v>55</v>
      </c>
      <c r="D1211" s="1" t="s">
        <v>1123</v>
      </c>
      <c r="E1211" s="2">
        <v>1064</v>
      </c>
      <c r="F1211" s="2">
        <v>4</v>
      </c>
      <c r="G1211" s="1" t="s">
        <v>1068</v>
      </c>
      <c r="H1211" s="2">
        <v>12.76</v>
      </c>
    </row>
    <row r="1212" spans="1:8" x14ac:dyDescent="0.2">
      <c r="A1212" s="1">
        <v>1209</v>
      </c>
      <c r="B1212" s="2">
        <v>207</v>
      </c>
      <c r="C1212" s="2" t="s">
        <v>55</v>
      </c>
      <c r="D1212" s="1" t="s">
        <v>1123</v>
      </c>
      <c r="E1212" s="2">
        <v>1065</v>
      </c>
      <c r="F1212" s="2">
        <v>6</v>
      </c>
      <c r="G1212" s="1" t="s">
        <v>1144</v>
      </c>
      <c r="H1212" s="2">
        <v>3.63</v>
      </c>
    </row>
    <row r="1213" spans="1:8" x14ac:dyDescent="0.2">
      <c r="A1213" s="1">
        <v>1210</v>
      </c>
      <c r="B1213" s="2">
        <v>207</v>
      </c>
      <c r="C1213" s="2" t="s">
        <v>55</v>
      </c>
      <c r="D1213" s="1" t="s">
        <v>1123</v>
      </c>
      <c r="E1213" s="2">
        <v>1066</v>
      </c>
      <c r="F1213" s="2">
        <v>2</v>
      </c>
      <c r="G1213" s="1" t="s">
        <v>356</v>
      </c>
      <c r="H1213" s="2">
        <v>1.88</v>
      </c>
    </row>
    <row r="1214" spans="1:8" x14ac:dyDescent="0.2">
      <c r="A1214" s="1">
        <v>1211</v>
      </c>
      <c r="B1214" s="2">
        <v>207</v>
      </c>
      <c r="C1214" s="2" t="s">
        <v>55</v>
      </c>
      <c r="D1214" s="1" t="s">
        <v>1123</v>
      </c>
      <c r="E1214" s="2">
        <v>1067</v>
      </c>
      <c r="F1214" s="2">
        <v>2</v>
      </c>
      <c r="G1214" s="1" t="s">
        <v>356</v>
      </c>
      <c r="H1214" s="2">
        <v>1.88</v>
      </c>
    </row>
    <row r="1215" spans="1:8" x14ac:dyDescent="0.2">
      <c r="A1215" s="1">
        <v>1212</v>
      </c>
      <c r="B1215" s="2">
        <v>207</v>
      </c>
      <c r="C1215" s="2" t="s">
        <v>55</v>
      </c>
      <c r="D1215" s="1" t="s">
        <v>1123</v>
      </c>
      <c r="E1215" s="2">
        <v>1068</v>
      </c>
      <c r="F1215" s="23">
        <v>2</v>
      </c>
      <c r="G1215" s="1" t="s">
        <v>1166</v>
      </c>
      <c r="H1215" s="2">
        <v>1.53</v>
      </c>
    </row>
    <row r="1216" spans="1:8" x14ac:dyDescent="0.2">
      <c r="A1216" s="1">
        <v>1213</v>
      </c>
      <c r="B1216" s="2">
        <v>207</v>
      </c>
      <c r="C1216" s="2" t="s">
        <v>55</v>
      </c>
      <c r="D1216" s="1" t="s">
        <v>1123</v>
      </c>
      <c r="E1216" s="2">
        <v>1069</v>
      </c>
      <c r="F1216" s="23">
        <v>2</v>
      </c>
      <c r="G1216" s="1" t="s">
        <v>1167</v>
      </c>
      <c r="H1216" s="2">
        <v>1.58</v>
      </c>
    </row>
    <row r="1217" spans="1:8" x14ac:dyDescent="0.2">
      <c r="A1217" s="1">
        <v>1214</v>
      </c>
      <c r="B1217" s="2">
        <v>207</v>
      </c>
      <c r="C1217" s="2" t="s">
        <v>55</v>
      </c>
      <c r="D1217" s="1" t="s">
        <v>1123</v>
      </c>
      <c r="E1217" s="2">
        <v>1070</v>
      </c>
      <c r="F1217" s="2">
        <v>14</v>
      </c>
      <c r="G1217" s="1" t="s">
        <v>36</v>
      </c>
      <c r="H1217" s="2">
        <v>1.96</v>
      </c>
    </row>
    <row r="1218" spans="1:8" x14ac:dyDescent="0.2">
      <c r="A1218" s="1">
        <v>1215</v>
      </c>
      <c r="B1218" s="2">
        <v>207</v>
      </c>
      <c r="C1218" s="2" t="s">
        <v>55</v>
      </c>
      <c r="D1218" s="1" t="s">
        <v>1123</v>
      </c>
      <c r="E1218" s="2">
        <v>1071</v>
      </c>
      <c r="F1218" s="23">
        <v>2</v>
      </c>
      <c r="G1218" s="1" t="s">
        <v>1168</v>
      </c>
      <c r="H1218" s="2">
        <v>4.37</v>
      </c>
    </row>
    <row r="1219" spans="1:8" x14ac:dyDescent="0.2">
      <c r="A1219" s="1">
        <v>1216</v>
      </c>
      <c r="B1219" s="2">
        <v>207</v>
      </c>
      <c r="C1219" s="2" t="s">
        <v>55</v>
      </c>
      <c r="D1219" s="1" t="s">
        <v>1123</v>
      </c>
      <c r="E1219" s="2">
        <v>1072</v>
      </c>
      <c r="F1219" s="2">
        <v>6</v>
      </c>
      <c r="G1219" s="1" t="s">
        <v>13</v>
      </c>
      <c r="H1219" s="2">
        <v>6.37</v>
      </c>
    </row>
    <row r="1220" spans="1:8" x14ac:dyDescent="0.2">
      <c r="A1220" s="1">
        <v>1217</v>
      </c>
      <c r="B1220" s="2">
        <v>207</v>
      </c>
      <c r="C1220" s="2" t="s">
        <v>55</v>
      </c>
      <c r="D1220" s="1" t="s">
        <v>1123</v>
      </c>
      <c r="E1220" s="2">
        <v>1073</v>
      </c>
      <c r="F1220" s="2">
        <v>15</v>
      </c>
      <c r="G1220" s="1" t="s">
        <v>965</v>
      </c>
      <c r="H1220" s="2">
        <v>8.5399999999999991</v>
      </c>
    </row>
    <row r="1221" spans="1:8" x14ac:dyDescent="0.2">
      <c r="A1221" s="1">
        <v>1218</v>
      </c>
      <c r="B1221" s="2">
        <v>207</v>
      </c>
      <c r="C1221" s="2" t="s">
        <v>55</v>
      </c>
      <c r="D1221" s="1" t="s">
        <v>1123</v>
      </c>
      <c r="E1221" s="2">
        <v>1074</v>
      </c>
      <c r="F1221" s="23">
        <v>2</v>
      </c>
      <c r="G1221" s="1" t="s">
        <v>1169</v>
      </c>
      <c r="H1221" s="2">
        <v>1.49</v>
      </c>
    </row>
    <row r="1222" spans="1:8" x14ac:dyDescent="0.2">
      <c r="A1222" s="1">
        <v>1219</v>
      </c>
      <c r="B1222" s="2">
        <v>207</v>
      </c>
      <c r="C1222" s="2" t="s">
        <v>55</v>
      </c>
      <c r="D1222" s="1" t="s">
        <v>1123</v>
      </c>
      <c r="E1222" s="2">
        <v>1075</v>
      </c>
      <c r="F1222" s="2">
        <v>2</v>
      </c>
      <c r="G1222" s="1" t="s">
        <v>356</v>
      </c>
      <c r="H1222" s="2">
        <v>1.49</v>
      </c>
    </row>
    <row r="1223" spans="1:8" x14ac:dyDescent="0.2">
      <c r="A1223" s="1">
        <v>1220</v>
      </c>
      <c r="B1223" s="2">
        <v>207</v>
      </c>
      <c r="C1223" s="2" t="s">
        <v>55</v>
      </c>
      <c r="D1223" s="1" t="s">
        <v>1123</v>
      </c>
      <c r="E1223" s="2">
        <v>1076</v>
      </c>
      <c r="F1223" s="23">
        <v>2</v>
      </c>
      <c r="G1223" s="1" t="s">
        <v>1170</v>
      </c>
      <c r="H1223" s="2">
        <v>1.49</v>
      </c>
    </row>
    <row r="1224" spans="1:8" x14ac:dyDescent="0.2">
      <c r="A1224" s="1">
        <v>1221</v>
      </c>
      <c r="B1224" s="2">
        <v>207</v>
      </c>
      <c r="C1224" s="2" t="s">
        <v>55</v>
      </c>
      <c r="D1224" s="1" t="s">
        <v>1123</v>
      </c>
      <c r="E1224" s="2">
        <v>1077</v>
      </c>
      <c r="F1224" s="2">
        <v>2</v>
      </c>
      <c r="G1224" s="1" t="s">
        <v>1038</v>
      </c>
      <c r="H1224" s="2">
        <v>21.42</v>
      </c>
    </row>
    <row r="1225" spans="1:8" x14ac:dyDescent="0.2">
      <c r="A1225" s="1">
        <v>1222</v>
      </c>
      <c r="B1225" s="2">
        <v>207</v>
      </c>
      <c r="C1225" s="2" t="s">
        <v>55</v>
      </c>
      <c r="D1225" s="1" t="s">
        <v>1131</v>
      </c>
      <c r="E1225" s="2">
        <v>1100</v>
      </c>
      <c r="F1225" s="2">
        <v>6</v>
      </c>
      <c r="G1225" s="1" t="s">
        <v>1144</v>
      </c>
      <c r="H1225" s="2">
        <v>18.7</v>
      </c>
    </row>
    <row r="1226" spans="1:8" x14ac:dyDescent="0.2">
      <c r="A1226" s="1">
        <v>1223</v>
      </c>
      <c r="B1226" s="2">
        <v>207</v>
      </c>
      <c r="C1226" s="2" t="s">
        <v>55</v>
      </c>
      <c r="D1226" s="1" t="s">
        <v>1131</v>
      </c>
      <c r="E1226" s="2">
        <v>1101</v>
      </c>
      <c r="F1226" s="2">
        <v>3</v>
      </c>
      <c r="G1226" s="1" t="s">
        <v>1171</v>
      </c>
      <c r="H1226" s="2">
        <v>17.690000000000001</v>
      </c>
    </row>
    <row r="1227" spans="1:8" x14ac:dyDescent="0.2">
      <c r="A1227" s="1">
        <v>1224</v>
      </c>
      <c r="B1227" s="2">
        <v>206</v>
      </c>
      <c r="C1227" s="2" t="s">
        <v>55</v>
      </c>
      <c r="D1227" s="1" t="s">
        <v>1131</v>
      </c>
      <c r="E1227" s="2">
        <v>1102</v>
      </c>
      <c r="F1227" s="2">
        <v>3</v>
      </c>
      <c r="G1227" s="1" t="s">
        <v>1172</v>
      </c>
      <c r="H1227" s="2">
        <v>8.99</v>
      </c>
    </row>
    <row r="1228" spans="1:8" x14ac:dyDescent="0.2">
      <c r="A1228" s="1">
        <v>1225</v>
      </c>
      <c r="B1228" s="2">
        <v>206</v>
      </c>
      <c r="C1228" s="2" t="s">
        <v>55</v>
      </c>
      <c r="D1228" s="1" t="s">
        <v>1131</v>
      </c>
      <c r="E1228" s="2">
        <v>1103</v>
      </c>
      <c r="F1228" s="2">
        <v>3</v>
      </c>
      <c r="G1228" s="1" t="s">
        <v>1173</v>
      </c>
      <c r="H1228" s="2">
        <v>41.91</v>
      </c>
    </row>
    <row r="1229" spans="1:8" x14ac:dyDescent="0.2">
      <c r="A1229" s="1">
        <v>1226</v>
      </c>
      <c r="B1229" s="2">
        <v>206</v>
      </c>
      <c r="C1229" s="2" t="s">
        <v>55</v>
      </c>
      <c r="D1229" s="1" t="s">
        <v>1131</v>
      </c>
      <c r="E1229" s="2">
        <v>1104</v>
      </c>
      <c r="F1229" s="2">
        <v>3</v>
      </c>
      <c r="G1229" s="1" t="s">
        <v>1174</v>
      </c>
      <c r="H1229" s="2">
        <v>26.77</v>
      </c>
    </row>
    <row r="1230" spans="1:8" x14ac:dyDescent="0.2">
      <c r="A1230" s="1">
        <v>1227</v>
      </c>
      <c r="B1230" s="2">
        <v>206</v>
      </c>
      <c r="C1230" s="2" t="s">
        <v>55</v>
      </c>
      <c r="D1230" s="1" t="s">
        <v>1131</v>
      </c>
      <c r="E1230" s="2">
        <v>1105</v>
      </c>
      <c r="F1230" s="2">
        <v>3</v>
      </c>
      <c r="G1230" s="1" t="s">
        <v>1175</v>
      </c>
      <c r="H1230" s="2">
        <v>35.130000000000003</v>
      </c>
    </row>
    <row r="1231" spans="1:8" x14ac:dyDescent="0.2">
      <c r="A1231" s="1">
        <v>1228</v>
      </c>
      <c r="B1231" s="2">
        <v>206</v>
      </c>
      <c r="C1231" s="2" t="s">
        <v>55</v>
      </c>
      <c r="D1231" s="1" t="s">
        <v>1131</v>
      </c>
      <c r="E1231" s="2">
        <v>1106</v>
      </c>
      <c r="F1231" s="2">
        <v>4</v>
      </c>
      <c r="G1231" s="1" t="s">
        <v>1176</v>
      </c>
      <c r="H1231" s="2">
        <v>13.38</v>
      </c>
    </row>
    <row r="1232" spans="1:8" x14ac:dyDescent="0.2">
      <c r="A1232" s="1">
        <v>1229</v>
      </c>
      <c r="B1232" s="2">
        <v>206</v>
      </c>
      <c r="C1232" s="2" t="s">
        <v>55</v>
      </c>
      <c r="D1232" s="1" t="s">
        <v>1131</v>
      </c>
      <c r="E1232" s="2">
        <v>1107</v>
      </c>
      <c r="F1232" s="23">
        <v>6</v>
      </c>
      <c r="G1232" s="1" t="s">
        <v>1177</v>
      </c>
      <c r="H1232" s="2">
        <v>10.43</v>
      </c>
    </row>
    <row r="1233" spans="1:8" x14ac:dyDescent="0.2">
      <c r="A1233" s="1">
        <v>1230</v>
      </c>
      <c r="B1233" s="2">
        <v>206</v>
      </c>
      <c r="C1233" s="2" t="s">
        <v>55</v>
      </c>
      <c r="D1233" s="1" t="s">
        <v>1131</v>
      </c>
      <c r="E1233" s="2">
        <v>1108</v>
      </c>
      <c r="F1233" s="2">
        <v>15</v>
      </c>
      <c r="G1233" s="1" t="s">
        <v>965</v>
      </c>
      <c r="H1233" s="2">
        <v>34.11</v>
      </c>
    </row>
    <row r="1234" spans="1:8" x14ac:dyDescent="0.2">
      <c r="A1234" s="1">
        <v>1231</v>
      </c>
      <c r="B1234" s="2">
        <v>206</v>
      </c>
      <c r="C1234" s="2" t="s">
        <v>55</v>
      </c>
      <c r="D1234" s="1" t="s">
        <v>1131</v>
      </c>
      <c r="E1234" s="2">
        <v>1109</v>
      </c>
      <c r="F1234" s="2">
        <v>4</v>
      </c>
      <c r="G1234" s="1" t="s">
        <v>1125</v>
      </c>
      <c r="H1234" s="2">
        <v>16.16</v>
      </c>
    </row>
    <row r="1235" spans="1:8" x14ac:dyDescent="0.2">
      <c r="A1235" s="1">
        <v>1232</v>
      </c>
      <c r="B1235" s="2">
        <v>206</v>
      </c>
      <c r="C1235" s="2" t="s">
        <v>55</v>
      </c>
      <c r="D1235" s="1" t="s">
        <v>1131</v>
      </c>
      <c r="E1235" s="2">
        <v>1110</v>
      </c>
      <c r="F1235" s="2">
        <v>4</v>
      </c>
      <c r="G1235" s="1" t="s">
        <v>1125</v>
      </c>
      <c r="H1235" s="2">
        <v>15.66</v>
      </c>
    </row>
    <row r="1236" spans="1:8" x14ac:dyDescent="0.2">
      <c r="A1236" s="1">
        <v>1233</v>
      </c>
      <c r="B1236" s="2">
        <v>206</v>
      </c>
      <c r="C1236" s="2" t="s">
        <v>55</v>
      </c>
      <c r="D1236" s="1" t="s">
        <v>1131</v>
      </c>
      <c r="E1236" s="2">
        <v>1112</v>
      </c>
      <c r="F1236" s="2">
        <v>6</v>
      </c>
      <c r="G1236" s="1" t="s">
        <v>13</v>
      </c>
      <c r="H1236" s="2">
        <v>3.41</v>
      </c>
    </row>
    <row r="1237" spans="1:8" x14ac:dyDescent="0.2">
      <c r="A1237" s="1">
        <v>1234</v>
      </c>
      <c r="B1237" s="2">
        <v>206</v>
      </c>
      <c r="C1237" s="2" t="s">
        <v>55</v>
      </c>
      <c r="D1237" s="1" t="s">
        <v>1131</v>
      </c>
      <c r="E1237" s="2">
        <v>1113</v>
      </c>
      <c r="F1237" s="23">
        <v>12</v>
      </c>
      <c r="G1237" s="1" t="s">
        <v>30</v>
      </c>
      <c r="H1237" s="2">
        <v>5.1100000000000003</v>
      </c>
    </row>
    <row r="1238" spans="1:8" s="13" customFormat="1" x14ac:dyDescent="0.2">
      <c r="A1238" s="1">
        <v>1235</v>
      </c>
      <c r="B1238" s="2">
        <v>206</v>
      </c>
      <c r="C1238" s="2" t="s">
        <v>55</v>
      </c>
      <c r="D1238" s="1" t="s">
        <v>1131</v>
      </c>
      <c r="E1238" s="2">
        <v>1114</v>
      </c>
      <c r="F1238" s="2">
        <v>6</v>
      </c>
      <c r="G1238" s="1" t="s">
        <v>13</v>
      </c>
      <c r="H1238" s="2">
        <v>85.9</v>
      </c>
    </row>
    <row r="1239" spans="1:8" s="13" customFormat="1" x14ac:dyDescent="0.2">
      <c r="A1239" s="1">
        <v>1236</v>
      </c>
      <c r="B1239" s="2">
        <v>206</v>
      </c>
      <c r="C1239" s="2" t="s">
        <v>55</v>
      </c>
      <c r="D1239" s="1" t="s">
        <v>1131</v>
      </c>
      <c r="E1239" s="2">
        <v>1115</v>
      </c>
      <c r="F1239" s="23">
        <v>2</v>
      </c>
      <c r="G1239" s="1" t="s">
        <v>370</v>
      </c>
      <c r="H1239" s="2">
        <v>1.82</v>
      </c>
    </row>
    <row r="1240" spans="1:8" s="13" customFormat="1" x14ac:dyDescent="0.2">
      <c r="A1240" s="1">
        <v>1237</v>
      </c>
      <c r="B1240" s="2">
        <v>206</v>
      </c>
      <c r="C1240" s="2" t="s">
        <v>55</v>
      </c>
      <c r="D1240" s="1" t="s">
        <v>1131</v>
      </c>
      <c r="E1240" s="2">
        <v>1116</v>
      </c>
      <c r="F1240" s="2">
        <v>3</v>
      </c>
      <c r="G1240" s="1" t="s">
        <v>1178</v>
      </c>
      <c r="H1240" s="2">
        <v>1.93</v>
      </c>
    </row>
    <row r="1241" spans="1:8" s="13" customFormat="1" x14ac:dyDescent="0.2">
      <c r="A1241" s="1">
        <v>1238</v>
      </c>
      <c r="B1241" s="2">
        <v>206</v>
      </c>
      <c r="C1241" s="2" t="s">
        <v>55</v>
      </c>
      <c r="D1241" s="1" t="s">
        <v>1131</v>
      </c>
      <c r="E1241" s="2">
        <v>1117</v>
      </c>
      <c r="F1241" s="2">
        <v>2</v>
      </c>
      <c r="G1241" s="1" t="s">
        <v>1116</v>
      </c>
      <c r="H1241" s="2">
        <v>2.09</v>
      </c>
    </row>
    <row r="1242" spans="1:8" s="13" customFormat="1" x14ac:dyDescent="0.2">
      <c r="A1242" s="1">
        <v>1239</v>
      </c>
      <c r="B1242" s="2">
        <v>206</v>
      </c>
      <c r="C1242" s="2" t="s">
        <v>55</v>
      </c>
      <c r="D1242" s="1" t="s">
        <v>1131</v>
      </c>
      <c r="E1242" s="2">
        <v>1118</v>
      </c>
      <c r="F1242" s="2">
        <v>12</v>
      </c>
      <c r="G1242" s="1" t="s">
        <v>1179</v>
      </c>
      <c r="H1242" s="2">
        <v>2.81</v>
      </c>
    </row>
    <row r="1243" spans="1:8" s="13" customFormat="1" x14ac:dyDescent="0.2">
      <c r="A1243" s="1">
        <v>1240</v>
      </c>
      <c r="B1243" s="2">
        <v>206</v>
      </c>
      <c r="C1243" s="2" t="s">
        <v>55</v>
      </c>
      <c r="D1243" s="1" t="s">
        <v>1131</v>
      </c>
      <c r="E1243" s="2">
        <v>1119</v>
      </c>
      <c r="F1243" s="2">
        <v>3</v>
      </c>
      <c r="G1243" s="1" t="s">
        <v>1180</v>
      </c>
      <c r="H1243" s="2">
        <v>12.41</v>
      </c>
    </row>
    <row r="1244" spans="1:8" s="13" customFormat="1" x14ac:dyDescent="0.2">
      <c r="A1244" s="1">
        <v>1241</v>
      </c>
      <c r="B1244" s="2">
        <v>206</v>
      </c>
      <c r="C1244" s="2" t="s">
        <v>55</v>
      </c>
      <c r="D1244" s="1" t="s">
        <v>1131</v>
      </c>
      <c r="E1244" s="2">
        <v>1120</v>
      </c>
      <c r="F1244" s="23">
        <v>2</v>
      </c>
      <c r="G1244" s="1" t="s">
        <v>370</v>
      </c>
      <c r="H1244" s="2">
        <v>1.82</v>
      </c>
    </row>
    <row r="1245" spans="1:8" s="13" customFormat="1" x14ac:dyDescent="0.2">
      <c r="A1245" s="1">
        <v>1242</v>
      </c>
      <c r="B1245" s="2">
        <v>206</v>
      </c>
      <c r="C1245" s="2" t="s">
        <v>55</v>
      </c>
      <c r="D1245" s="1" t="s">
        <v>1131</v>
      </c>
      <c r="E1245" s="2">
        <v>1121</v>
      </c>
      <c r="F1245" s="2">
        <v>2</v>
      </c>
      <c r="G1245" s="1" t="s">
        <v>356</v>
      </c>
      <c r="H1245" s="2">
        <v>2.15</v>
      </c>
    </row>
    <row r="1246" spans="1:8" s="13" customFormat="1" x14ac:dyDescent="0.2">
      <c r="A1246" s="1">
        <v>1243</v>
      </c>
      <c r="B1246" s="2">
        <v>206</v>
      </c>
      <c r="C1246" s="2" t="s">
        <v>55</v>
      </c>
      <c r="D1246" s="1" t="s">
        <v>1131</v>
      </c>
      <c r="E1246" s="2">
        <v>1122</v>
      </c>
      <c r="F1246" s="23">
        <v>2</v>
      </c>
      <c r="G1246" s="1" t="s">
        <v>370</v>
      </c>
      <c r="H1246" s="2">
        <v>1.82</v>
      </c>
    </row>
    <row r="1247" spans="1:8" s="13" customFormat="1" x14ac:dyDescent="0.2">
      <c r="A1247" s="1">
        <v>1244</v>
      </c>
      <c r="B1247" s="2">
        <v>206</v>
      </c>
      <c r="C1247" s="2" t="s">
        <v>55</v>
      </c>
      <c r="D1247" s="1" t="s">
        <v>1131</v>
      </c>
      <c r="E1247" s="2">
        <v>1123</v>
      </c>
      <c r="F1247" s="2">
        <v>14</v>
      </c>
      <c r="G1247" s="1" t="s">
        <v>36</v>
      </c>
      <c r="H1247" s="2">
        <v>3</v>
      </c>
    </row>
    <row r="1248" spans="1:8" s="13" customFormat="1" x14ac:dyDescent="0.2">
      <c r="A1248" s="1">
        <v>1245</v>
      </c>
      <c r="B1248" s="2">
        <v>206</v>
      </c>
      <c r="C1248" s="2" t="s">
        <v>55</v>
      </c>
      <c r="D1248" s="1" t="s">
        <v>1131</v>
      </c>
      <c r="E1248" s="2">
        <v>1124</v>
      </c>
      <c r="F1248" s="2">
        <v>3</v>
      </c>
      <c r="G1248" s="1" t="s">
        <v>1181</v>
      </c>
      <c r="H1248" s="2">
        <v>23.06</v>
      </c>
    </row>
    <row r="1249" spans="1:8" s="13" customFormat="1" x14ac:dyDescent="0.2">
      <c r="A1249" s="1">
        <v>1246</v>
      </c>
      <c r="B1249" s="2">
        <v>206</v>
      </c>
      <c r="C1249" s="2" t="s">
        <v>55</v>
      </c>
      <c r="D1249" s="1" t="s">
        <v>1131</v>
      </c>
      <c r="E1249" s="2">
        <v>1125</v>
      </c>
      <c r="F1249" s="2">
        <v>3</v>
      </c>
      <c r="G1249" s="1" t="s">
        <v>1182</v>
      </c>
      <c r="H1249" s="2">
        <v>23.06</v>
      </c>
    </row>
    <row r="1250" spans="1:8" s="13" customFormat="1" x14ac:dyDescent="0.2">
      <c r="A1250" s="1">
        <v>1247</v>
      </c>
      <c r="B1250" s="2">
        <v>206</v>
      </c>
      <c r="C1250" s="2" t="s">
        <v>55</v>
      </c>
      <c r="D1250" s="1" t="s">
        <v>1131</v>
      </c>
      <c r="E1250" s="2">
        <v>1126</v>
      </c>
      <c r="F1250" s="2">
        <v>3</v>
      </c>
      <c r="G1250" s="1" t="s">
        <v>1183</v>
      </c>
      <c r="H1250" s="2">
        <v>22.66</v>
      </c>
    </row>
    <row r="1251" spans="1:8" s="13" customFormat="1" x14ac:dyDescent="0.2">
      <c r="A1251" s="1">
        <v>1248</v>
      </c>
      <c r="B1251" s="2">
        <v>206</v>
      </c>
      <c r="C1251" s="2" t="s">
        <v>55</v>
      </c>
      <c r="D1251" s="1" t="s">
        <v>1131</v>
      </c>
      <c r="E1251" s="2">
        <v>1127</v>
      </c>
      <c r="F1251" s="2">
        <v>3</v>
      </c>
      <c r="G1251" s="1" t="s">
        <v>1184</v>
      </c>
      <c r="H1251" s="2">
        <v>22.54</v>
      </c>
    </row>
    <row r="1252" spans="1:8" s="13" customFormat="1" x14ac:dyDescent="0.2">
      <c r="A1252" s="1">
        <v>1249</v>
      </c>
      <c r="B1252" s="2">
        <v>206</v>
      </c>
      <c r="C1252" s="2" t="s">
        <v>55</v>
      </c>
      <c r="D1252" s="1" t="s">
        <v>1131</v>
      </c>
      <c r="E1252" s="2">
        <v>1128</v>
      </c>
      <c r="F1252" s="2">
        <v>3</v>
      </c>
      <c r="G1252" s="1" t="s">
        <v>1185</v>
      </c>
      <c r="H1252" s="2">
        <v>30.63</v>
      </c>
    </row>
    <row r="1253" spans="1:8" s="13" customFormat="1" x14ac:dyDescent="0.2">
      <c r="A1253" s="1">
        <v>1250</v>
      </c>
      <c r="B1253" s="2">
        <v>206</v>
      </c>
      <c r="C1253" s="2" t="s">
        <v>55</v>
      </c>
      <c r="D1253" s="1" t="s">
        <v>1131</v>
      </c>
      <c r="E1253" s="2">
        <v>1129</v>
      </c>
      <c r="F1253" s="2">
        <v>3</v>
      </c>
      <c r="G1253" s="1" t="s">
        <v>1185</v>
      </c>
      <c r="H1253" s="2">
        <v>12.4</v>
      </c>
    </row>
    <row r="1254" spans="1:8" s="13" customFormat="1" x14ac:dyDescent="0.2">
      <c r="A1254" s="1">
        <v>1251</v>
      </c>
      <c r="B1254" s="2">
        <v>206</v>
      </c>
      <c r="C1254" s="2" t="s">
        <v>55</v>
      </c>
      <c r="D1254" s="1" t="s">
        <v>1131</v>
      </c>
      <c r="E1254" s="2">
        <v>1130</v>
      </c>
      <c r="F1254" s="2">
        <v>3</v>
      </c>
      <c r="G1254" s="1" t="s">
        <v>1186</v>
      </c>
      <c r="H1254" s="2">
        <v>81.61</v>
      </c>
    </row>
    <row r="1255" spans="1:8" s="13" customFormat="1" x14ac:dyDescent="0.2">
      <c r="A1255" s="1">
        <v>1252</v>
      </c>
      <c r="B1255" s="2">
        <v>206</v>
      </c>
      <c r="C1255" s="2" t="s">
        <v>55</v>
      </c>
      <c r="D1255" s="1" t="s">
        <v>1131</v>
      </c>
      <c r="E1255" s="2">
        <v>1131</v>
      </c>
      <c r="F1255" s="2">
        <v>3</v>
      </c>
      <c r="G1255" s="1" t="s">
        <v>1187</v>
      </c>
      <c r="H1255" s="2">
        <v>28.5</v>
      </c>
    </row>
    <row r="1256" spans="1:8" s="13" customFormat="1" x14ac:dyDescent="0.2">
      <c r="A1256" s="1">
        <v>1253</v>
      </c>
      <c r="B1256" s="2">
        <v>207</v>
      </c>
      <c r="C1256" s="2" t="s">
        <v>55</v>
      </c>
      <c r="D1256" s="1" t="s">
        <v>1142</v>
      </c>
      <c r="E1256" s="2">
        <v>1000</v>
      </c>
      <c r="F1256" s="2">
        <v>2</v>
      </c>
      <c r="G1256" s="1" t="s">
        <v>1188</v>
      </c>
      <c r="H1256" s="2">
        <v>19.760000000000002</v>
      </c>
    </row>
    <row r="1257" spans="1:8" s="13" customFormat="1" x14ac:dyDescent="0.2">
      <c r="A1257" s="1">
        <v>1254</v>
      </c>
      <c r="B1257" s="2">
        <v>207</v>
      </c>
      <c r="C1257" s="2" t="s">
        <v>55</v>
      </c>
      <c r="D1257" s="1" t="s">
        <v>1142</v>
      </c>
      <c r="E1257" s="2">
        <v>1001</v>
      </c>
      <c r="F1257" s="2">
        <v>2</v>
      </c>
      <c r="G1257" s="1" t="s">
        <v>1189</v>
      </c>
      <c r="H1257" s="2">
        <v>3.64</v>
      </c>
    </row>
    <row r="1258" spans="1:8" s="13" customFormat="1" x14ac:dyDescent="0.2">
      <c r="A1258" s="1">
        <v>1255</v>
      </c>
      <c r="B1258" s="2">
        <v>207</v>
      </c>
      <c r="C1258" s="2" t="s">
        <v>55</v>
      </c>
      <c r="D1258" s="1" t="s">
        <v>1142</v>
      </c>
      <c r="E1258" s="2">
        <v>1002</v>
      </c>
      <c r="F1258" s="23">
        <v>2</v>
      </c>
      <c r="G1258" s="1" t="s">
        <v>1190</v>
      </c>
      <c r="H1258" s="2">
        <v>5.15</v>
      </c>
    </row>
    <row r="1259" spans="1:8" s="13" customFormat="1" x14ac:dyDescent="0.2">
      <c r="A1259" s="1">
        <v>1256</v>
      </c>
      <c r="B1259" s="2">
        <v>207</v>
      </c>
      <c r="C1259" s="2" t="s">
        <v>55</v>
      </c>
      <c r="D1259" s="1" t="s">
        <v>1142</v>
      </c>
      <c r="E1259" s="2">
        <v>1003</v>
      </c>
      <c r="F1259" s="2">
        <v>2</v>
      </c>
      <c r="G1259" s="1" t="s">
        <v>1191</v>
      </c>
      <c r="H1259" s="2">
        <v>4.62</v>
      </c>
    </row>
    <row r="1260" spans="1:8" s="13" customFormat="1" x14ac:dyDescent="0.2">
      <c r="A1260" s="1">
        <v>1257</v>
      </c>
      <c r="B1260" s="2">
        <v>207</v>
      </c>
      <c r="C1260" s="2" t="s">
        <v>55</v>
      </c>
      <c r="D1260" s="1" t="s">
        <v>1142</v>
      </c>
      <c r="E1260" s="2">
        <v>1004</v>
      </c>
      <c r="F1260" s="23">
        <v>2</v>
      </c>
      <c r="G1260" s="1" t="s">
        <v>1192</v>
      </c>
      <c r="H1260" s="2">
        <v>6.62</v>
      </c>
    </row>
    <row r="1261" spans="1:8" s="13" customFormat="1" x14ac:dyDescent="0.2">
      <c r="A1261" s="1">
        <v>1258</v>
      </c>
      <c r="B1261" s="2">
        <v>207</v>
      </c>
      <c r="C1261" s="2" t="s">
        <v>55</v>
      </c>
      <c r="D1261" s="1" t="s">
        <v>1142</v>
      </c>
      <c r="E1261" s="2">
        <v>1005</v>
      </c>
      <c r="F1261" s="2">
        <v>6</v>
      </c>
      <c r="G1261" s="1" t="s">
        <v>13</v>
      </c>
      <c r="H1261" s="2">
        <v>3.15</v>
      </c>
    </row>
    <row r="1262" spans="1:8" s="13" customFormat="1" x14ac:dyDescent="0.2">
      <c r="A1262" s="1">
        <v>1259</v>
      </c>
      <c r="B1262" s="2">
        <v>207</v>
      </c>
      <c r="C1262" s="2" t="s">
        <v>55</v>
      </c>
      <c r="D1262" s="1" t="s">
        <v>1142</v>
      </c>
      <c r="E1262" s="2">
        <v>1006</v>
      </c>
      <c r="F1262" s="2">
        <v>14</v>
      </c>
      <c r="G1262" s="1" t="s">
        <v>36</v>
      </c>
      <c r="H1262" s="2">
        <v>3.22</v>
      </c>
    </row>
    <row r="1263" spans="1:8" s="13" customFormat="1" x14ac:dyDescent="0.2">
      <c r="A1263" s="1">
        <v>1260</v>
      </c>
      <c r="B1263" s="2">
        <v>207</v>
      </c>
      <c r="C1263" s="2" t="s">
        <v>55</v>
      </c>
      <c r="D1263" s="1" t="s">
        <v>1142</v>
      </c>
      <c r="E1263" s="2">
        <v>1007</v>
      </c>
      <c r="F1263" s="2">
        <v>10</v>
      </c>
      <c r="G1263" s="1" t="s">
        <v>1161</v>
      </c>
      <c r="H1263" s="2">
        <v>15.27</v>
      </c>
    </row>
    <row r="1264" spans="1:8" s="13" customFormat="1" x14ac:dyDescent="0.2">
      <c r="A1264" s="1">
        <v>1261</v>
      </c>
      <c r="B1264" s="2">
        <v>207</v>
      </c>
      <c r="C1264" s="2" t="s">
        <v>55</v>
      </c>
      <c r="D1264" s="1" t="s">
        <v>1142</v>
      </c>
      <c r="E1264" s="2">
        <v>1008</v>
      </c>
      <c r="F1264" s="2">
        <v>15</v>
      </c>
      <c r="G1264" s="1" t="s">
        <v>965</v>
      </c>
      <c r="H1264" s="2">
        <v>6.98</v>
      </c>
    </row>
    <row r="1265" spans="1:8" s="13" customFormat="1" x14ac:dyDescent="0.2">
      <c r="A1265" s="1">
        <v>1262</v>
      </c>
      <c r="B1265" s="2">
        <v>207</v>
      </c>
      <c r="C1265" s="2" t="s">
        <v>55</v>
      </c>
      <c r="D1265" s="1" t="s">
        <v>1142</v>
      </c>
      <c r="E1265" s="2">
        <v>1009</v>
      </c>
      <c r="F1265" s="2">
        <v>2</v>
      </c>
      <c r="G1265" s="1" t="s">
        <v>1193</v>
      </c>
      <c r="H1265" s="2">
        <v>17.850000000000001</v>
      </c>
    </row>
    <row r="1266" spans="1:8" s="13" customFormat="1" x14ac:dyDescent="0.2">
      <c r="A1266" s="1">
        <v>1263</v>
      </c>
      <c r="B1266" s="2">
        <v>207</v>
      </c>
      <c r="C1266" s="2" t="s">
        <v>55</v>
      </c>
      <c r="D1266" s="1" t="s">
        <v>1142</v>
      </c>
      <c r="E1266" s="2">
        <v>1010</v>
      </c>
      <c r="F1266" s="2">
        <v>2</v>
      </c>
      <c r="G1266" s="1" t="s">
        <v>1194</v>
      </c>
      <c r="H1266" s="2">
        <v>9.98</v>
      </c>
    </row>
    <row r="1267" spans="1:8" s="13" customFormat="1" x14ac:dyDescent="0.2">
      <c r="A1267" s="1">
        <v>1264</v>
      </c>
      <c r="B1267" s="2">
        <v>207</v>
      </c>
      <c r="C1267" s="2" t="s">
        <v>55</v>
      </c>
      <c r="D1267" s="1" t="s">
        <v>1142</v>
      </c>
      <c r="E1267" s="2">
        <v>1011</v>
      </c>
      <c r="F1267" s="2">
        <v>2</v>
      </c>
      <c r="G1267" s="1" t="s">
        <v>1195</v>
      </c>
      <c r="H1267" s="2">
        <v>12.63</v>
      </c>
    </row>
    <row r="1268" spans="1:8" s="13" customFormat="1" x14ac:dyDescent="0.2">
      <c r="A1268" s="1">
        <v>1265</v>
      </c>
      <c r="B1268" s="2">
        <v>207</v>
      </c>
      <c r="C1268" s="2" t="s">
        <v>55</v>
      </c>
      <c r="D1268" s="1" t="s">
        <v>1142</v>
      </c>
      <c r="E1268" s="2">
        <v>1012</v>
      </c>
      <c r="F1268" s="2">
        <v>6</v>
      </c>
      <c r="G1268" s="1" t="s">
        <v>13</v>
      </c>
      <c r="H1268" s="2">
        <v>9.08</v>
      </c>
    </row>
    <row r="1269" spans="1:8" s="13" customFormat="1" x14ac:dyDescent="0.2">
      <c r="A1269" s="1">
        <v>1266</v>
      </c>
      <c r="B1269" s="2">
        <v>207</v>
      </c>
      <c r="C1269" s="2" t="s">
        <v>55</v>
      </c>
      <c r="D1269" s="1" t="s">
        <v>1142</v>
      </c>
      <c r="E1269" s="2">
        <v>1013</v>
      </c>
      <c r="F1269" s="2">
        <v>2</v>
      </c>
      <c r="G1269" s="1" t="s">
        <v>1196</v>
      </c>
      <c r="H1269" s="2">
        <v>17.11</v>
      </c>
    </row>
    <row r="1270" spans="1:8" s="13" customFormat="1" x14ac:dyDescent="0.2">
      <c r="A1270" s="1">
        <v>1267</v>
      </c>
      <c r="B1270" s="2">
        <v>207</v>
      </c>
      <c r="C1270" s="2" t="s">
        <v>55</v>
      </c>
      <c r="D1270" s="1" t="s">
        <v>1142</v>
      </c>
      <c r="E1270" s="2">
        <v>1014</v>
      </c>
      <c r="F1270" s="2">
        <v>6</v>
      </c>
      <c r="G1270" s="1" t="s">
        <v>1197</v>
      </c>
      <c r="H1270" s="2">
        <v>47.87</v>
      </c>
    </row>
    <row r="1271" spans="1:8" s="13" customFormat="1" x14ac:dyDescent="0.2">
      <c r="A1271" s="1">
        <v>1268</v>
      </c>
      <c r="B1271" s="2">
        <v>207</v>
      </c>
      <c r="C1271" s="2" t="s">
        <v>55</v>
      </c>
      <c r="D1271" s="1" t="s">
        <v>1142</v>
      </c>
      <c r="E1271" s="2">
        <v>1015</v>
      </c>
      <c r="F1271" s="2">
        <v>3</v>
      </c>
      <c r="G1271" s="1" t="s">
        <v>1198</v>
      </c>
      <c r="H1271" s="2">
        <v>4.68</v>
      </c>
    </row>
    <row r="1272" spans="1:8" s="13" customFormat="1" x14ac:dyDescent="0.2">
      <c r="A1272" s="1">
        <v>1269</v>
      </c>
      <c r="B1272" s="2">
        <v>207</v>
      </c>
      <c r="C1272" s="2" t="s">
        <v>55</v>
      </c>
      <c r="D1272" s="1" t="s">
        <v>1142</v>
      </c>
      <c r="E1272" s="2">
        <v>1016</v>
      </c>
      <c r="F1272" s="2">
        <v>6</v>
      </c>
      <c r="G1272" s="1" t="s">
        <v>13</v>
      </c>
      <c r="H1272" s="2">
        <v>3.03</v>
      </c>
    </row>
    <row r="1273" spans="1:8" s="13" customFormat="1" x14ac:dyDescent="0.2">
      <c r="A1273" s="1">
        <v>1270</v>
      </c>
      <c r="B1273" s="2">
        <v>207</v>
      </c>
      <c r="C1273" s="2" t="s">
        <v>55</v>
      </c>
      <c r="D1273" s="1" t="s">
        <v>1142</v>
      </c>
      <c r="E1273" s="2">
        <v>1017</v>
      </c>
      <c r="F1273" s="2">
        <v>2</v>
      </c>
      <c r="G1273" s="1" t="s">
        <v>512</v>
      </c>
      <c r="H1273" s="2">
        <v>11.89</v>
      </c>
    </row>
    <row r="1274" spans="1:8" s="13" customFormat="1" x14ac:dyDescent="0.2">
      <c r="A1274" s="1">
        <v>1271</v>
      </c>
      <c r="B1274" s="2">
        <v>207</v>
      </c>
      <c r="C1274" s="2" t="s">
        <v>55</v>
      </c>
      <c r="D1274" s="1" t="s">
        <v>1142</v>
      </c>
      <c r="E1274" s="2">
        <v>1018</v>
      </c>
      <c r="F1274" s="23">
        <v>4</v>
      </c>
      <c r="G1274" s="1" t="s">
        <v>265</v>
      </c>
      <c r="H1274" s="2">
        <v>11.47</v>
      </c>
    </row>
    <row r="1275" spans="1:8" s="13" customFormat="1" x14ac:dyDescent="0.2">
      <c r="A1275" s="1">
        <v>1272</v>
      </c>
      <c r="B1275" s="2">
        <v>207</v>
      </c>
      <c r="C1275" s="2" t="s">
        <v>55</v>
      </c>
      <c r="D1275" s="1" t="s">
        <v>1142</v>
      </c>
      <c r="E1275" s="2">
        <v>1019</v>
      </c>
      <c r="F1275" s="23">
        <v>2</v>
      </c>
      <c r="G1275" s="1" t="s">
        <v>1168</v>
      </c>
      <c r="H1275" s="2">
        <v>4.05</v>
      </c>
    </row>
    <row r="1276" spans="1:8" s="13" customFormat="1" x14ac:dyDescent="0.2">
      <c r="A1276" s="1">
        <v>1273</v>
      </c>
      <c r="B1276" s="2">
        <v>207</v>
      </c>
      <c r="C1276" s="2" t="s">
        <v>55</v>
      </c>
      <c r="D1276" s="1" t="s">
        <v>1142</v>
      </c>
      <c r="E1276" s="2">
        <v>1020</v>
      </c>
      <c r="F1276" s="23">
        <v>2</v>
      </c>
      <c r="G1276" s="1" t="s">
        <v>919</v>
      </c>
      <c r="H1276" s="2">
        <v>1.43</v>
      </c>
    </row>
    <row r="1277" spans="1:8" s="13" customFormat="1" x14ac:dyDescent="0.2">
      <c r="A1277" s="1">
        <v>1274</v>
      </c>
      <c r="B1277" s="2">
        <v>207</v>
      </c>
      <c r="C1277" s="2" t="s">
        <v>55</v>
      </c>
      <c r="D1277" s="1" t="s">
        <v>1142</v>
      </c>
      <c r="E1277" s="2">
        <v>1021</v>
      </c>
      <c r="F1277" s="2">
        <v>2</v>
      </c>
      <c r="G1277" s="1" t="s">
        <v>356</v>
      </c>
      <c r="H1277" s="2">
        <v>1.6</v>
      </c>
    </row>
    <row r="1278" spans="1:8" s="13" customFormat="1" x14ac:dyDescent="0.2">
      <c r="A1278" s="1">
        <v>1275</v>
      </c>
      <c r="B1278" s="2">
        <v>207</v>
      </c>
      <c r="C1278" s="2" t="s">
        <v>55</v>
      </c>
      <c r="D1278" s="1" t="s">
        <v>1142</v>
      </c>
      <c r="E1278" s="2">
        <v>1022</v>
      </c>
      <c r="F1278" s="2">
        <v>2</v>
      </c>
      <c r="G1278" s="1" t="s">
        <v>356</v>
      </c>
      <c r="H1278" s="2">
        <v>1.6</v>
      </c>
    </row>
    <row r="1279" spans="1:8" s="13" customFormat="1" x14ac:dyDescent="0.2">
      <c r="A1279" s="1">
        <v>1276</v>
      </c>
      <c r="B1279" s="2">
        <v>207</v>
      </c>
      <c r="C1279" s="2" t="s">
        <v>55</v>
      </c>
      <c r="D1279" s="1" t="s">
        <v>1142</v>
      </c>
      <c r="E1279" s="2">
        <v>1023</v>
      </c>
      <c r="F1279" s="23">
        <v>2</v>
      </c>
      <c r="G1279" s="1" t="s">
        <v>936</v>
      </c>
      <c r="H1279" s="2">
        <v>1.41</v>
      </c>
    </row>
    <row r="1280" spans="1:8" s="13" customFormat="1" x14ac:dyDescent="0.2">
      <c r="A1280" s="1">
        <v>1277</v>
      </c>
      <c r="B1280" s="2">
        <v>207</v>
      </c>
      <c r="C1280" s="2" t="s">
        <v>55</v>
      </c>
      <c r="D1280" s="1" t="s">
        <v>1142</v>
      </c>
      <c r="E1280" s="2">
        <v>1024</v>
      </c>
      <c r="F1280" s="2">
        <v>6</v>
      </c>
      <c r="G1280" s="1" t="s">
        <v>13</v>
      </c>
      <c r="H1280" s="2">
        <v>6.21</v>
      </c>
    </row>
    <row r="1281" spans="1:8" s="13" customFormat="1" x14ac:dyDescent="0.2">
      <c r="A1281" s="1">
        <v>1278</v>
      </c>
      <c r="B1281" s="2">
        <v>207</v>
      </c>
      <c r="C1281" s="2" t="s">
        <v>55</v>
      </c>
      <c r="D1281" s="1" t="s">
        <v>1142</v>
      </c>
      <c r="E1281" s="2">
        <v>1025</v>
      </c>
      <c r="F1281" s="23">
        <v>2</v>
      </c>
      <c r="G1281" s="1" t="s">
        <v>208</v>
      </c>
      <c r="H1281" s="2">
        <v>1.53</v>
      </c>
    </row>
    <row r="1282" spans="1:8" s="13" customFormat="1" x14ac:dyDescent="0.2">
      <c r="A1282" s="1">
        <v>1279</v>
      </c>
      <c r="B1282" s="2">
        <v>207</v>
      </c>
      <c r="C1282" s="2" t="s">
        <v>55</v>
      </c>
      <c r="D1282" s="1" t="s">
        <v>1142</v>
      </c>
      <c r="E1282" s="2">
        <v>1026</v>
      </c>
      <c r="F1282" s="2">
        <v>2</v>
      </c>
      <c r="G1282" s="1" t="s">
        <v>202</v>
      </c>
      <c r="H1282" s="2">
        <v>1.74</v>
      </c>
    </row>
    <row r="1283" spans="1:8" s="13" customFormat="1" x14ac:dyDescent="0.2">
      <c r="A1283" s="1">
        <v>1280</v>
      </c>
      <c r="B1283" s="2">
        <v>207</v>
      </c>
      <c r="C1283" s="2" t="s">
        <v>55</v>
      </c>
      <c r="D1283" s="1" t="s">
        <v>1142</v>
      </c>
      <c r="E1283" s="2">
        <v>1027</v>
      </c>
      <c r="F1283" s="2">
        <v>2</v>
      </c>
      <c r="G1283" s="1" t="s">
        <v>1116</v>
      </c>
      <c r="H1283" s="2">
        <v>1.53</v>
      </c>
    </row>
    <row r="1284" spans="1:8" s="13" customFormat="1" x14ac:dyDescent="0.2">
      <c r="A1284" s="1">
        <v>1281</v>
      </c>
      <c r="B1284" s="2">
        <v>207</v>
      </c>
      <c r="C1284" s="2" t="s">
        <v>55</v>
      </c>
      <c r="D1284" s="1" t="s">
        <v>1142</v>
      </c>
      <c r="E1284" s="2">
        <v>1028</v>
      </c>
      <c r="F1284" s="2">
        <v>6</v>
      </c>
      <c r="G1284" s="1" t="s">
        <v>1199</v>
      </c>
      <c r="H1284" s="2">
        <v>3.08</v>
      </c>
    </row>
    <row r="1285" spans="1:8" s="13" customFormat="1" x14ac:dyDescent="0.2">
      <c r="A1285" s="1">
        <v>1282</v>
      </c>
      <c r="B1285" s="2">
        <v>207</v>
      </c>
      <c r="C1285" s="2" t="s">
        <v>55</v>
      </c>
      <c r="D1285" s="1" t="s">
        <v>1142</v>
      </c>
      <c r="E1285" s="2">
        <v>1029</v>
      </c>
      <c r="F1285" s="23">
        <v>4</v>
      </c>
      <c r="G1285" s="1" t="s">
        <v>514</v>
      </c>
      <c r="H1285" s="2">
        <v>11.06</v>
      </c>
    </row>
    <row r="1286" spans="1:8" s="13" customFormat="1" x14ac:dyDescent="0.2">
      <c r="A1286" s="1">
        <v>1283</v>
      </c>
      <c r="B1286" s="2">
        <v>207</v>
      </c>
      <c r="C1286" s="2" t="s">
        <v>55</v>
      </c>
      <c r="D1286" s="1" t="s">
        <v>1142</v>
      </c>
      <c r="E1286" s="2">
        <v>1030</v>
      </c>
      <c r="F1286" s="2">
        <v>4</v>
      </c>
      <c r="G1286" s="1" t="s">
        <v>1200</v>
      </c>
      <c r="H1286" s="2">
        <v>19.46</v>
      </c>
    </row>
    <row r="1287" spans="1:8" s="13" customFormat="1" x14ac:dyDescent="0.2">
      <c r="A1287" s="1">
        <v>1284</v>
      </c>
      <c r="B1287" s="2">
        <v>207</v>
      </c>
      <c r="C1287" s="2" t="s">
        <v>55</v>
      </c>
      <c r="D1287" s="12" t="s">
        <v>1039</v>
      </c>
      <c r="E1287" s="2">
        <v>1500</v>
      </c>
      <c r="F1287" s="23">
        <v>6</v>
      </c>
      <c r="G1287" s="1" t="s">
        <v>756</v>
      </c>
      <c r="H1287" s="2">
        <v>21.89</v>
      </c>
    </row>
    <row r="1288" spans="1:8" s="13" customFormat="1" x14ac:dyDescent="0.2">
      <c r="A1288" s="1">
        <v>1285</v>
      </c>
      <c r="B1288" s="2">
        <v>207</v>
      </c>
      <c r="C1288" s="2" t="s">
        <v>55</v>
      </c>
      <c r="D1288" s="12" t="s">
        <v>1039</v>
      </c>
      <c r="E1288" s="2">
        <v>1501</v>
      </c>
      <c r="F1288" s="23">
        <v>6</v>
      </c>
      <c r="G1288" s="1" t="s">
        <v>756</v>
      </c>
      <c r="H1288" s="2">
        <v>26.27</v>
      </c>
    </row>
    <row r="1289" spans="1:8" s="13" customFormat="1" x14ac:dyDescent="0.2">
      <c r="A1289" s="1">
        <v>1286</v>
      </c>
      <c r="B1289" s="2">
        <v>207</v>
      </c>
      <c r="C1289" s="2" t="s">
        <v>55</v>
      </c>
      <c r="D1289" s="12" t="s">
        <v>1039</v>
      </c>
      <c r="E1289" s="2">
        <v>1502</v>
      </c>
      <c r="F1289" s="2">
        <v>6</v>
      </c>
      <c r="G1289" s="1" t="s">
        <v>13</v>
      </c>
      <c r="H1289" s="2">
        <v>24.24</v>
      </c>
    </row>
    <row r="1290" spans="1:8" s="13" customFormat="1" x14ac:dyDescent="0.2">
      <c r="A1290" s="1">
        <v>1287</v>
      </c>
      <c r="B1290" s="2">
        <v>207</v>
      </c>
      <c r="C1290" s="2" t="s">
        <v>55</v>
      </c>
      <c r="D1290" s="12" t="s">
        <v>1039</v>
      </c>
      <c r="E1290" s="2">
        <v>1503</v>
      </c>
      <c r="F1290" s="2">
        <v>13</v>
      </c>
      <c r="G1290" s="1" t="s">
        <v>1201</v>
      </c>
      <c r="H1290" s="2">
        <v>8.1300000000000008</v>
      </c>
    </row>
    <row r="1291" spans="1:8" s="13" customFormat="1" x14ac:dyDescent="0.2">
      <c r="A1291" s="1">
        <v>1288</v>
      </c>
      <c r="B1291" s="2">
        <v>207</v>
      </c>
      <c r="C1291" s="2" t="s">
        <v>55</v>
      </c>
      <c r="D1291" s="12" t="s">
        <v>1039</v>
      </c>
      <c r="E1291" s="2">
        <v>1504</v>
      </c>
      <c r="F1291" s="2">
        <v>8</v>
      </c>
      <c r="G1291" s="1" t="s">
        <v>1202</v>
      </c>
      <c r="H1291" s="2">
        <v>3.9</v>
      </c>
    </row>
    <row r="1292" spans="1:8" s="13" customFormat="1" x14ac:dyDescent="0.2">
      <c r="A1292" s="1">
        <v>1289</v>
      </c>
      <c r="B1292" s="2">
        <v>205</v>
      </c>
      <c r="C1292" s="2" t="s">
        <v>55</v>
      </c>
      <c r="D1292" s="12" t="s">
        <v>1039</v>
      </c>
      <c r="E1292" s="2">
        <v>1506</v>
      </c>
      <c r="F1292" s="23">
        <v>6</v>
      </c>
      <c r="G1292" s="1" t="s">
        <v>756</v>
      </c>
      <c r="H1292" s="2">
        <v>38.06</v>
      </c>
    </row>
    <row r="1293" spans="1:8" s="13" customFormat="1" x14ac:dyDescent="0.2">
      <c r="A1293" s="1">
        <v>1290</v>
      </c>
      <c r="B1293" s="2">
        <v>206</v>
      </c>
      <c r="C1293" s="2" t="s">
        <v>55</v>
      </c>
      <c r="D1293" s="12" t="s">
        <v>1039</v>
      </c>
      <c r="E1293" s="2">
        <v>1507</v>
      </c>
      <c r="F1293" s="2">
        <v>6</v>
      </c>
      <c r="G1293" s="1" t="s">
        <v>13</v>
      </c>
      <c r="H1293" s="2">
        <v>8.1199999999999992</v>
      </c>
    </row>
    <row r="1294" spans="1:8" s="13" customFormat="1" x14ac:dyDescent="0.2">
      <c r="A1294" s="1">
        <v>1291</v>
      </c>
      <c r="B1294" s="2">
        <v>206</v>
      </c>
      <c r="C1294" s="2" t="s">
        <v>55</v>
      </c>
      <c r="D1294" s="12" t="s">
        <v>1039</v>
      </c>
      <c r="E1294" s="2">
        <v>1508</v>
      </c>
      <c r="F1294" s="2">
        <v>13</v>
      </c>
      <c r="G1294" s="1" t="s">
        <v>1201</v>
      </c>
      <c r="H1294" s="2">
        <v>8.1199999999999992</v>
      </c>
    </row>
    <row r="1295" spans="1:8" s="13" customFormat="1" x14ac:dyDescent="0.2">
      <c r="A1295" s="1">
        <v>1292</v>
      </c>
      <c r="B1295" s="2">
        <v>206</v>
      </c>
      <c r="C1295" s="2" t="s">
        <v>55</v>
      </c>
      <c r="D1295" s="12" t="s">
        <v>1039</v>
      </c>
      <c r="E1295" s="2">
        <v>1509</v>
      </c>
      <c r="F1295" s="2">
        <v>8</v>
      </c>
      <c r="G1295" s="1" t="s">
        <v>1202</v>
      </c>
      <c r="H1295" s="2">
        <v>5.85</v>
      </c>
    </row>
    <row r="1296" spans="1:8" s="13" customFormat="1" x14ac:dyDescent="0.2">
      <c r="A1296" s="1">
        <v>1293</v>
      </c>
      <c r="B1296" s="2">
        <v>206</v>
      </c>
      <c r="C1296" s="2" t="s">
        <v>55</v>
      </c>
      <c r="D1296" s="1" t="s">
        <v>697</v>
      </c>
      <c r="E1296" s="2">
        <v>1505</v>
      </c>
      <c r="F1296" s="2">
        <v>13</v>
      </c>
      <c r="G1296" s="1" t="s">
        <v>1203</v>
      </c>
      <c r="H1296" s="2">
        <v>7.36</v>
      </c>
    </row>
    <row r="1297" spans="1:8" s="13" customFormat="1" x14ac:dyDescent="0.2">
      <c r="A1297" s="1">
        <v>1294</v>
      </c>
      <c r="B1297" s="2">
        <v>207</v>
      </c>
      <c r="C1297" s="2" t="s">
        <v>123</v>
      </c>
      <c r="D1297" s="1" t="s">
        <v>759</v>
      </c>
      <c r="E1297" s="2">
        <v>2200</v>
      </c>
      <c r="F1297" s="2">
        <v>6</v>
      </c>
      <c r="G1297" s="1" t="s">
        <v>1205</v>
      </c>
      <c r="H1297" s="2">
        <v>47.7</v>
      </c>
    </row>
    <row r="1298" spans="1:8" s="13" customFormat="1" x14ac:dyDescent="0.2">
      <c r="A1298" s="1">
        <v>1295</v>
      </c>
      <c r="B1298" s="2">
        <v>207</v>
      </c>
      <c r="C1298" s="2" t="s">
        <v>123</v>
      </c>
      <c r="D1298" s="12" t="s">
        <v>1039</v>
      </c>
      <c r="E1298" s="2">
        <v>2100</v>
      </c>
      <c r="F1298" s="23">
        <v>6</v>
      </c>
      <c r="G1298" s="1" t="s">
        <v>756</v>
      </c>
      <c r="H1298" s="2">
        <v>21.89</v>
      </c>
    </row>
    <row r="1299" spans="1:8" s="13" customFormat="1" x14ac:dyDescent="0.2">
      <c r="A1299" s="1">
        <v>1296</v>
      </c>
      <c r="B1299" s="2">
        <v>207</v>
      </c>
      <c r="C1299" s="2" t="s">
        <v>123</v>
      </c>
      <c r="D1299" s="12" t="s">
        <v>1039</v>
      </c>
      <c r="E1299" s="2">
        <v>2101</v>
      </c>
      <c r="F1299" s="23">
        <v>6</v>
      </c>
      <c r="G1299" s="1" t="s">
        <v>756</v>
      </c>
      <c r="H1299" s="2">
        <v>31.59</v>
      </c>
    </row>
    <row r="1300" spans="1:8" s="13" customFormat="1" x14ac:dyDescent="0.2">
      <c r="A1300" s="1">
        <v>1297</v>
      </c>
      <c r="B1300" s="2">
        <v>207</v>
      </c>
      <c r="C1300" s="2" t="s">
        <v>123</v>
      </c>
      <c r="D1300" s="12" t="s">
        <v>1039</v>
      </c>
      <c r="E1300" s="2">
        <v>2102</v>
      </c>
      <c r="F1300" s="2">
        <v>13</v>
      </c>
      <c r="G1300" s="1" t="s">
        <v>1201</v>
      </c>
      <c r="H1300" s="2">
        <v>8.1300000000000008</v>
      </c>
    </row>
    <row r="1301" spans="1:8" s="13" customFormat="1" x14ac:dyDescent="0.2">
      <c r="A1301" s="1">
        <v>1298</v>
      </c>
      <c r="B1301" s="2">
        <v>206</v>
      </c>
      <c r="C1301" s="2" t="s">
        <v>123</v>
      </c>
      <c r="D1301" s="1" t="s">
        <v>697</v>
      </c>
      <c r="E1301" s="2">
        <v>2300</v>
      </c>
      <c r="F1301" s="23">
        <v>13</v>
      </c>
      <c r="G1301" s="1" t="s">
        <v>38</v>
      </c>
      <c r="H1301" s="2">
        <v>86.21</v>
      </c>
    </row>
    <row r="1302" spans="1:8" s="13" customFormat="1" x14ac:dyDescent="0.2">
      <c r="A1302" s="1">
        <v>1299</v>
      </c>
      <c r="B1302" s="2">
        <v>207</v>
      </c>
      <c r="C1302" s="2" t="s">
        <v>123</v>
      </c>
      <c r="D1302" s="1" t="s">
        <v>1068</v>
      </c>
      <c r="E1302" s="2">
        <v>2000</v>
      </c>
      <c r="F1302" s="2">
        <v>4</v>
      </c>
      <c r="G1302" s="1" t="s">
        <v>1206</v>
      </c>
      <c r="H1302" s="2">
        <v>29.19</v>
      </c>
    </row>
    <row r="1303" spans="1:8" s="13" customFormat="1" x14ac:dyDescent="0.2">
      <c r="A1303" s="1">
        <v>1300</v>
      </c>
      <c r="B1303" s="2">
        <v>207</v>
      </c>
      <c r="C1303" s="2" t="s">
        <v>123</v>
      </c>
      <c r="D1303" s="1" t="s">
        <v>1068</v>
      </c>
      <c r="E1303" s="2">
        <v>2001</v>
      </c>
      <c r="F1303" s="2">
        <v>4</v>
      </c>
      <c r="G1303" s="1" t="s">
        <v>1207</v>
      </c>
      <c r="H1303" s="2">
        <v>6.2</v>
      </c>
    </row>
    <row r="1304" spans="1:8" s="13" customFormat="1" x14ac:dyDescent="0.2">
      <c r="A1304" s="1">
        <v>1301</v>
      </c>
      <c r="B1304" s="2">
        <v>207</v>
      </c>
      <c r="C1304" s="2" t="s">
        <v>123</v>
      </c>
      <c r="D1304" s="1" t="s">
        <v>1068</v>
      </c>
      <c r="E1304" s="2">
        <v>2002</v>
      </c>
      <c r="F1304" s="2">
        <v>4</v>
      </c>
      <c r="G1304" s="1" t="s">
        <v>1207</v>
      </c>
      <c r="H1304" s="2">
        <v>5.04</v>
      </c>
    </row>
    <row r="1305" spans="1:8" s="13" customFormat="1" x14ac:dyDescent="0.2">
      <c r="A1305" s="1">
        <v>1302</v>
      </c>
      <c r="B1305" s="2">
        <v>207</v>
      </c>
      <c r="C1305" s="2" t="s">
        <v>123</v>
      </c>
      <c r="D1305" s="1" t="s">
        <v>1068</v>
      </c>
      <c r="E1305" s="2">
        <v>2003</v>
      </c>
      <c r="F1305" s="2">
        <v>4</v>
      </c>
      <c r="G1305" s="1" t="s">
        <v>13</v>
      </c>
      <c r="H1305" s="2">
        <v>3.15</v>
      </c>
    </row>
    <row r="1306" spans="1:8" s="13" customFormat="1" x14ac:dyDescent="0.2">
      <c r="A1306" s="1">
        <v>1303</v>
      </c>
      <c r="B1306" s="2">
        <v>207</v>
      </c>
      <c r="C1306" s="2" t="s">
        <v>123</v>
      </c>
      <c r="D1306" s="1" t="s">
        <v>1068</v>
      </c>
      <c r="E1306" s="2">
        <v>2004</v>
      </c>
      <c r="F1306" s="2">
        <v>4</v>
      </c>
      <c r="G1306" s="1" t="s">
        <v>1208</v>
      </c>
      <c r="H1306" s="2">
        <v>23.63</v>
      </c>
    </row>
    <row r="1307" spans="1:8" s="13" customFormat="1" x14ac:dyDescent="0.2">
      <c r="A1307" s="1">
        <v>1304</v>
      </c>
      <c r="B1307" s="2">
        <v>207</v>
      </c>
      <c r="C1307" s="2" t="s">
        <v>123</v>
      </c>
      <c r="D1307" s="1" t="s">
        <v>1068</v>
      </c>
      <c r="E1307" s="2">
        <v>2005</v>
      </c>
      <c r="F1307" s="2">
        <v>4</v>
      </c>
      <c r="G1307" s="1" t="s">
        <v>1209</v>
      </c>
      <c r="H1307" s="2">
        <v>17.010000000000002</v>
      </c>
    </row>
    <row r="1308" spans="1:8" s="13" customFormat="1" x14ac:dyDescent="0.2">
      <c r="A1308" s="1">
        <v>1305</v>
      </c>
      <c r="B1308" s="2">
        <v>207</v>
      </c>
      <c r="C1308" s="2" t="s">
        <v>123</v>
      </c>
      <c r="D1308" s="1" t="s">
        <v>1068</v>
      </c>
      <c r="E1308" s="2">
        <v>2006</v>
      </c>
      <c r="F1308" s="2">
        <v>4</v>
      </c>
      <c r="G1308" s="1" t="s">
        <v>1210</v>
      </c>
      <c r="H1308" s="2">
        <v>17.11</v>
      </c>
    </row>
    <row r="1309" spans="1:8" s="13" customFormat="1" x14ac:dyDescent="0.2">
      <c r="A1309" s="1">
        <v>1306</v>
      </c>
      <c r="B1309" s="2">
        <v>207</v>
      </c>
      <c r="C1309" s="2" t="s">
        <v>123</v>
      </c>
      <c r="D1309" s="1" t="s">
        <v>1068</v>
      </c>
      <c r="E1309" s="2">
        <v>2007</v>
      </c>
      <c r="F1309" s="2">
        <v>4</v>
      </c>
      <c r="G1309" s="1" t="s">
        <v>1211</v>
      </c>
      <c r="H1309" s="2">
        <v>15.95</v>
      </c>
    </row>
    <row r="1310" spans="1:8" s="13" customFormat="1" x14ac:dyDescent="0.2">
      <c r="A1310" s="1">
        <v>1307</v>
      </c>
      <c r="B1310" s="2">
        <v>207</v>
      </c>
      <c r="C1310" s="2" t="s">
        <v>123</v>
      </c>
      <c r="D1310" s="1" t="s">
        <v>1068</v>
      </c>
      <c r="E1310" s="2">
        <v>2008</v>
      </c>
      <c r="F1310" s="2">
        <v>10</v>
      </c>
      <c r="G1310" s="1" t="s">
        <v>1212</v>
      </c>
      <c r="H1310" s="2">
        <v>9.08</v>
      </c>
    </row>
    <row r="1311" spans="1:8" s="13" customFormat="1" x14ac:dyDescent="0.2">
      <c r="A1311" s="1">
        <v>1308</v>
      </c>
      <c r="B1311" s="2">
        <v>207</v>
      </c>
      <c r="C1311" s="2" t="s">
        <v>123</v>
      </c>
      <c r="D1311" s="1" t="s">
        <v>1068</v>
      </c>
      <c r="E1311" s="2">
        <v>2009</v>
      </c>
      <c r="F1311" s="2">
        <v>4</v>
      </c>
      <c r="G1311" s="1" t="s">
        <v>1213</v>
      </c>
      <c r="H1311" s="2">
        <v>6.53</v>
      </c>
    </row>
    <row r="1312" spans="1:8" s="13" customFormat="1" x14ac:dyDescent="0.2">
      <c r="A1312" s="1">
        <v>1309</v>
      </c>
      <c r="B1312" s="2">
        <v>207</v>
      </c>
      <c r="C1312" s="2" t="s">
        <v>123</v>
      </c>
      <c r="D1312" s="1" t="s">
        <v>1068</v>
      </c>
      <c r="E1312" s="2">
        <v>2010</v>
      </c>
      <c r="F1312" s="2">
        <v>4</v>
      </c>
      <c r="G1312" s="1" t="s">
        <v>1213</v>
      </c>
      <c r="H1312" s="2">
        <v>25.38</v>
      </c>
    </row>
    <row r="1313" spans="1:8" s="13" customFormat="1" x14ac:dyDescent="0.2">
      <c r="A1313" s="1">
        <v>1310</v>
      </c>
      <c r="B1313" s="2">
        <v>207</v>
      </c>
      <c r="C1313" s="2" t="s">
        <v>123</v>
      </c>
      <c r="D1313" s="1" t="s">
        <v>1068</v>
      </c>
      <c r="E1313" s="2">
        <v>2011</v>
      </c>
      <c r="F1313" s="2">
        <v>4</v>
      </c>
      <c r="G1313" s="1" t="s">
        <v>1214</v>
      </c>
      <c r="H1313" s="2">
        <v>17.21</v>
      </c>
    </row>
    <row r="1314" spans="1:8" s="13" customFormat="1" x14ac:dyDescent="0.2">
      <c r="A1314" s="1">
        <v>1311</v>
      </c>
      <c r="B1314" s="2">
        <v>207</v>
      </c>
      <c r="C1314" s="2" t="s">
        <v>123</v>
      </c>
      <c r="D1314" s="1" t="s">
        <v>1068</v>
      </c>
      <c r="E1314" s="2">
        <v>2012</v>
      </c>
      <c r="F1314" s="2">
        <v>4</v>
      </c>
      <c r="G1314" s="1" t="s">
        <v>1215</v>
      </c>
      <c r="H1314" s="2">
        <v>13.5</v>
      </c>
    </row>
    <row r="1315" spans="1:8" s="13" customFormat="1" x14ac:dyDescent="0.2">
      <c r="A1315" s="1">
        <v>1312</v>
      </c>
      <c r="B1315" s="2">
        <v>207</v>
      </c>
      <c r="C1315" s="2" t="s">
        <v>123</v>
      </c>
      <c r="D1315" s="1" t="s">
        <v>1068</v>
      </c>
      <c r="E1315" s="2">
        <v>2013</v>
      </c>
      <c r="F1315" s="2">
        <v>14</v>
      </c>
      <c r="G1315" s="1" t="s">
        <v>36</v>
      </c>
      <c r="H1315" s="2">
        <v>3.13</v>
      </c>
    </row>
    <row r="1316" spans="1:8" s="13" customFormat="1" x14ac:dyDescent="0.2">
      <c r="A1316" s="1">
        <v>1313</v>
      </c>
      <c r="B1316" s="2">
        <v>207</v>
      </c>
      <c r="C1316" s="2" t="s">
        <v>123</v>
      </c>
      <c r="D1316" s="1" t="s">
        <v>1068</v>
      </c>
      <c r="E1316" s="2">
        <v>2014</v>
      </c>
      <c r="F1316" s="2">
        <v>4</v>
      </c>
      <c r="G1316" s="1" t="s">
        <v>1216</v>
      </c>
      <c r="H1316" s="2">
        <v>17.21</v>
      </c>
    </row>
    <row r="1317" spans="1:8" s="13" customFormat="1" x14ac:dyDescent="0.2">
      <c r="A1317" s="1">
        <v>1314</v>
      </c>
      <c r="B1317" s="2">
        <v>207</v>
      </c>
      <c r="C1317" s="2" t="s">
        <v>123</v>
      </c>
      <c r="D1317" s="1" t="s">
        <v>1068</v>
      </c>
      <c r="E1317" s="2">
        <v>2015</v>
      </c>
      <c r="F1317" s="2">
        <v>4</v>
      </c>
      <c r="G1317" s="1" t="s">
        <v>1217</v>
      </c>
      <c r="H1317" s="2">
        <v>19.09</v>
      </c>
    </row>
    <row r="1318" spans="1:8" s="13" customFormat="1" x14ac:dyDescent="0.2">
      <c r="A1318" s="1">
        <v>1315</v>
      </c>
      <c r="B1318" s="2">
        <v>207</v>
      </c>
      <c r="C1318" s="2" t="s">
        <v>123</v>
      </c>
      <c r="D1318" s="1" t="s">
        <v>1068</v>
      </c>
      <c r="E1318" s="2">
        <v>2016</v>
      </c>
      <c r="F1318" s="2">
        <v>4</v>
      </c>
      <c r="G1318" s="1" t="s">
        <v>1218</v>
      </c>
      <c r="H1318" s="2">
        <v>21.11</v>
      </c>
    </row>
    <row r="1319" spans="1:8" s="13" customFormat="1" x14ac:dyDescent="0.2">
      <c r="A1319" s="1">
        <v>1316</v>
      </c>
      <c r="B1319" s="2">
        <v>207</v>
      </c>
      <c r="C1319" s="2" t="s">
        <v>123</v>
      </c>
      <c r="D1319" s="1" t="s">
        <v>1068</v>
      </c>
      <c r="E1319" s="2">
        <v>2017</v>
      </c>
      <c r="F1319" s="2">
        <v>4</v>
      </c>
      <c r="G1319" s="1" t="s">
        <v>13</v>
      </c>
      <c r="H1319" s="2">
        <v>124.63</v>
      </c>
    </row>
    <row r="1320" spans="1:8" s="13" customFormat="1" x14ac:dyDescent="0.2">
      <c r="A1320" s="1">
        <v>1317</v>
      </c>
      <c r="B1320" s="2">
        <v>207</v>
      </c>
      <c r="C1320" s="2" t="s">
        <v>123</v>
      </c>
      <c r="D1320" s="1" t="s">
        <v>1068</v>
      </c>
      <c r="E1320" s="2">
        <v>2018</v>
      </c>
      <c r="F1320" s="2">
        <v>4</v>
      </c>
      <c r="G1320" s="1" t="s">
        <v>1219</v>
      </c>
      <c r="H1320" s="2">
        <v>19.489999999999998</v>
      </c>
    </row>
    <row r="1321" spans="1:8" s="13" customFormat="1" x14ac:dyDescent="0.2">
      <c r="A1321" s="1">
        <v>1318</v>
      </c>
      <c r="B1321" s="2">
        <v>207</v>
      </c>
      <c r="C1321" s="2" t="s">
        <v>123</v>
      </c>
      <c r="D1321" s="1" t="s">
        <v>1068</v>
      </c>
      <c r="E1321" s="2">
        <v>2019</v>
      </c>
      <c r="F1321" s="2">
        <v>4</v>
      </c>
      <c r="G1321" s="1" t="s">
        <v>1220</v>
      </c>
      <c r="H1321" s="2">
        <v>16.18</v>
      </c>
    </row>
    <row r="1322" spans="1:8" s="13" customFormat="1" x14ac:dyDescent="0.2">
      <c r="A1322" s="1">
        <v>1319</v>
      </c>
      <c r="B1322" s="2">
        <v>207</v>
      </c>
      <c r="C1322" s="2" t="s">
        <v>123</v>
      </c>
      <c r="D1322" s="1" t="s">
        <v>1068</v>
      </c>
      <c r="E1322" s="2">
        <v>2020</v>
      </c>
      <c r="F1322" s="2">
        <v>12</v>
      </c>
      <c r="G1322" s="1" t="s">
        <v>1221</v>
      </c>
      <c r="H1322" s="2">
        <v>8.16</v>
      </c>
    </row>
    <row r="1323" spans="1:8" s="13" customFormat="1" x14ac:dyDescent="0.2">
      <c r="A1323" s="1">
        <v>1320</v>
      </c>
      <c r="B1323" s="2">
        <v>207</v>
      </c>
      <c r="C1323" s="2" t="s">
        <v>123</v>
      </c>
      <c r="D1323" s="1" t="s">
        <v>1068</v>
      </c>
      <c r="E1323" s="2">
        <v>2021</v>
      </c>
      <c r="F1323" s="2">
        <v>4</v>
      </c>
      <c r="G1323" s="1" t="s">
        <v>1222</v>
      </c>
      <c r="H1323" s="2">
        <v>21.16</v>
      </c>
    </row>
    <row r="1324" spans="1:8" s="13" customFormat="1" x14ac:dyDescent="0.2">
      <c r="A1324" s="1">
        <v>1321</v>
      </c>
      <c r="B1324" s="2">
        <v>207</v>
      </c>
      <c r="C1324" s="2" t="s">
        <v>123</v>
      </c>
      <c r="D1324" s="1" t="s">
        <v>1068</v>
      </c>
      <c r="E1324" s="2">
        <v>2022</v>
      </c>
      <c r="F1324" s="2">
        <v>4</v>
      </c>
      <c r="G1324" s="1" t="s">
        <v>936</v>
      </c>
      <c r="H1324" s="2">
        <v>1.53</v>
      </c>
    </row>
    <row r="1325" spans="1:8" s="13" customFormat="1" x14ac:dyDescent="0.2">
      <c r="A1325" s="1">
        <v>1322</v>
      </c>
      <c r="B1325" s="2">
        <v>207</v>
      </c>
      <c r="C1325" s="2" t="s">
        <v>123</v>
      </c>
      <c r="D1325" s="1" t="s">
        <v>1068</v>
      </c>
      <c r="E1325" s="2">
        <v>2023</v>
      </c>
      <c r="F1325" s="2">
        <v>4</v>
      </c>
      <c r="G1325" s="1" t="s">
        <v>356</v>
      </c>
      <c r="H1325" s="2">
        <v>1.62</v>
      </c>
    </row>
    <row r="1326" spans="1:8" s="13" customFormat="1" x14ac:dyDescent="0.2">
      <c r="A1326" s="1">
        <v>1323</v>
      </c>
      <c r="B1326" s="2">
        <v>207</v>
      </c>
      <c r="C1326" s="2" t="s">
        <v>123</v>
      </c>
      <c r="D1326" s="1" t="s">
        <v>1068</v>
      </c>
      <c r="E1326" s="2">
        <v>2024</v>
      </c>
      <c r="F1326" s="2">
        <v>4</v>
      </c>
      <c r="G1326" s="1" t="s">
        <v>1223</v>
      </c>
      <c r="H1326" s="2">
        <v>1.53</v>
      </c>
    </row>
    <row r="1327" spans="1:8" s="13" customFormat="1" x14ac:dyDescent="0.2">
      <c r="A1327" s="1">
        <v>1324</v>
      </c>
      <c r="B1327" s="2">
        <v>207</v>
      </c>
      <c r="C1327" s="2" t="s">
        <v>123</v>
      </c>
      <c r="D1327" s="1" t="s">
        <v>1068</v>
      </c>
      <c r="E1327" s="2">
        <v>2025</v>
      </c>
      <c r="F1327" s="2">
        <v>12</v>
      </c>
      <c r="G1327" s="1" t="s">
        <v>1221</v>
      </c>
      <c r="H1327" s="2">
        <v>4.79</v>
      </c>
    </row>
    <row r="1328" spans="1:8" s="13" customFormat="1" x14ac:dyDescent="0.2">
      <c r="A1328" s="1">
        <v>1325</v>
      </c>
      <c r="B1328" s="2">
        <v>207</v>
      </c>
      <c r="C1328" s="2" t="s">
        <v>123</v>
      </c>
      <c r="D1328" s="1" t="s">
        <v>1068</v>
      </c>
      <c r="E1328" s="2">
        <v>2026</v>
      </c>
      <c r="F1328" s="2">
        <v>4</v>
      </c>
      <c r="G1328" s="1" t="s">
        <v>1224</v>
      </c>
      <c r="H1328" s="2">
        <v>32.06</v>
      </c>
    </row>
    <row r="1329" spans="1:8" s="13" customFormat="1" x14ac:dyDescent="0.2">
      <c r="A1329" s="1">
        <v>1326</v>
      </c>
      <c r="B1329" s="2">
        <v>207</v>
      </c>
      <c r="C1329" s="2" t="s">
        <v>123</v>
      </c>
      <c r="D1329" s="1" t="s">
        <v>1068</v>
      </c>
      <c r="E1329" s="2">
        <v>2027</v>
      </c>
      <c r="F1329" s="2">
        <v>4</v>
      </c>
      <c r="G1329" s="1" t="s">
        <v>13</v>
      </c>
      <c r="H1329" s="2">
        <v>3.88</v>
      </c>
    </row>
    <row r="1330" spans="1:8" s="13" customFormat="1" x14ac:dyDescent="0.2">
      <c r="A1330" s="1">
        <v>1327</v>
      </c>
      <c r="B1330" s="2">
        <v>207</v>
      </c>
      <c r="C1330" s="2" t="s">
        <v>123</v>
      </c>
      <c r="D1330" s="1" t="s">
        <v>1068</v>
      </c>
      <c r="E1330" s="2">
        <v>2028</v>
      </c>
      <c r="F1330" s="2">
        <v>4</v>
      </c>
      <c r="G1330" s="1" t="s">
        <v>919</v>
      </c>
      <c r="H1330" s="2">
        <v>1.53</v>
      </c>
    </row>
    <row r="1331" spans="1:8" s="13" customFormat="1" x14ac:dyDescent="0.2">
      <c r="A1331" s="1">
        <v>1328</v>
      </c>
      <c r="B1331" s="2">
        <v>207</v>
      </c>
      <c r="C1331" s="2" t="s">
        <v>123</v>
      </c>
      <c r="D1331" s="1" t="s">
        <v>1068</v>
      </c>
      <c r="E1331" s="2">
        <v>2029</v>
      </c>
      <c r="F1331" s="2">
        <v>4</v>
      </c>
      <c r="G1331" s="1" t="s">
        <v>356</v>
      </c>
      <c r="H1331" s="2">
        <v>1.62</v>
      </c>
    </row>
    <row r="1332" spans="1:8" s="13" customFormat="1" x14ac:dyDescent="0.2">
      <c r="A1332" s="1">
        <v>1329</v>
      </c>
      <c r="B1332" s="2">
        <v>207</v>
      </c>
      <c r="C1332" s="2" t="s">
        <v>123</v>
      </c>
      <c r="D1332" s="1" t="s">
        <v>1068</v>
      </c>
      <c r="E1332" s="2">
        <v>2030</v>
      </c>
      <c r="F1332" s="2">
        <v>4</v>
      </c>
      <c r="G1332" s="1" t="s">
        <v>919</v>
      </c>
      <c r="H1332" s="2">
        <v>1.53</v>
      </c>
    </row>
    <row r="1333" spans="1:8" s="13" customFormat="1" x14ac:dyDescent="0.2">
      <c r="A1333" s="1">
        <v>1330</v>
      </c>
      <c r="B1333" s="2">
        <v>207</v>
      </c>
      <c r="C1333" s="2" t="s">
        <v>123</v>
      </c>
      <c r="D1333" s="1" t="s">
        <v>1068</v>
      </c>
      <c r="E1333" s="2">
        <v>2031</v>
      </c>
      <c r="F1333" s="2">
        <v>4</v>
      </c>
      <c r="G1333" s="1" t="s">
        <v>1204</v>
      </c>
      <c r="H1333" s="2">
        <v>4.03</v>
      </c>
    </row>
    <row r="1334" spans="1:8" s="13" customFormat="1" x14ac:dyDescent="0.2">
      <c r="A1334" s="1">
        <v>1331</v>
      </c>
      <c r="B1334" s="2">
        <v>207</v>
      </c>
      <c r="C1334" s="2" t="s">
        <v>123</v>
      </c>
      <c r="D1334" s="1" t="s">
        <v>1068</v>
      </c>
      <c r="E1334" s="2">
        <v>2032</v>
      </c>
      <c r="F1334" s="2">
        <v>4</v>
      </c>
      <c r="G1334" s="1" t="s">
        <v>1225</v>
      </c>
      <c r="H1334" s="2">
        <v>15.12</v>
      </c>
    </row>
    <row r="1335" spans="1:8" s="13" customFormat="1" x14ac:dyDescent="0.2">
      <c r="A1335" s="1">
        <v>1332</v>
      </c>
      <c r="B1335" s="2">
        <v>207</v>
      </c>
      <c r="C1335" s="2" t="s">
        <v>123</v>
      </c>
      <c r="D1335" s="1" t="s">
        <v>1068</v>
      </c>
      <c r="E1335" s="2">
        <v>2033</v>
      </c>
      <c r="F1335" s="2">
        <v>4</v>
      </c>
      <c r="G1335" s="1" t="s">
        <v>202</v>
      </c>
      <c r="H1335" s="2">
        <v>5.0199999999999996</v>
      </c>
    </row>
    <row r="1336" spans="1:8" s="13" customFormat="1" x14ac:dyDescent="0.2">
      <c r="A1336" s="1">
        <v>1333</v>
      </c>
      <c r="B1336" s="2">
        <v>207</v>
      </c>
      <c r="C1336" s="2" t="s">
        <v>123</v>
      </c>
      <c r="D1336" s="1" t="s">
        <v>1068</v>
      </c>
      <c r="E1336" s="2">
        <v>2034</v>
      </c>
      <c r="F1336" s="2">
        <v>4</v>
      </c>
      <c r="G1336" s="1" t="s">
        <v>1226</v>
      </c>
      <c r="H1336" s="2">
        <v>29.19</v>
      </c>
    </row>
    <row r="1337" spans="1:8" s="13" customFormat="1" x14ac:dyDescent="0.2">
      <c r="A1337" s="1">
        <v>1334</v>
      </c>
      <c r="B1337" s="2">
        <v>207</v>
      </c>
      <c r="C1337" s="2" t="s">
        <v>123</v>
      </c>
      <c r="D1337" s="1" t="s">
        <v>1068</v>
      </c>
      <c r="E1337" s="2">
        <v>2035</v>
      </c>
      <c r="F1337" s="2">
        <v>4</v>
      </c>
      <c r="G1337" s="1" t="s">
        <v>1227</v>
      </c>
      <c r="H1337" s="2">
        <v>19.46</v>
      </c>
    </row>
    <row r="1338" spans="1:8" s="13" customFormat="1" x14ac:dyDescent="0.2">
      <c r="A1338" s="1">
        <v>1335</v>
      </c>
      <c r="B1338" s="2">
        <v>207</v>
      </c>
      <c r="C1338" s="2" t="s">
        <v>123</v>
      </c>
      <c r="D1338" s="1" t="s">
        <v>1068</v>
      </c>
      <c r="E1338" s="2">
        <v>2036</v>
      </c>
      <c r="F1338" s="2">
        <v>4</v>
      </c>
      <c r="G1338" s="1" t="s">
        <v>1228</v>
      </c>
      <c r="H1338" s="2">
        <v>19.46</v>
      </c>
    </row>
    <row r="1339" spans="1:8" s="13" customFormat="1" x14ac:dyDescent="0.2">
      <c r="A1339" s="1">
        <v>1336</v>
      </c>
      <c r="B1339" s="8" t="s">
        <v>722</v>
      </c>
      <c r="C1339" s="8" t="s">
        <v>12</v>
      </c>
      <c r="D1339" s="17" t="s">
        <v>759</v>
      </c>
      <c r="E1339" s="8" t="s">
        <v>668</v>
      </c>
      <c r="F1339" s="2">
        <v>13</v>
      </c>
      <c r="G1339" s="13" t="s">
        <v>1333</v>
      </c>
      <c r="H1339" s="14">
        <v>19.399999999999999</v>
      </c>
    </row>
    <row r="1340" spans="1:8" s="13" customFormat="1" x14ac:dyDescent="0.2">
      <c r="A1340" s="1">
        <v>1337</v>
      </c>
      <c r="B1340" s="8" t="s">
        <v>722</v>
      </c>
      <c r="C1340" s="8" t="s">
        <v>12</v>
      </c>
      <c r="D1340" s="17" t="s">
        <v>759</v>
      </c>
      <c r="E1340" s="8" t="s">
        <v>665</v>
      </c>
      <c r="F1340" s="2">
        <v>13</v>
      </c>
      <c r="G1340" s="13" t="s">
        <v>1333</v>
      </c>
      <c r="H1340" s="14">
        <v>10.199999999999999</v>
      </c>
    </row>
    <row r="1341" spans="1:8" s="13" customFormat="1" x14ac:dyDescent="0.2">
      <c r="A1341" s="1">
        <v>1338</v>
      </c>
      <c r="B1341" s="8" t="s">
        <v>722</v>
      </c>
      <c r="C1341" s="8" t="s">
        <v>55</v>
      </c>
      <c r="D1341" s="17" t="s">
        <v>759</v>
      </c>
      <c r="E1341" s="8" t="s">
        <v>670</v>
      </c>
      <c r="F1341" s="119">
        <v>2</v>
      </c>
      <c r="G1341" s="13" t="s">
        <v>1334</v>
      </c>
      <c r="H1341" s="14">
        <v>6.2</v>
      </c>
    </row>
    <row r="1342" spans="1:8" s="13" customFormat="1" x14ac:dyDescent="0.2">
      <c r="A1342" s="1">
        <v>1339</v>
      </c>
      <c r="B1342" s="8" t="s">
        <v>722</v>
      </c>
      <c r="C1342" s="8" t="s">
        <v>55</v>
      </c>
      <c r="D1342" s="17" t="s">
        <v>759</v>
      </c>
      <c r="E1342" s="8" t="s">
        <v>671</v>
      </c>
      <c r="F1342" s="119">
        <v>2</v>
      </c>
      <c r="G1342" s="13" t="s">
        <v>1335</v>
      </c>
      <c r="H1342" s="14">
        <v>6.2</v>
      </c>
    </row>
    <row r="1343" spans="1:8" s="13" customFormat="1" x14ac:dyDescent="0.2">
      <c r="A1343" s="1">
        <v>1340</v>
      </c>
      <c r="B1343" s="8" t="s">
        <v>722</v>
      </c>
      <c r="C1343" s="8" t="s">
        <v>55</v>
      </c>
      <c r="D1343" s="17" t="s">
        <v>759</v>
      </c>
      <c r="E1343" s="8" t="s">
        <v>691</v>
      </c>
      <c r="F1343" s="119">
        <v>2</v>
      </c>
      <c r="G1343" s="13" t="s">
        <v>1336</v>
      </c>
      <c r="H1343" s="14">
        <v>1.7</v>
      </c>
    </row>
    <row r="1344" spans="1:8" s="13" customFormat="1" x14ac:dyDescent="0.2">
      <c r="A1344" s="1">
        <v>1341</v>
      </c>
      <c r="B1344" s="8" t="s">
        <v>722</v>
      </c>
      <c r="C1344" s="8" t="s">
        <v>55</v>
      </c>
      <c r="D1344" s="17" t="s">
        <v>759</v>
      </c>
      <c r="E1344" s="8" t="s">
        <v>673</v>
      </c>
      <c r="F1344" s="119">
        <v>2</v>
      </c>
      <c r="G1344" s="13" t="s">
        <v>1337</v>
      </c>
      <c r="H1344" s="14">
        <v>1.4</v>
      </c>
    </row>
    <row r="1345" spans="1:8" s="13" customFormat="1" x14ac:dyDescent="0.2">
      <c r="A1345" s="1">
        <v>1342</v>
      </c>
      <c r="B1345" s="8" t="s">
        <v>722</v>
      </c>
      <c r="C1345" s="8" t="s">
        <v>55</v>
      </c>
      <c r="D1345" s="17" t="s">
        <v>759</v>
      </c>
      <c r="E1345" s="8" t="s">
        <v>675</v>
      </c>
      <c r="F1345" s="119">
        <v>2</v>
      </c>
      <c r="G1345" s="13" t="s">
        <v>1338</v>
      </c>
      <c r="H1345" s="14">
        <v>1.4</v>
      </c>
    </row>
    <row r="1346" spans="1:8" s="13" customFormat="1" x14ac:dyDescent="0.2">
      <c r="A1346" s="1">
        <v>1343</v>
      </c>
      <c r="B1346" s="8" t="s">
        <v>722</v>
      </c>
      <c r="C1346" s="8" t="s">
        <v>55</v>
      </c>
      <c r="D1346" s="17" t="s">
        <v>759</v>
      </c>
      <c r="E1346" s="8" t="s">
        <v>677</v>
      </c>
      <c r="F1346" s="119">
        <v>2</v>
      </c>
      <c r="G1346" s="13" t="s">
        <v>1339</v>
      </c>
      <c r="H1346" s="14">
        <v>1.7</v>
      </c>
    </row>
    <row r="1347" spans="1:8" s="13" customFormat="1" x14ac:dyDescent="0.2">
      <c r="A1347" s="1">
        <v>1344</v>
      </c>
      <c r="B1347" s="8" t="s">
        <v>722</v>
      </c>
      <c r="C1347" s="8" t="s">
        <v>55</v>
      </c>
      <c r="D1347" s="17" t="s">
        <v>759</v>
      </c>
      <c r="E1347" s="8" t="s">
        <v>679</v>
      </c>
      <c r="F1347" s="119">
        <v>2</v>
      </c>
      <c r="G1347" s="13" t="s">
        <v>1340</v>
      </c>
      <c r="H1347" s="14">
        <v>14.6</v>
      </c>
    </row>
    <row r="1348" spans="1:8" s="13" customFormat="1" x14ac:dyDescent="0.2">
      <c r="A1348" s="1">
        <v>1345</v>
      </c>
      <c r="B1348" s="8" t="s">
        <v>722</v>
      </c>
      <c r="C1348" s="8" t="s">
        <v>55</v>
      </c>
      <c r="D1348" s="17" t="s">
        <v>759</v>
      </c>
      <c r="E1348" s="8" t="s">
        <v>681</v>
      </c>
      <c r="F1348" s="119">
        <v>2</v>
      </c>
      <c r="G1348" s="13" t="s">
        <v>709</v>
      </c>
      <c r="H1348" s="14">
        <v>1.1000000000000001</v>
      </c>
    </row>
    <row r="1349" spans="1:8" s="13" customFormat="1" x14ac:dyDescent="0.2">
      <c r="A1349" s="1">
        <v>1346</v>
      </c>
      <c r="B1349" s="8" t="s">
        <v>722</v>
      </c>
      <c r="C1349" s="8" t="s">
        <v>55</v>
      </c>
      <c r="D1349" s="17" t="s">
        <v>759</v>
      </c>
      <c r="E1349" s="8" t="s">
        <v>683</v>
      </c>
      <c r="F1349" s="119">
        <v>2</v>
      </c>
      <c r="G1349" s="13" t="s">
        <v>1341</v>
      </c>
      <c r="H1349" s="14">
        <v>1.8</v>
      </c>
    </row>
    <row r="1350" spans="1:8" s="13" customFormat="1" x14ac:dyDescent="0.2">
      <c r="A1350" s="1">
        <v>1347</v>
      </c>
      <c r="B1350" s="8" t="s">
        <v>722</v>
      </c>
      <c r="C1350" s="8" t="s">
        <v>55</v>
      </c>
      <c r="D1350" s="17" t="s">
        <v>759</v>
      </c>
      <c r="E1350" s="8" t="s">
        <v>685</v>
      </c>
      <c r="F1350" s="119">
        <v>2</v>
      </c>
      <c r="G1350" s="13" t="s">
        <v>1342</v>
      </c>
      <c r="H1350" s="14">
        <v>2</v>
      </c>
    </row>
    <row r="1351" spans="1:8" s="13" customFormat="1" x14ac:dyDescent="0.2">
      <c r="A1351" s="1">
        <v>1348</v>
      </c>
      <c r="B1351" s="8" t="s">
        <v>722</v>
      </c>
      <c r="C1351" s="8" t="s">
        <v>55</v>
      </c>
      <c r="D1351" s="17" t="s">
        <v>759</v>
      </c>
      <c r="E1351" s="8" t="s">
        <v>737</v>
      </c>
      <c r="F1351" s="119">
        <v>2</v>
      </c>
      <c r="G1351" s="13" t="s">
        <v>1343</v>
      </c>
      <c r="H1351" s="14">
        <v>1.4</v>
      </c>
    </row>
    <row r="1352" spans="1:8" s="13" customFormat="1" x14ac:dyDescent="0.2">
      <c r="A1352" s="1">
        <v>1349</v>
      </c>
      <c r="B1352" s="8" t="s">
        <v>722</v>
      </c>
      <c r="C1352" s="8" t="s">
        <v>55</v>
      </c>
      <c r="D1352" s="17" t="s">
        <v>759</v>
      </c>
      <c r="E1352" s="8" t="s">
        <v>738</v>
      </c>
      <c r="F1352" s="119">
        <v>2</v>
      </c>
      <c r="G1352" s="13" t="s">
        <v>1344</v>
      </c>
      <c r="H1352" s="14">
        <v>26</v>
      </c>
    </row>
    <row r="1353" spans="1:8" s="13" customFormat="1" x14ac:dyDescent="0.2">
      <c r="A1353" s="1">
        <v>1350</v>
      </c>
      <c r="B1353" s="8" t="s">
        <v>722</v>
      </c>
      <c r="C1353" s="8" t="s">
        <v>55</v>
      </c>
      <c r="D1353" s="17" t="s">
        <v>759</v>
      </c>
      <c r="E1353" s="8" t="s">
        <v>739</v>
      </c>
      <c r="F1353" s="119">
        <v>2</v>
      </c>
      <c r="G1353" s="13" t="s">
        <v>682</v>
      </c>
      <c r="H1353" s="14">
        <v>19.899999999999999</v>
      </c>
    </row>
    <row r="1354" spans="1:8" s="13" customFormat="1" x14ac:dyDescent="0.2">
      <c r="A1354" s="1">
        <v>1351</v>
      </c>
      <c r="B1354" s="8" t="s">
        <v>722</v>
      </c>
      <c r="C1354" s="8" t="s">
        <v>55</v>
      </c>
      <c r="D1354" s="17" t="s">
        <v>759</v>
      </c>
      <c r="E1354" s="8" t="s">
        <v>740</v>
      </c>
      <c r="F1354" s="119">
        <v>2</v>
      </c>
      <c r="G1354" s="13" t="s">
        <v>1345</v>
      </c>
      <c r="H1354" s="14">
        <v>63.9</v>
      </c>
    </row>
    <row r="1355" spans="1:8" s="13" customFormat="1" x14ac:dyDescent="0.2">
      <c r="A1355" s="1">
        <v>1352</v>
      </c>
      <c r="B1355" s="8" t="s">
        <v>722</v>
      </c>
      <c r="C1355" s="8" t="s">
        <v>55</v>
      </c>
      <c r="D1355" s="17" t="s">
        <v>759</v>
      </c>
      <c r="E1355" s="8" t="s">
        <v>1346</v>
      </c>
      <c r="F1355" s="119">
        <v>2</v>
      </c>
      <c r="G1355" s="13" t="s">
        <v>1347</v>
      </c>
      <c r="H1355" s="14">
        <v>9.3000000000000007</v>
      </c>
    </row>
    <row r="1356" spans="1:8" s="13" customFormat="1" x14ac:dyDescent="0.2">
      <c r="A1356" s="1">
        <v>1353</v>
      </c>
      <c r="B1356" s="8" t="s">
        <v>722</v>
      </c>
      <c r="C1356" s="8" t="s">
        <v>55</v>
      </c>
      <c r="D1356" s="17" t="s">
        <v>759</v>
      </c>
      <c r="E1356" s="8" t="s">
        <v>1348</v>
      </c>
      <c r="F1356" s="119">
        <v>2</v>
      </c>
      <c r="G1356" s="13" t="s">
        <v>672</v>
      </c>
      <c r="H1356" s="14">
        <v>9.4</v>
      </c>
    </row>
    <row r="1357" spans="1:8" s="13" customFormat="1" x14ac:dyDescent="0.2">
      <c r="A1357" s="1">
        <v>1354</v>
      </c>
      <c r="B1357" s="8" t="s">
        <v>722</v>
      </c>
      <c r="C1357" s="8" t="s">
        <v>55</v>
      </c>
      <c r="D1357" s="17" t="s">
        <v>759</v>
      </c>
      <c r="E1357" s="8" t="s">
        <v>1349</v>
      </c>
      <c r="F1357" s="119">
        <v>2</v>
      </c>
      <c r="G1357" s="13" t="s">
        <v>1350</v>
      </c>
      <c r="H1357" s="14">
        <v>11.6</v>
      </c>
    </row>
    <row r="1358" spans="1:8" s="13" customFormat="1" x14ac:dyDescent="0.2">
      <c r="A1358" s="1">
        <v>1355</v>
      </c>
      <c r="B1358" s="8" t="s">
        <v>722</v>
      </c>
      <c r="C1358" s="8" t="s">
        <v>55</v>
      </c>
      <c r="D1358" s="17" t="s">
        <v>759</v>
      </c>
      <c r="E1358" s="8" t="s">
        <v>1351</v>
      </c>
      <c r="F1358" s="119">
        <v>2</v>
      </c>
      <c r="G1358" s="13" t="s">
        <v>706</v>
      </c>
      <c r="H1358" s="14">
        <v>11.3</v>
      </c>
    </row>
    <row r="1359" spans="1:8" s="13" customFormat="1" x14ac:dyDescent="0.2">
      <c r="A1359" s="1">
        <v>1356</v>
      </c>
      <c r="B1359" s="8" t="s">
        <v>722</v>
      </c>
      <c r="C1359" s="8" t="s">
        <v>55</v>
      </c>
      <c r="D1359" s="17" t="s">
        <v>759</v>
      </c>
      <c r="E1359" s="8" t="s">
        <v>1352</v>
      </c>
      <c r="F1359" s="119">
        <v>2</v>
      </c>
      <c r="G1359" s="13" t="s">
        <v>1353</v>
      </c>
      <c r="H1359" s="14">
        <v>15.5</v>
      </c>
    </row>
    <row r="1360" spans="1:8" s="13" customFormat="1" x14ac:dyDescent="0.2">
      <c r="A1360" s="1">
        <v>1357</v>
      </c>
      <c r="B1360" s="8" t="s">
        <v>722</v>
      </c>
      <c r="C1360" s="8" t="s">
        <v>55</v>
      </c>
      <c r="D1360" s="17" t="s">
        <v>759</v>
      </c>
      <c r="E1360" s="8" t="s">
        <v>1354</v>
      </c>
      <c r="F1360" s="119">
        <v>2</v>
      </c>
      <c r="G1360" s="13" t="s">
        <v>1355</v>
      </c>
      <c r="H1360" s="14">
        <v>7.6</v>
      </c>
    </row>
    <row r="1361" spans="1:8" s="13" customFormat="1" x14ac:dyDescent="0.2">
      <c r="A1361" s="1">
        <v>1358</v>
      </c>
      <c r="B1361" s="8" t="s">
        <v>722</v>
      </c>
      <c r="C1361" s="8" t="s">
        <v>55</v>
      </c>
      <c r="D1361" s="17" t="s">
        <v>759</v>
      </c>
      <c r="E1361" s="8" t="s">
        <v>1356</v>
      </c>
      <c r="F1361" s="119">
        <v>2</v>
      </c>
      <c r="G1361" s="13" t="s">
        <v>1357</v>
      </c>
      <c r="H1361" s="14">
        <v>2.9</v>
      </c>
    </row>
    <row r="1362" spans="1:8" s="13" customFormat="1" x14ac:dyDescent="0.2">
      <c r="A1362" s="1">
        <v>1359</v>
      </c>
      <c r="B1362" s="8" t="s">
        <v>722</v>
      </c>
      <c r="C1362" s="8" t="s">
        <v>55</v>
      </c>
      <c r="D1362" s="17" t="s">
        <v>759</v>
      </c>
      <c r="E1362" s="8" t="s">
        <v>1358</v>
      </c>
      <c r="F1362" s="119">
        <v>2</v>
      </c>
      <c r="G1362" s="13" t="s">
        <v>1359</v>
      </c>
      <c r="H1362" s="14">
        <v>15</v>
      </c>
    </row>
    <row r="1363" spans="1:8" s="13" customFormat="1" x14ac:dyDescent="0.2">
      <c r="A1363" s="1">
        <v>1360</v>
      </c>
      <c r="B1363" s="8" t="s">
        <v>722</v>
      </c>
      <c r="C1363" s="8" t="s">
        <v>55</v>
      </c>
      <c r="D1363" s="17" t="s">
        <v>759</v>
      </c>
      <c r="E1363" s="8" t="s">
        <v>1360</v>
      </c>
      <c r="F1363" s="119">
        <v>2</v>
      </c>
      <c r="G1363" s="13" t="s">
        <v>1361</v>
      </c>
      <c r="H1363" s="14">
        <v>44.1</v>
      </c>
    </row>
    <row r="1364" spans="1:8" s="13" customFormat="1" x14ac:dyDescent="0.2">
      <c r="A1364" s="1">
        <v>1361</v>
      </c>
      <c r="B1364" s="8" t="s">
        <v>722</v>
      </c>
      <c r="C1364" s="8" t="s">
        <v>55</v>
      </c>
      <c r="D1364" s="17" t="s">
        <v>759</v>
      </c>
      <c r="E1364" s="8" t="s">
        <v>755</v>
      </c>
      <c r="F1364" s="119">
        <v>2</v>
      </c>
      <c r="G1364" s="13" t="s">
        <v>1361</v>
      </c>
      <c r="H1364" s="14">
        <v>44.1</v>
      </c>
    </row>
    <row r="1365" spans="1:8" s="13" customFormat="1" x14ac:dyDescent="0.2">
      <c r="A1365" s="1">
        <v>1362</v>
      </c>
      <c r="B1365" s="8" t="s">
        <v>722</v>
      </c>
      <c r="C1365" s="8" t="s">
        <v>55</v>
      </c>
      <c r="D1365" s="17" t="s">
        <v>759</v>
      </c>
      <c r="E1365" s="8" t="s">
        <v>1362</v>
      </c>
      <c r="F1365" s="119">
        <v>2</v>
      </c>
      <c r="G1365" s="13" t="s">
        <v>1363</v>
      </c>
      <c r="H1365" s="14">
        <v>2.8</v>
      </c>
    </row>
    <row r="1366" spans="1:8" s="13" customFormat="1" x14ac:dyDescent="0.2">
      <c r="A1366" s="1">
        <v>1363</v>
      </c>
      <c r="B1366" s="8" t="s">
        <v>722</v>
      </c>
      <c r="C1366" s="8" t="s">
        <v>55</v>
      </c>
      <c r="D1366" s="17" t="s">
        <v>759</v>
      </c>
      <c r="E1366" s="8" t="s">
        <v>1364</v>
      </c>
      <c r="F1366" s="119">
        <v>2</v>
      </c>
      <c r="G1366" s="13" t="s">
        <v>1365</v>
      </c>
      <c r="H1366" s="14">
        <v>4.7</v>
      </c>
    </row>
    <row r="1367" spans="1:8" s="13" customFormat="1" x14ac:dyDescent="0.2">
      <c r="A1367" s="1">
        <v>1364</v>
      </c>
      <c r="B1367" s="8" t="s">
        <v>722</v>
      </c>
      <c r="C1367" s="8" t="s">
        <v>55</v>
      </c>
      <c r="D1367" s="17" t="s">
        <v>759</v>
      </c>
      <c r="E1367" s="8" t="s">
        <v>1366</v>
      </c>
      <c r="F1367" s="119">
        <v>2</v>
      </c>
      <c r="G1367" s="13" t="s">
        <v>760</v>
      </c>
      <c r="H1367" s="14">
        <v>8.5</v>
      </c>
    </row>
    <row r="1368" spans="1:8" s="13" customFormat="1" x14ac:dyDescent="0.2">
      <c r="A1368" s="1">
        <v>1365</v>
      </c>
      <c r="B1368" s="8" t="s">
        <v>722</v>
      </c>
      <c r="C1368" s="8" t="s">
        <v>55</v>
      </c>
      <c r="D1368" s="17" t="s">
        <v>759</v>
      </c>
      <c r="E1368" s="8" t="s">
        <v>1367</v>
      </c>
      <c r="F1368" s="119">
        <v>2</v>
      </c>
      <c r="G1368" s="13" t="s">
        <v>1342</v>
      </c>
      <c r="H1368" s="14">
        <v>2.2000000000000002</v>
      </c>
    </row>
    <row r="1369" spans="1:8" s="13" customFormat="1" x14ac:dyDescent="0.2">
      <c r="A1369" s="1">
        <v>1366</v>
      </c>
      <c r="B1369" s="8" t="s">
        <v>722</v>
      </c>
      <c r="C1369" s="8" t="s">
        <v>55</v>
      </c>
      <c r="D1369" s="17" t="s">
        <v>759</v>
      </c>
      <c r="E1369" s="8" t="s">
        <v>1368</v>
      </c>
      <c r="F1369" s="119">
        <v>2</v>
      </c>
      <c r="G1369" s="13" t="s">
        <v>1343</v>
      </c>
      <c r="H1369" s="14">
        <v>1.5</v>
      </c>
    </row>
    <row r="1370" spans="1:8" s="13" customFormat="1" x14ac:dyDescent="0.2">
      <c r="A1370" s="1">
        <v>1367</v>
      </c>
      <c r="B1370" s="8" t="s">
        <v>722</v>
      </c>
      <c r="C1370" s="8" t="s">
        <v>55</v>
      </c>
      <c r="D1370" s="17" t="s">
        <v>759</v>
      </c>
      <c r="E1370" s="8" t="s">
        <v>1369</v>
      </c>
      <c r="F1370" s="119">
        <v>2</v>
      </c>
      <c r="G1370" s="13" t="s">
        <v>1370</v>
      </c>
      <c r="H1370" s="14">
        <v>2.1</v>
      </c>
    </row>
    <row r="1371" spans="1:8" s="13" customFormat="1" x14ac:dyDescent="0.2">
      <c r="A1371" s="1">
        <v>1368</v>
      </c>
      <c r="B1371" s="8" t="s">
        <v>722</v>
      </c>
      <c r="C1371" s="8" t="s">
        <v>55</v>
      </c>
      <c r="D1371" s="17" t="s">
        <v>759</v>
      </c>
      <c r="E1371" s="8" t="s">
        <v>1371</v>
      </c>
      <c r="F1371" s="119">
        <v>2</v>
      </c>
      <c r="G1371" s="13" t="s">
        <v>761</v>
      </c>
      <c r="H1371" s="14">
        <v>2</v>
      </c>
    </row>
    <row r="1372" spans="1:8" s="13" customFormat="1" x14ac:dyDescent="0.2">
      <c r="A1372" s="1">
        <v>1369</v>
      </c>
      <c r="B1372" s="8" t="s">
        <v>722</v>
      </c>
      <c r="C1372" s="8" t="s">
        <v>55</v>
      </c>
      <c r="D1372" s="17" t="s">
        <v>759</v>
      </c>
      <c r="E1372" s="8" t="s">
        <v>1372</v>
      </c>
      <c r="F1372" s="119">
        <v>2</v>
      </c>
      <c r="G1372" s="13" t="s">
        <v>1339</v>
      </c>
      <c r="H1372" s="14">
        <v>1.6</v>
      </c>
    </row>
    <row r="1373" spans="1:8" s="13" customFormat="1" x14ac:dyDescent="0.2">
      <c r="A1373" s="1">
        <v>1370</v>
      </c>
      <c r="B1373" s="8" t="s">
        <v>722</v>
      </c>
      <c r="C1373" s="8" t="s">
        <v>55</v>
      </c>
      <c r="D1373" s="17" t="s">
        <v>759</v>
      </c>
      <c r="E1373" s="8" t="s">
        <v>1373</v>
      </c>
      <c r="F1373" s="119">
        <v>2</v>
      </c>
      <c r="G1373" s="13" t="s">
        <v>1374</v>
      </c>
      <c r="H1373" s="14">
        <v>0.8</v>
      </c>
    </row>
    <row r="1374" spans="1:8" s="13" customFormat="1" x14ac:dyDescent="0.2">
      <c r="A1374" s="1">
        <v>1371</v>
      </c>
      <c r="B1374" s="8" t="s">
        <v>722</v>
      </c>
      <c r="C1374" s="8" t="s">
        <v>55</v>
      </c>
      <c r="D1374" s="17" t="s">
        <v>759</v>
      </c>
      <c r="E1374" s="8" t="s">
        <v>1375</v>
      </c>
      <c r="F1374" s="119">
        <v>2</v>
      </c>
      <c r="G1374" s="13" t="s">
        <v>1338</v>
      </c>
      <c r="H1374" s="14">
        <v>0.8</v>
      </c>
    </row>
    <row r="1375" spans="1:8" s="13" customFormat="1" x14ac:dyDescent="0.2">
      <c r="A1375" s="1">
        <v>1372</v>
      </c>
      <c r="B1375" s="8" t="s">
        <v>722</v>
      </c>
      <c r="C1375" s="8" t="s">
        <v>55</v>
      </c>
      <c r="D1375" s="17" t="s">
        <v>759</v>
      </c>
      <c r="E1375" s="8" t="s">
        <v>1376</v>
      </c>
      <c r="F1375" s="119">
        <v>2</v>
      </c>
      <c r="G1375" s="13" t="s">
        <v>762</v>
      </c>
      <c r="H1375" s="14">
        <v>3</v>
      </c>
    </row>
    <row r="1376" spans="1:8" s="13" customFormat="1" x14ac:dyDescent="0.2">
      <c r="A1376" s="1">
        <v>1373</v>
      </c>
      <c r="B1376" s="8" t="s">
        <v>722</v>
      </c>
      <c r="C1376" s="8" t="s">
        <v>55</v>
      </c>
      <c r="D1376" s="17" t="s">
        <v>759</v>
      </c>
      <c r="E1376" s="8" t="s">
        <v>1377</v>
      </c>
      <c r="F1376" s="119">
        <v>2</v>
      </c>
      <c r="G1376" s="13" t="s">
        <v>1336</v>
      </c>
      <c r="H1376" s="14">
        <v>3.6</v>
      </c>
    </row>
    <row r="1377" spans="1:8" s="13" customFormat="1" x14ac:dyDescent="0.2">
      <c r="A1377" s="1">
        <v>1374</v>
      </c>
      <c r="B1377" s="8" t="s">
        <v>722</v>
      </c>
      <c r="C1377" s="8" t="s">
        <v>55</v>
      </c>
      <c r="D1377" s="17" t="s">
        <v>759</v>
      </c>
      <c r="E1377" s="8" t="s">
        <v>1378</v>
      </c>
      <c r="F1377" s="119">
        <v>2</v>
      </c>
      <c r="G1377" s="13" t="s">
        <v>709</v>
      </c>
      <c r="H1377" s="14">
        <v>1.7</v>
      </c>
    </row>
    <row r="1378" spans="1:8" s="13" customFormat="1" x14ac:dyDescent="0.2">
      <c r="A1378" s="1">
        <v>1375</v>
      </c>
      <c r="B1378" s="8" t="s">
        <v>722</v>
      </c>
      <c r="C1378" s="8" t="s">
        <v>55</v>
      </c>
      <c r="D1378" s="17" t="s">
        <v>759</v>
      </c>
      <c r="E1378" s="8" t="s">
        <v>1379</v>
      </c>
      <c r="F1378" s="119">
        <v>2</v>
      </c>
      <c r="G1378" s="13" t="s">
        <v>1337</v>
      </c>
      <c r="H1378" s="14">
        <v>1</v>
      </c>
    </row>
    <row r="1379" spans="1:8" s="13" customFormat="1" x14ac:dyDescent="0.2">
      <c r="A1379" s="1">
        <v>1376</v>
      </c>
      <c r="B1379" s="8" t="s">
        <v>722</v>
      </c>
      <c r="C1379" s="8" t="s">
        <v>55</v>
      </c>
      <c r="D1379" s="17" t="s">
        <v>759</v>
      </c>
      <c r="E1379" s="8" t="s">
        <v>1380</v>
      </c>
      <c r="F1379" s="119">
        <v>2</v>
      </c>
      <c r="G1379" s="13" t="s">
        <v>1337</v>
      </c>
      <c r="H1379" s="14">
        <v>1</v>
      </c>
    </row>
    <row r="1380" spans="1:8" s="13" customFormat="1" x14ac:dyDescent="0.2">
      <c r="A1380" s="1">
        <v>1377</v>
      </c>
      <c r="B1380" s="8" t="s">
        <v>722</v>
      </c>
      <c r="C1380" s="8" t="s">
        <v>55</v>
      </c>
      <c r="D1380" s="17" t="s">
        <v>759</v>
      </c>
      <c r="E1380" s="8" t="s">
        <v>687</v>
      </c>
      <c r="F1380" s="119">
        <v>2</v>
      </c>
      <c r="G1380" s="13" t="s">
        <v>713</v>
      </c>
      <c r="H1380" s="14">
        <v>8.1999999999999993</v>
      </c>
    </row>
    <row r="1381" spans="1:8" s="13" customFormat="1" x14ac:dyDescent="0.2">
      <c r="A1381" s="1">
        <v>1378</v>
      </c>
      <c r="B1381" s="8" t="s">
        <v>722</v>
      </c>
      <c r="C1381" s="8" t="s">
        <v>55</v>
      </c>
      <c r="D1381" s="17" t="s">
        <v>759</v>
      </c>
      <c r="E1381" s="8" t="s">
        <v>688</v>
      </c>
      <c r="F1381" s="2">
        <v>6</v>
      </c>
      <c r="G1381" s="13" t="s">
        <v>669</v>
      </c>
      <c r="H1381" s="14">
        <v>62.9</v>
      </c>
    </row>
    <row r="1382" spans="1:8" s="13" customFormat="1" x14ac:dyDescent="0.2">
      <c r="A1382" s="1">
        <v>1379</v>
      </c>
      <c r="B1382" s="8" t="s">
        <v>722</v>
      </c>
      <c r="C1382" s="8" t="s">
        <v>55</v>
      </c>
      <c r="D1382" s="17" t="s">
        <v>759</v>
      </c>
      <c r="E1382" s="8" t="s">
        <v>689</v>
      </c>
      <c r="F1382" s="2">
        <v>6</v>
      </c>
      <c r="G1382" s="13" t="s">
        <v>669</v>
      </c>
      <c r="H1382" s="14">
        <v>12.9</v>
      </c>
    </row>
    <row r="1383" spans="1:8" s="13" customFormat="1" x14ac:dyDescent="0.2">
      <c r="A1383" s="1">
        <v>1380</v>
      </c>
      <c r="B1383" s="8" t="s">
        <v>722</v>
      </c>
      <c r="C1383" s="8" t="s">
        <v>55</v>
      </c>
      <c r="D1383" s="17" t="s">
        <v>759</v>
      </c>
      <c r="E1383" s="8" t="s">
        <v>749</v>
      </c>
      <c r="F1383" s="2">
        <v>6</v>
      </c>
      <c r="G1383" s="13" t="s">
        <v>669</v>
      </c>
      <c r="H1383" s="14">
        <v>20.399999999999999</v>
      </c>
    </row>
    <row r="1384" spans="1:8" s="13" customFormat="1" x14ac:dyDescent="0.2">
      <c r="A1384" s="1">
        <v>1381</v>
      </c>
      <c r="B1384" s="8" t="s">
        <v>722</v>
      </c>
      <c r="C1384" s="8" t="s">
        <v>55</v>
      </c>
      <c r="D1384" s="17" t="s">
        <v>759</v>
      </c>
      <c r="E1384" s="8" t="s">
        <v>1381</v>
      </c>
      <c r="F1384" s="2">
        <v>8</v>
      </c>
      <c r="G1384" s="13" t="s">
        <v>1382</v>
      </c>
      <c r="H1384" s="14">
        <v>4.9000000000000004</v>
      </c>
    </row>
    <row r="1385" spans="1:8" s="13" customFormat="1" x14ac:dyDescent="0.2">
      <c r="A1385" s="1">
        <v>1382</v>
      </c>
      <c r="B1385" s="8" t="s">
        <v>722</v>
      </c>
      <c r="C1385" s="8" t="s">
        <v>55</v>
      </c>
      <c r="D1385" s="17" t="s">
        <v>759</v>
      </c>
      <c r="E1385" s="8" t="s">
        <v>1383</v>
      </c>
      <c r="F1385" s="2">
        <v>8</v>
      </c>
      <c r="G1385" s="13" t="s">
        <v>734</v>
      </c>
      <c r="H1385" s="14">
        <v>6.2</v>
      </c>
    </row>
    <row r="1386" spans="1:8" s="13" customFormat="1" x14ac:dyDescent="0.2">
      <c r="A1386" s="1">
        <v>1383</v>
      </c>
      <c r="B1386" s="2">
        <v>210</v>
      </c>
      <c r="C1386" s="8" t="s">
        <v>12</v>
      </c>
      <c r="D1386" s="17" t="s">
        <v>1039</v>
      </c>
      <c r="E1386" s="8" t="s">
        <v>764</v>
      </c>
      <c r="F1386" s="23">
        <v>6</v>
      </c>
      <c r="G1386" s="13" t="s">
        <v>690</v>
      </c>
      <c r="H1386" s="14">
        <v>4.8</v>
      </c>
    </row>
    <row r="1387" spans="1:8" s="13" customFormat="1" x14ac:dyDescent="0.2">
      <c r="A1387" s="1">
        <v>1384</v>
      </c>
      <c r="B1387" s="2">
        <v>210</v>
      </c>
      <c r="C1387" s="8" t="s">
        <v>12</v>
      </c>
      <c r="D1387" s="17" t="s">
        <v>1061</v>
      </c>
      <c r="E1387" s="8" t="s">
        <v>765</v>
      </c>
      <c r="F1387" s="23">
        <v>10</v>
      </c>
      <c r="G1387" s="1" t="s">
        <v>275</v>
      </c>
      <c r="H1387" s="14">
        <v>33.4</v>
      </c>
    </row>
    <row r="1388" spans="1:8" s="13" customFormat="1" x14ac:dyDescent="0.2">
      <c r="A1388" s="1">
        <v>1385</v>
      </c>
      <c r="B1388" s="2">
        <v>210</v>
      </c>
      <c r="C1388" s="8" t="s">
        <v>12</v>
      </c>
      <c r="D1388" s="17" t="s">
        <v>1039</v>
      </c>
      <c r="E1388" s="8" t="s">
        <v>766</v>
      </c>
      <c r="F1388" s="23">
        <v>6</v>
      </c>
      <c r="G1388" s="13" t="s">
        <v>669</v>
      </c>
      <c r="H1388" s="14">
        <v>52.5</v>
      </c>
    </row>
    <row r="1389" spans="1:8" s="13" customFormat="1" x14ac:dyDescent="0.2">
      <c r="A1389" s="1">
        <v>1386</v>
      </c>
      <c r="B1389" s="2">
        <v>210</v>
      </c>
      <c r="C1389" s="8" t="s">
        <v>12</v>
      </c>
      <c r="D1389" s="17" t="s">
        <v>1061</v>
      </c>
      <c r="E1389" s="8" t="s">
        <v>767</v>
      </c>
      <c r="F1389" s="23">
        <v>4</v>
      </c>
      <c r="G1389" s="13" t="s">
        <v>768</v>
      </c>
      <c r="H1389" s="14">
        <v>30.7</v>
      </c>
    </row>
    <row r="1390" spans="1:8" s="13" customFormat="1" x14ac:dyDescent="0.2">
      <c r="A1390" s="1">
        <v>1387</v>
      </c>
      <c r="B1390" s="2">
        <v>210</v>
      </c>
      <c r="C1390" s="8" t="s">
        <v>12</v>
      </c>
      <c r="D1390" s="17" t="s">
        <v>1061</v>
      </c>
      <c r="E1390" s="8" t="s">
        <v>769</v>
      </c>
      <c r="F1390" s="23">
        <v>4</v>
      </c>
      <c r="G1390" s="13" t="s">
        <v>768</v>
      </c>
      <c r="H1390" s="14">
        <v>15.7</v>
      </c>
    </row>
    <row r="1391" spans="1:8" s="13" customFormat="1" x14ac:dyDescent="0.2">
      <c r="A1391" s="1">
        <v>1388</v>
      </c>
      <c r="B1391" s="2">
        <v>210</v>
      </c>
      <c r="C1391" s="8" t="s">
        <v>12</v>
      </c>
      <c r="D1391" s="17" t="s">
        <v>1061</v>
      </c>
      <c r="E1391" s="8" t="s">
        <v>770</v>
      </c>
      <c r="F1391" s="23">
        <v>4</v>
      </c>
      <c r="G1391" s="13" t="s">
        <v>768</v>
      </c>
      <c r="H1391" s="14">
        <v>23</v>
      </c>
    </row>
    <row r="1392" spans="1:8" s="13" customFormat="1" x14ac:dyDescent="0.2">
      <c r="A1392" s="1">
        <v>1389</v>
      </c>
      <c r="B1392" s="2">
        <v>210</v>
      </c>
      <c r="C1392" s="8" t="s">
        <v>12</v>
      </c>
      <c r="D1392" s="17" t="s">
        <v>1061</v>
      </c>
      <c r="E1392" s="8" t="s">
        <v>771</v>
      </c>
      <c r="F1392" s="23">
        <v>2</v>
      </c>
      <c r="G1392" s="13" t="s">
        <v>772</v>
      </c>
      <c r="H1392" s="14">
        <v>15.6</v>
      </c>
    </row>
    <row r="1393" spans="1:8" s="13" customFormat="1" x14ac:dyDescent="0.2">
      <c r="A1393" s="1">
        <v>1390</v>
      </c>
      <c r="B1393" s="2">
        <v>210</v>
      </c>
      <c r="C1393" s="8" t="s">
        <v>12</v>
      </c>
      <c r="D1393" s="17" t="s">
        <v>1061</v>
      </c>
      <c r="E1393" s="8" t="s">
        <v>773</v>
      </c>
      <c r="F1393" s="23">
        <v>4</v>
      </c>
      <c r="G1393" s="13" t="s">
        <v>774</v>
      </c>
      <c r="H1393" s="14">
        <v>23</v>
      </c>
    </row>
    <row r="1394" spans="1:8" s="13" customFormat="1" x14ac:dyDescent="0.2">
      <c r="A1394" s="1">
        <v>1391</v>
      </c>
      <c r="B1394" s="2">
        <v>210</v>
      </c>
      <c r="C1394" s="8" t="s">
        <v>12</v>
      </c>
      <c r="D1394" s="17" t="s">
        <v>1061</v>
      </c>
      <c r="E1394" s="8" t="s">
        <v>775</v>
      </c>
      <c r="F1394" s="23">
        <v>2</v>
      </c>
      <c r="G1394" s="13" t="s">
        <v>776</v>
      </c>
      <c r="H1394" s="14">
        <v>15.7</v>
      </c>
    </row>
    <row r="1395" spans="1:8" s="13" customFormat="1" x14ac:dyDescent="0.2">
      <c r="A1395" s="1">
        <v>1392</v>
      </c>
      <c r="B1395" s="2">
        <v>210</v>
      </c>
      <c r="C1395" s="8" t="s">
        <v>12</v>
      </c>
      <c r="D1395" s="17" t="s">
        <v>1061</v>
      </c>
      <c r="E1395" s="8" t="s">
        <v>777</v>
      </c>
      <c r="F1395" s="23">
        <v>2</v>
      </c>
      <c r="G1395" s="13" t="s">
        <v>778</v>
      </c>
      <c r="H1395" s="14">
        <v>13.1</v>
      </c>
    </row>
    <row r="1396" spans="1:8" s="13" customFormat="1" x14ac:dyDescent="0.2">
      <c r="A1396" s="1">
        <v>1393</v>
      </c>
      <c r="B1396" s="2">
        <v>210</v>
      </c>
      <c r="C1396" s="8" t="s">
        <v>12</v>
      </c>
      <c r="D1396" s="17" t="s">
        <v>1061</v>
      </c>
      <c r="E1396" s="8" t="s">
        <v>779</v>
      </c>
      <c r="F1396" s="2">
        <v>1</v>
      </c>
      <c r="G1396" s="13" t="s">
        <v>705</v>
      </c>
      <c r="H1396" s="14">
        <v>15.8</v>
      </c>
    </row>
    <row r="1397" spans="1:8" s="13" customFormat="1" x14ac:dyDescent="0.2">
      <c r="A1397" s="1">
        <v>1394</v>
      </c>
      <c r="B1397" s="2">
        <v>210</v>
      </c>
      <c r="C1397" s="8" t="s">
        <v>12</v>
      </c>
      <c r="D1397" s="17" t="s">
        <v>1061</v>
      </c>
      <c r="E1397" s="8" t="s">
        <v>780</v>
      </c>
      <c r="F1397" s="2">
        <v>6</v>
      </c>
      <c r="G1397" s="13" t="s">
        <v>781</v>
      </c>
      <c r="H1397" s="14">
        <v>30.8</v>
      </c>
    </row>
    <row r="1398" spans="1:8" s="13" customFormat="1" x14ac:dyDescent="0.2">
      <c r="A1398" s="1">
        <v>1395</v>
      </c>
      <c r="B1398" s="2">
        <v>210</v>
      </c>
      <c r="C1398" s="8" t="s">
        <v>12</v>
      </c>
      <c r="D1398" s="17" t="s">
        <v>1061</v>
      </c>
      <c r="E1398" s="8" t="s">
        <v>773</v>
      </c>
      <c r="F1398" s="23">
        <v>6</v>
      </c>
      <c r="G1398" s="13" t="s">
        <v>669</v>
      </c>
      <c r="H1398" s="14">
        <v>27.4</v>
      </c>
    </row>
    <row r="1399" spans="1:8" s="13" customFormat="1" x14ac:dyDescent="0.2">
      <c r="A1399" s="1">
        <v>1396</v>
      </c>
      <c r="B1399" s="2">
        <v>210</v>
      </c>
      <c r="C1399" s="8" t="s">
        <v>12</v>
      </c>
      <c r="D1399" s="17" t="s">
        <v>1061</v>
      </c>
      <c r="E1399" s="8" t="s">
        <v>782</v>
      </c>
      <c r="F1399" s="23">
        <v>1</v>
      </c>
      <c r="G1399" s="13" t="s">
        <v>783</v>
      </c>
      <c r="H1399" s="14">
        <v>6.2</v>
      </c>
    </row>
    <row r="1400" spans="1:8" s="13" customFormat="1" x14ac:dyDescent="0.2">
      <c r="A1400" s="1">
        <v>1397</v>
      </c>
      <c r="B1400" s="2">
        <v>210</v>
      </c>
      <c r="C1400" s="8" t="s">
        <v>12</v>
      </c>
      <c r="D1400" s="17" t="s">
        <v>1061</v>
      </c>
      <c r="E1400" s="8" t="s">
        <v>784</v>
      </c>
      <c r="F1400" s="23">
        <v>1</v>
      </c>
      <c r="G1400" s="13" t="s">
        <v>715</v>
      </c>
      <c r="H1400" s="14">
        <v>1</v>
      </c>
    </row>
    <row r="1401" spans="1:8" s="13" customFormat="1" x14ac:dyDescent="0.2">
      <c r="A1401" s="1">
        <v>1398</v>
      </c>
      <c r="B1401" s="2">
        <v>210</v>
      </c>
      <c r="C1401" s="8" t="s">
        <v>12</v>
      </c>
      <c r="D1401" s="17" t="s">
        <v>1061</v>
      </c>
      <c r="E1401" s="8" t="s">
        <v>785</v>
      </c>
      <c r="F1401" s="23">
        <v>1</v>
      </c>
      <c r="G1401" s="13" t="s">
        <v>715</v>
      </c>
      <c r="H1401" s="14">
        <v>5.3</v>
      </c>
    </row>
    <row r="1402" spans="1:8" s="13" customFormat="1" x14ac:dyDescent="0.2">
      <c r="A1402" s="1">
        <v>1399</v>
      </c>
      <c r="B1402" s="2">
        <v>210</v>
      </c>
      <c r="C1402" s="8" t="s">
        <v>12</v>
      </c>
      <c r="D1402" s="17" t="s">
        <v>1061</v>
      </c>
      <c r="E1402" s="8" t="s">
        <v>786</v>
      </c>
      <c r="F1402" s="23">
        <v>10</v>
      </c>
      <c r="G1402" s="1" t="s">
        <v>275</v>
      </c>
      <c r="H1402" s="14">
        <v>20.6</v>
      </c>
    </row>
    <row r="1403" spans="1:8" s="13" customFormat="1" x14ac:dyDescent="0.2">
      <c r="A1403" s="1">
        <v>1400</v>
      </c>
      <c r="B1403" s="2">
        <v>210</v>
      </c>
      <c r="C1403" s="8" t="s">
        <v>12</v>
      </c>
      <c r="D1403" s="17" t="s">
        <v>1061</v>
      </c>
      <c r="E1403" s="8" t="s">
        <v>787</v>
      </c>
      <c r="F1403" s="23">
        <v>4</v>
      </c>
      <c r="G1403" s="13" t="s">
        <v>368</v>
      </c>
      <c r="H1403" s="14">
        <v>14</v>
      </c>
    </row>
    <row r="1404" spans="1:8" s="13" customFormat="1" x14ac:dyDescent="0.2">
      <c r="A1404" s="1">
        <v>1401</v>
      </c>
      <c r="B1404" s="2">
        <v>210</v>
      </c>
      <c r="C1404" s="8" t="s">
        <v>12</v>
      </c>
      <c r="D1404" s="17" t="s">
        <v>1061</v>
      </c>
      <c r="E1404" s="8" t="s">
        <v>788</v>
      </c>
      <c r="F1404" s="23">
        <v>1</v>
      </c>
      <c r="G1404" s="13" t="s">
        <v>370</v>
      </c>
      <c r="H1404" s="14">
        <v>3.2</v>
      </c>
    </row>
    <row r="1405" spans="1:8" s="13" customFormat="1" x14ac:dyDescent="0.2">
      <c r="A1405" s="1">
        <v>1402</v>
      </c>
      <c r="B1405" s="2">
        <v>210</v>
      </c>
      <c r="C1405" s="8" t="s">
        <v>12</v>
      </c>
      <c r="D1405" s="17" t="s">
        <v>1061</v>
      </c>
      <c r="E1405" s="8" t="s">
        <v>789</v>
      </c>
      <c r="F1405" s="23">
        <v>1</v>
      </c>
      <c r="G1405" s="13" t="s">
        <v>700</v>
      </c>
      <c r="H1405" s="14">
        <v>3.2</v>
      </c>
    </row>
    <row r="1406" spans="1:8" s="13" customFormat="1" x14ac:dyDescent="0.2">
      <c r="A1406" s="1">
        <v>1403</v>
      </c>
      <c r="B1406" s="2">
        <v>210</v>
      </c>
      <c r="C1406" s="8" t="s">
        <v>12</v>
      </c>
      <c r="D1406" s="17" t="s">
        <v>1061</v>
      </c>
      <c r="E1406" s="8" t="s">
        <v>790</v>
      </c>
      <c r="F1406" s="23">
        <v>6</v>
      </c>
      <c r="G1406" s="13" t="s">
        <v>669</v>
      </c>
      <c r="H1406" s="14">
        <v>30.4</v>
      </c>
    </row>
    <row r="1407" spans="1:8" s="13" customFormat="1" x14ac:dyDescent="0.2">
      <c r="A1407" s="1">
        <v>1404</v>
      </c>
      <c r="B1407" s="2">
        <v>210</v>
      </c>
      <c r="C1407" s="8" t="s">
        <v>12</v>
      </c>
      <c r="D1407" s="17" t="s">
        <v>1061</v>
      </c>
      <c r="E1407" s="8" t="s">
        <v>791</v>
      </c>
      <c r="F1407" s="2">
        <v>4</v>
      </c>
      <c r="G1407" s="13" t="s">
        <v>792</v>
      </c>
      <c r="H1407" s="14">
        <v>21</v>
      </c>
    </row>
    <row r="1408" spans="1:8" s="13" customFormat="1" x14ac:dyDescent="0.2">
      <c r="A1408" s="1">
        <v>1405</v>
      </c>
      <c r="B1408" s="2">
        <v>210</v>
      </c>
      <c r="C1408" s="8" t="s">
        <v>12</v>
      </c>
      <c r="D1408" s="17" t="s">
        <v>1061</v>
      </c>
      <c r="E1408" s="8" t="s">
        <v>793</v>
      </c>
      <c r="F1408" s="23">
        <v>1</v>
      </c>
      <c r="G1408" s="13" t="s">
        <v>794</v>
      </c>
      <c r="H1408" s="14">
        <v>2</v>
      </c>
    </row>
    <row r="1409" spans="1:8" s="13" customFormat="1" x14ac:dyDescent="0.2">
      <c r="A1409" s="1">
        <v>1406</v>
      </c>
      <c r="B1409" s="2">
        <v>210</v>
      </c>
      <c r="C1409" s="8" t="s">
        <v>12</v>
      </c>
      <c r="D1409" s="17" t="s">
        <v>1061</v>
      </c>
      <c r="E1409" s="8" t="s">
        <v>795</v>
      </c>
      <c r="F1409" s="2">
        <v>4</v>
      </c>
      <c r="G1409" s="13" t="s">
        <v>796</v>
      </c>
      <c r="H1409" s="14">
        <v>11.6</v>
      </c>
    </row>
    <row r="1410" spans="1:8" s="13" customFormat="1" x14ac:dyDescent="0.2">
      <c r="A1410" s="1">
        <v>1407</v>
      </c>
      <c r="B1410" s="2">
        <v>210</v>
      </c>
      <c r="C1410" s="8" t="s">
        <v>12</v>
      </c>
      <c r="D1410" s="17" t="s">
        <v>1061</v>
      </c>
      <c r="E1410" s="8" t="s">
        <v>797</v>
      </c>
      <c r="F1410" s="23">
        <v>1</v>
      </c>
      <c r="G1410" s="13" t="s">
        <v>783</v>
      </c>
      <c r="H1410" s="14">
        <v>4.8</v>
      </c>
    </row>
    <row r="1411" spans="1:8" s="13" customFormat="1" x14ac:dyDescent="0.2">
      <c r="A1411" s="1">
        <v>1408</v>
      </c>
      <c r="B1411" s="2">
        <v>210</v>
      </c>
      <c r="C1411" s="8" t="s">
        <v>12</v>
      </c>
      <c r="D1411" s="17" t="s">
        <v>1061</v>
      </c>
      <c r="E1411" s="8" t="s">
        <v>798</v>
      </c>
      <c r="F1411" s="2">
        <v>14</v>
      </c>
      <c r="G1411" s="13" t="s">
        <v>709</v>
      </c>
      <c r="H1411" s="14">
        <v>6.1</v>
      </c>
    </row>
    <row r="1412" spans="1:8" s="13" customFormat="1" x14ac:dyDescent="0.2">
      <c r="A1412" s="1">
        <v>1409</v>
      </c>
      <c r="B1412" s="2">
        <v>210</v>
      </c>
      <c r="C1412" s="8" t="s">
        <v>12</v>
      </c>
      <c r="D1412" s="17" t="s">
        <v>1061</v>
      </c>
      <c r="E1412" s="8" t="s">
        <v>799</v>
      </c>
      <c r="F1412" s="23">
        <v>6</v>
      </c>
      <c r="G1412" s="13" t="s">
        <v>669</v>
      </c>
      <c r="H1412" s="14">
        <v>41.1</v>
      </c>
    </row>
    <row r="1413" spans="1:8" s="13" customFormat="1" x14ac:dyDescent="0.2">
      <c r="A1413" s="1">
        <v>1410</v>
      </c>
      <c r="B1413" s="2">
        <v>210</v>
      </c>
      <c r="C1413" s="8" t="s">
        <v>12</v>
      </c>
      <c r="D1413" s="17" t="s">
        <v>1061</v>
      </c>
      <c r="E1413" s="8" t="s">
        <v>800</v>
      </c>
      <c r="F1413" s="23">
        <v>6</v>
      </c>
      <c r="G1413" s="13" t="s">
        <v>690</v>
      </c>
      <c r="H1413" s="14">
        <v>10.199999999999999</v>
      </c>
    </row>
    <row r="1414" spans="1:8" s="13" customFormat="1" x14ac:dyDescent="0.2">
      <c r="A1414" s="1">
        <v>1411</v>
      </c>
      <c r="B1414" s="2">
        <v>210</v>
      </c>
      <c r="C1414" s="8" t="s">
        <v>12</v>
      </c>
      <c r="D1414" s="17" t="s">
        <v>1061</v>
      </c>
      <c r="E1414" s="8" t="s">
        <v>801</v>
      </c>
      <c r="F1414" s="2">
        <v>4</v>
      </c>
      <c r="G1414" s="13" t="s">
        <v>802</v>
      </c>
      <c r="H1414" s="14">
        <v>8.3000000000000007</v>
      </c>
    </row>
    <row r="1415" spans="1:8" s="13" customFormat="1" x14ac:dyDescent="0.2">
      <c r="A1415" s="1">
        <v>1412</v>
      </c>
      <c r="B1415" s="2">
        <v>210</v>
      </c>
      <c r="C1415" s="8" t="s">
        <v>12</v>
      </c>
      <c r="D1415" s="17" t="s">
        <v>1061</v>
      </c>
      <c r="E1415" s="8" t="s">
        <v>803</v>
      </c>
      <c r="F1415" s="2">
        <v>4</v>
      </c>
      <c r="G1415" s="13" t="s">
        <v>804</v>
      </c>
      <c r="H1415" s="14">
        <v>13</v>
      </c>
    </row>
    <row r="1416" spans="1:8" s="13" customFormat="1" x14ac:dyDescent="0.2">
      <c r="A1416" s="1">
        <v>1413</v>
      </c>
      <c r="B1416" s="2">
        <v>210</v>
      </c>
      <c r="C1416" s="8" t="s">
        <v>12</v>
      </c>
      <c r="D1416" s="17" t="s">
        <v>1061</v>
      </c>
      <c r="E1416" s="8" t="s">
        <v>805</v>
      </c>
      <c r="F1416" s="23">
        <v>1</v>
      </c>
      <c r="G1416" s="13" t="s">
        <v>783</v>
      </c>
      <c r="H1416" s="14">
        <v>3.4</v>
      </c>
    </row>
    <row r="1417" spans="1:8" s="13" customFormat="1" x14ac:dyDescent="0.2">
      <c r="A1417" s="1">
        <v>1414</v>
      </c>
      <c r="B1417" s="2">
        <v>210</v>
      </c>
      <c r="C1417" s="8" t="s">
        <v>12</v>
      </c>
      <c r="D1417" s="17" t="s">
        <v>1061</v>
      </c>
      <c r="E1417" s="8" t="s">
        <v>806</v>
      </c>
      <c r="F1417" s="23">
        <v>1</v>
      </c>
      <c r="G1417" s="13" t="s">
        <v>370</v>
      </c>
      <c r="H1417" s="14">
        <v>2</v>
      </c>
    </row>
    <row r="1418" spans="1:8" s="13" customFormat="1" x14ac:dyDescent="0.2">
      <c r="A1418" s="1">
        <v>1415</v>
      </c>
      <c r="B1418" s="2">
        <v>210</v>
      </c>
      <c r="C1418" s="8" t="s">
        <v>12</v>
      </c>
      <c r="D1418" s="17" t="s">
        <v>1061</v>
      </c>
      <c r="E1418" s="8" t="s">
        <v>807</v>
      </c>
      <c r="F1418" s="23">
        <v>1</v>
      </c>
      <c r="G1418" s="13" t="s">
        <v>757</v>
      </c>
      <c r="H1418" s="14">
        <v>1.7</v>
      </c>
    </row>
    <row r="1419" spans="1:8" s="13" customFormat="1" x14ac:dyDescent="0.2">
      <c r="A1419" s="1">
        <v>1416</v>
      </c>
      <c r="B1419" s="2">
        <v>210</v>
      </c>
      <c r="C1419" s="8" t="s">
        <v>12</v>
      </c>
      <c r="D1419" s="17" t="s">
        <v>1061</v>
      </c>
      <c r="E1419" s="8" t="s">
        <v>808</v>
      </c>
      <c r="F1419" s="23">
        <v>1</v>
      </c>
      <c r="G1419" s="13" t="s">
        <v>757</v>
      </c>
      <c r="H1419" s="14">
        <v>1.7</v>
      </c>
    </row>
    <row r="1420" spans="1:8" s="13" customFormat="1" x14ac:dyDescent="0.2">
      <c r="A1420" s="1">
        <v>1417</v>
      </c>
      <c r="B1420" s="2">
        <v>210</v>
      </c>
      <c r="C1420" s="8" t="s">
        <v>12</v>
      </c>
      <c r="D1420" s="17" t="s">
        <v>1061</v>
      </c>
      <c r="E1420" s="8" t="s">
        <v>809</v>
      </c>
      <c r="F1420" s="23">
        <v>8</v>
      </c>
      <c r="G1420" s="13" t="s">
        <v>734</v>
      </c>
      <c r="H1420" s="14">
        <v>6.5</v>
      </c>
    </row>
    <row r="1421" spans="1:8" s="13" customFormat="1" x14ac:dyDescent="0.2">
      <c r="A1421" s="1">
        <v>1418</v>
      </c>
      <c r="B1421" s="2">
        <v>210</v>
      </c>
      <c r="C1421" s="8" t="s">
        <v>12</v>
      </c>
      <c r="D1421" s="17" t="s">
        <v>1061</v>
      </c>
      <c r="E1421" s="8" t="s">
        <v>810</v>
      </c>
      <c r="F1421" s="23">
        <v>1</v>
      </c>
      <c r="G1421" s="13" t="s">
        <v>713</v>
      </c>
      <c r="H1421" s="14">
        <v>6.2</v>
      </c>
    </row>
    <row r="1422" spans="1:8" s="13" customFormat="1" x14ac:dyDescent="0.2">
      <c r="A1422" s="1">
        <v>1419</v>
      </c>
      <c r="B1422" s="2">
        <v>210</v>
      </c>
      <c r="C1422" s="8" t="s">
        <v>12</v>
      </c>
      <c r="D1422" s="17" t="s">
        <v>1061</v>
      </c>
      <c r="E1422" s="8" t="s">
        <v>811</v>
      </c>
      <c r="F1422" s="23">
        <v>1</v>
      </c>
      <c r="G1422" s="13" t="s">
        <v>812</v>
      </c>
      <c r="H1422" s="14">
        <v>49.3</v>
      </c>
    </row>
    <row r="1423" spans="1:8" s="13" customFormat="1" x14ac:dyDescent="0.2">
      <c r="A1423" s="1">
        <v>1420</v>
      </c>
      <c r="B1423" s="2">
        <v>210</v>
      </c>
      <c r="C1423" s="8" t="s">
        <v>12</v>
      </c>
      <c r="D1423" s="17" t="s">
        <v>1061</v>
      </c>
      <c r="E1423" s="8" t="s">
        <v>813</v>
      </c>
      <c r="F1423" s="23">
        <v>13</v>
      </c>
      <c r="G1423" s="13" t="s">
        <v>814</v>
      </c>
      <c r="H1423" s="14">
        <v>6</v>
      </c>
    </row>
    <row r="1424" spans="1:8" s="13" customFormat="1" x14ac:dyDescent="0.2">
      <c r="A1424" s="1">
        <v>1421</v>
      </c>
      <c r="B1424" s="2">
        <v>210</v>
      </c>
      <c r="C1424" s="8" t="s">
        <v>12</v>
      </c>
      <c r="D1424" s="17" t="s">
        <v>1061</v>
      </c>
      <c r="E1424" s="8" t="s">
        <v>815</v>
      </c>
      <c r="F1424" s="23">
        <v>13</v>
      </c>
      <c r="G1424" s="13" t="s">
        <v>816</v>
      </c>
      <c r="H1424" s="14">
        <v>4.5</v>
      </c>
    </row>
    <row r="1425" spans="1:8" s="13" customFormat="1" x14ac:dyDescent="0.2">
      <c r="A1425" s="1">
        <v>1422</v>
      </c>
      <c r="B1425" s="2">
        <v>210</v>
      </c>
      <c r="C1425" s="8" t="s">
        <v>12</v>
      </c>
      <c r="D1425" s="17" t="s">
        <v>1061</v>
      </c>
      <c r="E1425" s="8" t="s">
        <v>817</v>
      </c>
      <c r="F1425" s="23">
        <v>12</v>
      </c>
      <c r="G1425" s="13" t="s">
        <v>672</v>
      </c>
      <c r="H1425" s="14">
        <v>7.1</v>
      </c>
    </row>
    <row r="1426" spans="1:8" s="13" customFormat="1" x14ac:dyDescent="0.2">
      <c r="A1426" s="1">
        <v>1423</v>
      </c>
      <c r="B1426" s="2">
        <v>210</v>
      </c>
      <c r="C1426" s="8" t="s">
        <v>12</v>
      </c>
      <c r="D1426" s="17" t="s">
        <v>697</v>
      </c>
      <c r="E1426" s="8" t="s">
        <v>818</v>
      </c>
      <c r="F1426" s="23">
        <v>13</v>
      </c>
      <c r="G1426" s="13" t="s">
        <v>819</v>
      </c>
      <c r="H1426" s="14">
        <v>4.4000000000000004</v>
      </c>
    </row>
    <row r="1427" spans="1:8" s="13" customFormat="1" x14ac:dyDescent="0.2">
      <c r="A1427" s="1">
        <v>1424</v>
      </c>
      <c r="B1427" s="2">
        <v>210</v>
      </c>
      <c r="C1427" s="8" t="s">
        <v>55</v>
      </c>
      <c r="D1427" s="12" t="s">
        <v>1061</v>
      </c>
      <c r="E1427" s="8" t="s">
        <v>820</v>
      </c>
      <c r="F1427" s="23">
        <v>6</v>
      </c>
      <c r="G1427" s="1" t="s">
        <v>669</v>
      </c>
      <c r="H1427" s="14">
        <v>131.4</v>
      </c>
    </row>
    <row r="1428" spans="1:8" s="13" customFormat="1" x14ac:dyDescent="0.2">
      <c r="A1428" s="1">
        <v>1425</v>
      </c>
      <c r="B1428" s="2">
        <v>210</v>
      </c>
      <c r="C1428" s="8" t="s">
        <v>55</v>
      </c>
      <c r="D1428" s="12" t="s">
        <v>1061</v>
      </c>
      <c r="E1428" s="8" t="s">
        <v>821</v>
      </c>
      <c r="F1428" s="23">
        <v>1</v>
      </c>
      <c r="G1428" s="13" t="s">
        <v>701</v>
      </c>
      <c r="H1428" s="14">
        <v>17.7</v>
      </c>
    </row>
    <row r="1429" spans="1:8" s="13" customFormat="1" x14ac:dyDescent="0.2">
      <c r="A1429" s="1">
        <v>1426</v>
      </c>
      <c r="B1429" s="2">
        <v>210</v>
      </c>
      <c r="C1429" s="8" t="s">
        <v>55</v>
      </c>
      <c r="D1429" s="12" t="s">
        <v>1061</v>
      </c>
      <c r="E1429" s="8" t="s">
        <v>822</v>
      </c>
      <c r="F1429" s="23">
        <v>1</v>
      </c>
      <c r="G1429" s="13" t="s">
        <v>701</v>
      </c>
      <c r="H1429" s="14">
        <v>17.7</v>
      </c>
    </row>
    <row r="1430" spans="1:8" s="13" customFormat="1" x14ac:dyDescent="0.2">
      <c r="A1430" s="1">
        <v>1427</v>
      </c>
      <c r="B1430" s="2">
        <v>210</v>
      </c>
      <c r="C1430" s="8" t="s">
        <v>55</v>
      </c>
      <c r="D1430" s="12" t="s">
        <v>1061</v>
      </c>
      <c r="E1430" s="8" t="s">
        <v>823</v>
      </c>
      <c r="F1430" s="23">
        <v>1</v>
      </c>
      <c r="G1430" s="13" t="s">
        <v>701</v>
      </c>
      <c r="H1430" s="14">
        <v>15.25</v>
      </c>
    </row>
    <row r="1431" spans="1:8" s="13" customFormat="1" x14ac:dyDescent="0.2">
      <c r="A1431" s="1">
        <v>1428</v>
      </c>
      <c r="B1431" s="2">
        <v>210</v>
      </c>
      <c r="C1431" s="8" t="s">
        <v>55</v>
      </c>
      <c r="D1431" s="12" t="s">
        <v>1061</v>
      </c>
      <c r="E1431" s="8" t="s">
        <v>824</v>
      </c>
      <c r="F1431" s="23">
        <v>1</v>
      </c>
      <c r="G1431" s="13" t="s">
        <v>701</v>
      </c>
      <c r="H1431" s="14">
        <v>15.25</v>
      </c>
    </row>
    <row r="1432" spans="1:8" s="13" customFormat="1" x14ac:dyDescent="0.2">
      <c r="A1432" s="1">
        <v>1429</v>
      </c>
      <c r="B1432" s="2">
        <v>210</v>
      </c>
      <c r="C1432" s="8" t="s">
        <v>55</v>
      </c>
      <c r="D1432" s="12" t="s">
        <v>1061</v>
      </c>
      <c r="E1432" s="8" t="s">
        <v>825</v>
      </c>
      <c r="F1432" s="23">
        <v>4</v>
      </c>
      <c r="G1432" s="13" t="s">
        <v>1310</v>
      </c>
      <c r="H1432" s="14">
        <v>16.3</v>
      </c>
    </row>
    <row r="1433" spans="1:8" s="13" customFormat="1" x14ac:dyDescent="0.2">
      <c r="A1433" s="1">
        <v>1430</v>
      </c>
      <c r="B1433" s="2">
        <v>210</v>
      </c>
      <c r="C1433" s="8" t="s">
        <v>55</v>
      </c>
      <c r="D1433" s="12" t="s">
        <v>1061</v>
      </c>
      <c r="E1433" s="8" t="s">
        <v>826</v>
      </c>
      <c r="F1433" s="23">
        <v>1</v>
      </c>
      <c r="G1433" s="13" t="s">
        <v>701</v>
      </c>
      <c r="H1433" s="14">
        <v>25.5</v>
      </c>
    </row>
    <row r="1434" spans="1:8" s="13" customFormat="1" x14ac:dyDescent="0.2">
      <c r="A1434" s="1">
        <v>1431</v>
      </c>
      <c r="B1434" s="2">
        <v>210</v>
      </c>
      <c r="C1434" s="8" t="s">
        <v>55</v>
      </c>
      <c r="D1434" s="12" t="s">
        <v>1061</v>
      </c>
      <c r="E1434" s="8" t="s">
        <v>827</v>
      </c>
      <c r="F1434" s="23">
        <v>1</v>
      </c>
      <c r="G1434" s="13" t="s">
        <v>701</v>
      </c>
      <c r="H1434" s="14">
        <v>18.5</v>
      </c>
    </row>
    <row r="1435" spans="1:8" x14ac:dyDescent="0.2">
      <c r="A1435" s="1">
        <v>1432</v>
      </c>
      <c r="B1435" s="2">
        <v>210</v>
      </c>
      <c r="C1435" s="8" t="s">
        <v>55</v>
      </c>
      <c r="D1435" s="12" t="s">
        <v>1061</v>
      </c>
      <c r="E1435" s="8" t="s">
        <v>828</v>
      </c>
      <c r="F1435" s="23">
        <v>1</v>
      </c>
      <c r="G1435" s="13" t="s">
        <v>701</v>
      </c>
      <c r="H1435" s="14">
        <v>24.9</v>
      </c>
    </row>
    <row r="1436" spans="1:8" x14ac:dyDescent="0.2">
      <c r="A1436" s="1">
        <v>1433</v>
      </c>
      <c r="B1436" s="2">
        <v>210</v>
      </c>
      <c r="C1436" s="8" t="s">
        <v>55</v>
      </c>
      <c r="D1436" s="12" t="s">
        <v>1061</v>
      </c>
      <c r="E1436" s="8" t="s">
        <v>829</v>
      </c>
      <c r="F1436" s="23">
        <v>1</v>
      </c>
      <c r="G1436" s="13" t="s">
        <v>701</v>
      </c>
      <c r="H1436" s="14">
        <v>20.6</v>
      </c>
    </row>
    <row r="1437" spans="1:8" x14ac:dyDescent="0.2">
      <c r="A1437" s="1">
        <v>1434</v>
      </c>
      <c r="B1437" s="2">
        <v>210</v>
      </c>
      <c r="C1437" s="8" t="s">
        <v>55</v>
      </c>
      <c r="D1437" s="12" t="s">
        <v>1061</v>
      </c>
      <c r="E1437" s="8" t="s">
        <v>830</v>
      </c>
      <c r="F1437" s="2">
        <v>1</v>
      </c>
      <c r="G1437" s="13" t="s">
        <v>705</v>
      </c>
      <c r="H1437" s="14">
        <v>30.8</v>
      </c>
    </row>
    <row r="1438" spans="1:8" x14ac:dyDescent="0.2">
      <c r="A1438" s="1">
        <v>1435</v>
      </c>
      <c r="B1438" s="2">
        <v>210</v>
      </c>
      <c r="C1438" s="8" t="s">
        <v>55</v>
      </c>
      <c r="D1438" s="12" t="s">
        <v>1061</v>
      </c>
      <c r="E1438" s="8" t="s">
        <v>831</v>
      </c>
      <c r="F1438" s="23">
        <v>1</v>
      </c>
      <c r="G1438" s="13" t="s">
        <v>714</v>
      </c>
      <c r="H1438" s="14">
        <v>17.7</v>
      </c>
    </row>
    <row r="1439" spans="1:8" x14ac:dyDescent="0.2">
      <c r="A1439" s="1">
        <v>1436</v>
      </c>
      <c r="B1439" s="2">
        <v>210</v>
      </c>
      <c r="C1439" s="8" t="s">
        <v>55</v>
      </c>
      <c r="D1439" s="12" t="s">
        <v>1061</v>
      </c>
      <c r="E1439" s="8" t="s">
        <v>832</v>
      </c>
      <c r="F1439" s="23">
        <v>1</v>
      </c>
      <c r="G1439" s="13" t="s">
        <v>714</v>
      </c>
      <c r="H1439" s="14">
        <v>17.399999999999999</v>
      </c>
    </row>
    <row r="1440" spans="1:8" x14ac:dyDescent="0.2">
      <c r="A1440" s="1">
        <v>1437</v>
      </c>
      <c r="B1440" s="2">
        <v>210</v>
      </c>
      <c r="C1440" s="8" t="s">
        <v>55</v>
      </c>
      <c r="D1440" s="12" t="s">
        <v>1061</v>
      </c>
      <c r="E1440" s="8" t="s">
        <v>833</v>
      </c>
      <c r="F1440" s="23">
        <v>1</v>
      </c>
      <c r="G1440" s="13" t="s">
        <v>834</v>
      </c>
      <c r="H1440" s="14">
        <v>14</v>
      </c>
    </row>
    <row r="1441" spans="1:8" x14ac:dyDescent="0.2">
      <c r="A1441" s="1">
        <v>1438</v>
      </c>
      <c r="B1441" s="2">
        <v>210</v>
      </c>
      <c r="C1441" s="8" t="s">
        <v>55</v>
      </c>
      <c r="D1441" s="12" t="s">
        <v>1061</v>
      </c>
      <c r="E1441" s="8" t="s">
        <v>835</v>
      </c>
      <c r="F1441" s="23">
        <v>1</v>
      </c>
      <c r="G1441" s="13" t="s">
        <v>512</v>
      </c>
      <c r="H1441" s="14">
        <v>9.3000000000000007</v>
      </c>
    </row>
    <row r="1442" spans="1:8" x14ac:dyDescent="0.2">
      <c r="A1442" s="1">
        <v>1439</v>
      </c>
      <c r="B1442" s="2">
        <v>210</v>
      </c>
      <c r="C1442" s="8" t="s">
        <v>55</v>
      </c>
      <c r="D1442" s="12" t="s">
        <v>1061</v>
      </c>
      <c r="E1442" s="8" t="s">
        <v>836</v>
      </c>
      <c r="F1442" s="23">
        <v>1</v>
      </c>
      <c r="G1442" s="13" t="s">
        <v>837</v>
      </c>
      <c r="H1442" s="14">
        <v>9.3000000000000007</v>
      </c>
    </row>
    <row r="1443" spans="1:8" x14ac:dyDescent="0.2">
      <c r="A1443" s="1">
        <v>1440</v>
      </c>
      <c r="B1443" s="2">
        <v>210</v>
      </c>
      <c r="C1443" s="8" t="s">
        <v>55</v>
      </c>
      <c r="D1443" s="12" t="s">
        <v>1061</v>
      </c>
      <c r="E1443" s="8" t="s">
        <v>838</v>
      </c>
      <c r="F1443" s="23">
        <v>1</v>
      </c>
      <c r="G1443" s="13" t="s">
        <v>29</v>
      </c>
      <c r="H1443" s="14">
        <v>4</v>
      </c>
    </row>
    <row r="1444" spans="1:8" x14ac:dyDescent="0.2">
      <c r="A1444" s="1">
        <v>1441</v>
      </c>
      <c r="B1444" s="2">
        <v>210</v>
      </c>
      <c r="C1444" s="8" t="s">
        <v>55</v>
      </c>
      <c r="D1444" s="12" t="s">
        <v>1061</v>
      </c>
      <c r="E1444" s="8" t="s">
        <v>839</v>
      </c>
      <c r="F1444" s="23">
        <v>1</v>
      </c>
      <c r="G1444" s="13" t="s">
        <v>699</v>
      </c>
      <c r="H1444" s="14">
        <v>4.9000000000000004</v>
      </c>
    </row>
    <row r="1445" spans="1:8" x14ac:dyDescent="0.2">
      <c r="A1445" s="1">
        <v>1442</v>
      </c>
      <c r="B1445" s="2">
        <v>210</v>
      </c>
      <c r="C1445" s="8" t="s">
        <v>55</v>
      </c>
      <c r="D1445" s="12" t="s">
        <v>1061</v>
      </c>
      <c r="E1445" s="8" t="s">
        <v>840</v>
      </c>
      <c r="F1445" s="23">
        <v>1</v>
      </c>
      <c r="G1445" s="13" t="s">
        <v>841</v>
      </c>
      <c r="H1445" s="14">
        <v>1.2</v>
      </c>
    </row>
    <row r="1446" spans="1:8" x14ac:dyDescent="0.2">
      <c r="A1446" s="1">
        <v>1443</v>
      </c>
      <c r="B1446" s="2">
        <v>210</v>
      </c>
      <c r="C1446" s="8" t="s">
        <v>55</v>
      </c>
      <c r="D1446" s="12" t="s">
        <v>1061</v>
      </c>
      <c r="E1446" s="8" t="s">
        <v>842</v>
      </c>
      <c r="F1446" s="23">
        <v>1</v>
      </c>
      <c r="G1446" s="13" t="s">
        <v>700</v>
      </c>
      <c r="H1446" s="14">
        <v>1.5</v>
      </c>
    </row>
    <row r="1447" spans="1:8" x14ac:dyDescent="0.2">
      <c r="A1447" s="1">
        <v>1444</v>
      </c>
      <c r="B1447" s="2">
        <v>210</v>
      </c>
      <c r="C1447" s="8" t="s">
        <v>55</v>
      </c>
      <c r="D1447" s="12" t="s">
        <v>1061</v>
      </c>
      <c r="E1447" s="8" t="s">
        <v>843</v>
      </c>
      <c r="F1447" s="23">
        <v>1</v>
      </c>
      <c r="G1447" s="13" t="s">
        <v>700</v>
      </c>
      <c r="H1447" s="14">
        <v>1.5</v>
      </c>
    </row>
    <row r="1448" spans="1:8" x14ac:dyDescent="0.2">
      <c r="A1448" s="1">
        <v>1445</v>
      </c>
      <c r="B1448" s="2">
        <v>210</v>
      </c>
      <c r="C1448" s="8" t="s">
        <v>55</v>
      </c>
      <c r="D1448" s="12" t="s">
        <v>1061</v>
      </c>
      <c r="E1448" s="8" t="s">
        <v>844</v>
      </c>
      <c r="F1448" s="23">
        <v>1</v>
      </c>
      <c r="G1448" s="13" t="s">
        <v>708</v>
      </c>
      <c r="H1448" s="14">
        <v>13.2</v>
      </c>
    </row>
    <row r="1449" spans="1:8" x14ac:dyDescent="0.2">
      <c r="A1449" s="1">
        <v>1446</v>
      </c>
      <c r="B1449" s="2">
        <v>210</v>
      </c>
      <c r="C1449" s="8" t="s">
        <v>55</v>
      </c>
      <c r="D1449" s="12" t="s">
        <v>1061</v>
      </c>
      <c r="E1449" s="8" t="s">
        <v>845</v>
      </c>
      <c r="F1449" s="23">
        <v>1</v>
      </c>
      <c r="G1449" s="13" t="s">
        <v>846</v>
      </c>
      <c r="H1449" s="14">
        <v>9.6999999999999993</v>
      </c>
    </row>
    <row r="1450" spans="1:8" x14ac:dyDescent="0.2">
      <c r="A1450" s="1">
        <v>1447</v>
      </c>
      <c r="B1450" s="2">
        <v>210</v>
      </c>
      <c r="C1450" s="8" t="s">
        <v>55</v>
      </c>
      <c r="D1450" s="12" t="s">
        <v>1061</v>
      </c>
      <c r="E1450" s="8" t="s">
        <v>847</v>
      </c>
      <c r="F1450" s="2">
        <v>14</v>
      </c>
      <c r="G1450" s="13" t="s">
        <v>709</v>
      </c>
      <c r="H1450" s="14">
        <v>2.4</v>
      </c>
    </row>
    <row r="1451" spans="1:8" x14ac:dyDescent="0.2">
      <c r="A1451" s="1">
        <v>1448</v>
      </c>
      <c r="B1451" s="2">
        <v>210</v>
      </c>
      <c r="C1451" s="8" t="s">
        <v>55</v>
      </c>
      <c r="D1451" s="12" t="s">
        <v>1061</v>
      </c>
      <c r="E1451" s="8" t="s">
        <v>848</v>
      </c>
      <c r="F1451" s="23">
        <v>1</v>
      </c>
      <c r="G1451" s="13" t="s">
        <v>706</v>
      </c>
      <c r="H1451" s="14">
        <v>7</v>
      </c>
    </row>
    <row r="1452" spans="1:8" x14ac:dyDescent="0.2">
      <c r="A1452" s="1">
        <v>1449</v>
      </c>
      <c r="B1452" s="2">
        <v>210</v>
      </c>
      <c r="C1452" s="8" t="s">
        <v>55</v>
      </c>
      <c r="D1452" s="12" t="s">
        <v>1061</v>
      </c>
      <c r="E1452" s="8" t="s">
        <v>849</v>
      </c>
      <c r="F1452" s="23">
        <v>1</v>
      </c>
      <c r="G1452" s="13" t="s">
        <v>704</v>
      </c>
      <c r="H1452" s="14">
        <v>29.5</v>
      </c>
    </row>
    <row r="1453" spans="1:8" x14ac:dyDescent="0.2">
      <c r="A1453" s="1">
        <v>1450</v>
      </c>
      <c r="B1453" s="2">
        <v>210</v>
      </c>
      <c r="C1453" s="8" t="s">
        <v>55</v>
      </c>
      <c r="D1453" s="12" t="s">
        <v>1061</v>
      </c>
      <c r="E1453" s="8" t="s">
        <v>850</v>
      </c>
      <c r="F1453" s="23">
        <v>1</v>
      </c>
      <c r="G1453" s="13" t="s">
        <v>851</v>
      </c>
      <c r="H1453" s="14">
        <v>3</v>
      </c>
    </row>
    <row r="1454" spans="1:8" x14ac:dyDescent="0.2">
      <c r="A1454" s="1">
        <v>1451</v>
      </c>
      <c r="B1454" s="2">
        <v>210</v>
      </c>
      <c r="C1454" s="8" t="s">
        <v>55</v>
      </c>
      <c r="D1454" s="12" t="s">
        <v>1061</v>
      </c>
      <c r="E1454" s="8" t="s">
        <v>852</v>
      </c>
      <c r="F1454" s="2">
        <v>4</v>
      </c>
      <c r="G1454" s="13" t="s">
        <v>853</v>
      </c>
      <c r="H1454" s="14">
        <v>6.7</v>
      </c>
    </row>
    <row r="1455" spans="1:8" x14ac:dyDescent="0.2">
      <c r="A1455" s="1">
        <v>1452</v>
      </c>
      <c r="B1455" s="2">
        <v>210</v>
      </c>
      <c r="C1455" s="8" t="s">
        <v>55</v>
      </c>
      <c r="D1455" s="12" t="s">
        <v>1061</v>
      </c>
      <c r="E1455" s="8" t="s">
        <v>854</v>
      </c>
      <c r="F1455" s="2">
        <v>4</v>
      </c>
      <c r="G1455" s="13" t="s">
        <v>853</v>
      </c>
      <c r="H1455" s="14">
        <v>13.2</v>
      </c>
    </row>
    <row r="1456" spans="1:8" x14ac:dyDescent="0.2">
      <c r="A1456" s="1">
        <v>1453</v>
      </c>
      <c r="B1456" s="2">
        <v>210</v>
      </c>
      <c r="C1456" s="8" t="s">
        <v>55</v>
      </c>
      <c r="D1456" s="12" t="s">
        <v>1061</v>
      </c>
      <c r="E1456" s="8" t="s">
        <v>855</v>
      </c>
      <c r="F1456" s="23">
        <v>1</v>
      </c>
      <c r="G1456" s="13" t="s">
        <v>512</v>
      </c>
      <c r="H1456" s="14">
        <v>10.1</v>
      </c>
    </row>
    <row r="1457" spans="1:8" x14ac:dyDescent="0.2">
      <c r="A1457" s="1">
        <v>1454</v>
      </c>
      <c r="B1457" s="2">
        <v>210</v>
      </c>
      <c r="C1457" s="8" t="s">
        <v>55</v>
      </c>
      <c r="D1457" s="12" t="s">
        <v>1061</v>
      </c>
      <c r="E1457" s="8" t="s">
        <v>856</v>
      </c>
      <c r="F1457" s="23">
        <v>1</v>
      </c>
      <c r="G1457" s="13" t="s">
        <v>29</v>
      </c>
      <c r="H1457" s="14">
        <v>9.3999999999999986</v>
      </c>
    </row>
    <row r="1458" spans="1:8" x14ac:dyDescent="0.2">
      <c r="A1458" s="1">
        <v>1455</v>
      </c>
      <c r="B1458" s="2">
        <v>210</v>
      </c>
      <c r="C1458" s="8" t="s">
        <v>55</v>
      </c>
      <c r="D1458" s="12" t="s">
        <v>1061</v>
      </c>
      <c r="E1458" s="8" t="s">
        <v>857</v>
      </c>
      <c r="F1458" s="23">
        <v>1</v>
      </c>
      <c r="G1458" s="13" t="s">
        <v>700</v>
      </c>
      <c r="H1458" s="14">
        <v>1.5</v>
      </c>
    </row>
    <row r="1459" spans="1:8" x14ac:dyDescent="0.2">
      <c r="A1459" s="1">
        <v>1456</v>
      </c>
      <c r="B1459" s="2">
        <v>210</v>
      </c>
      <c r="C1459" s="8" t="s">
        <v>55</v>
      </c>
      <c r="D1459" s="12" t="s">
        <v>1061</v>
      </c>
      <c r="E1459" s="8" t="s">
        <v>858</v>
      </c>
      <c r="F1459" s="23">
        <v>1</v>
      </c>
      <c r="G1459" s="13" t="s">
        <v>700</v>
      </c>
      <c r="H1459" s="14">
        <v>1.5</v>
      </c>
    </row>
    <row r="1460" spans="1:8" x14ac:dyDescent="0.2">
      <c r="A1460" s="1">
        <v>1457</v>
      </c>
      <c r="B1460" s="2">
        <v>210</v>
      </c>
      <c r="C1460" s="8" t="s">
        <v>55</v>
      </c>
      <c r="D1460" s="12" t="s">
        <v>1061</v>
      </c>
      <c r="E1460" s="8" t="s">
        <v>859</v>
      </c>
      <c r="F1460" s="23">
        <v>1</v>
      </c>
      <c r="G1460" s="13" t="s">
        <v>757</v>
      </c>
      <c r="H1460" s="14">
        <v>1.5</v>
      </c>
    </row>
    <row r="1461" spans="1:8" x14ac:dyDescent="0.2">
      <c r="A1461" s="1">
        <v>1458</v>
      </c>
      <c r="B1461" s="2">
        <v>210</v>
      </c>
      <c r="C1461" s="8" t="s">
        <v>55</v>
      </c>
      <c r="D1461" s="12" t="s">
        <v>1061</v>
      </c>
      <c r="E1461" s="8" t="s">
        <v>860</v>
      </c>
      <c r="F1461" s="23">
        <v>6</v>
      </c>
      <c r="G1461" s="1" t="s">
        <v>690</v>
      </c>
      <c r="H1461" s="14">
        <v>9.3000000000000007</v>
      </c>
    </row>
    <row r="1462" spans="1:8" x14ac:dyDescent="0.2">
      <c r="A1462" s="1">
        <v>1459</v>
      </c>
      <c r="B1462" s="2">
        <v>210</v>
      </c>
      <c r="C1462" s="8" t="s">
        <v>55</v>
      </c>
      <c r="D1462" s="12" t="s">
        <v>1061</v>
      </c>
      <c r="E1462" s="8" t="s">
        <v>821</v>
      </c>
      <c r="F1462" s="23">
        <v>1</v>
      </c>
      <c r="G1462" s="13" t="s">
        <v>202</v>
      </c>
      <c r="H1462" s="14">
        <v>2.4</v>
      </c>
    </row>
    <row r="1463" spans="1:8" x14ac:dyDescent="0.2">
      <c r="A1463" s="1">
        <v>1460</v>
      </c>
      <c r="B1463" s="2">
        <v>210</v>
      </c>
      <c r="C1463" s="8" t="s">
        <v>55</v>
      </c>
      <c r="D1463" s="12" t="s">
        <v>1061</v>
      </c>
      <c r="E1463" s="8" t="s">
        <v>861</v>
      </c>
      <c r="F1463" s="23">
        <v>1</v>
      </c>
      <c r="G1463" s="13" t="s">
        <v>862</v>
      </c>
      <c r="H1463" s="14">
        <v>7</v>
      </c>
    </row>
    <row r="1464" spans="1:8" x14ac:dyDescent="0.2">
      <c r="A1464" s="1">
        <v>1461</v>
      </c>
      <c r="B1464" s="2">
        <v>210</v>
      </c>
      <c r="C1464" s="8" t="s">
        <v>55</v>
      </c>
      <c r="D1464" s="12" t="s">
        <v>1061</v>
      </c>
      <c r="E1464" s="8" t="s">
        <v>863</v>
      </c>
      <c r="F1464" s="23">
        <v>12</v>
      </c>
      <c r="G1464" s="13" t="s">
        <v>30</v>
      </c>
      <c r="H1464" s="14">
        <v>14.1</v>
      </c>
    </row>
    <row r="1465" spans="1:8" x14ac:dyDescent="0.2">
      <c r="A1465" s="1">
        <v>1462</v>
      </c>
      <c r="B1465" s="2">
        <v>210</v>
      </c>
      <c r="C1465" s="8" t="s">
        <v>55</v>
      </c>
      <c r="D1465" s="12" t="s">
        <v>1061</v>
      </c>
      <c r="E1465" s="8" t="s">
        <v>864</v>
      </c>
      <c r="F1465" s="23">
        <v>6</v>
      </c>
      <c r="G1465" s="1" t="s">
        <v>669</v>
      </c>
      <c r="H1465" s="14">
        <v>51.2</v>
      </c>
    </row>
    <row r="1466" spans="1:8" x14ac:dyDescent="0.2">
      <c r="A1466" s="1">
        <v>1463</v>
      </c>
      <c r="B1466" s="2">
        <v>210</v>
      </c>
      <c r="C1466" s="8" t="s">
        <v>55</v>
      </c>
      <c r="D1466" s="12" t="s">
        <v>1061</v>
      </c>
      <c r="E1466" s="8" t="s">
        <v>865</v>
      </c>
      <c r="F1466" s="23">
        <v>4</v>
      </c>
      <c r="G1466" s="13" t="s">
        <v>707</v>
      </c>
      <c r="H1466" s="14">
        <v>15.8</v>
      </c>
    </row>
    <row r="1467" spans="1:8" x14ac:dyDescent="0.2">
      <c r="A1467" s="1">
        <v>1464</v>
      </c>
      <c r="B1467" s="2">
        <v>210</v>
      </c>
      <c r="C1467" s="8" t="s">
        <v>55</v>
      </c>
      <c r="D1467" s="12" t="s">
        <v>1061</v>
      </c>
      <c r="E1467" s="8" t="s">
        <v>866</v>
      </c>
      <c r="F1467" s="23">
        <v>4</v>
      </c>
      <c r="G1467" s="13" t="s">
        <v>867</v>
      </c>
      <c r="H1467" s="14">
        <v>29</v>
      </c>
    </row>
    <row r="1468" spans="1:8" x14ac:dyDescent="0.2">
      <c r="A1468" s="1">
        <v>1465</v>
      </c>
      <c r="B1468" s="2">
        <v>210</v>
      </c>
      <c r="C1468" s="8" t="s">
        <v>55</v>
      </c>
      <c r="D1468" s="12" t="s">
        <v>1061</v>
      </c>
      <c r="E1468" s="8" t="s">
        <v>868</v>
      </c>
      <c r="F1468" s="23">
        <v>4</v>
      </c>
      <c r="G1468" s="13" t="s">
        <v>768</v>
      </c>
      <c r="H1468" s="14">
        <v>10.4</v>
      </c>
    </row>
    <row r="1469" spans="1:8" x14ac:dyDescent="0.2">
      <c r="A1469" s="1">
        <v>1466</v>
      </c>
      <c r="B1469" s="2">
        <v>210</v>
      </c>
      <c r="C1469" s="8" t="s">
        <v>55</v>
      </c>
      <c r="D1469" s="12" t="s">
        <v>1061</v>
      </c>
      <c r="E1469" s="8" t="s">
        <v>869</v>
      </c>
      <c r="F1469" s="23">
        <v>4</v>
      </c>
      <c r="G1469" s="13" t="s">
        <v>768</v>
      </c>
      <c r="H1469" s="14">
        <v>6.3</v>
      </c>
    </row>
    <row r="1470" spans="1:8" x14ac:dyDescent="0.2">
      <c r="A1470" s="1">
        <v>1467</v>
      </c>
      <c r="B1470" s="2">
        <v>210</v>
      </c>
      <c r="C1470" s="8" t="s">
        <v>55</v>
      </c>
      <c r="D1470" s="12" t="s">
        <v>1039</v>
      </c>
      <c r="E1470" s="8" t="s">
        <v>870</v>
      </c>
      <c r="F1470" s="23">
        <v>17</v>
      </c>
      <c r="G1470" s="13" t="s">
        <v>871</v>
      </c>
      <c r="H1470" s="14">
        <v>31.9</v>
      </c>
    </row>
    <row r="1471" spans="1:8" x14ac:dyDescent="0.2">
      <c r="A1471" s="1">
        <v>1468</v>
      </c>
      <c r="B1471" s="2">
        <v>210</v>
      </c>
      <c r="C1471" s="8" t="s">
        <v>55</v>
      </c>
      <c r="D1471" s="12" t="s">
        <v>1061</v>
      </c>
      <c r="E1471" s="8" t="s">
        <v>872</v>
      </c>
      <c r="F1471" s="23">
        <v>17</v>
      </c>
      <c r="G1471" s="13" t="s">
        <v>873</v>
      </c>
      <c r="H1471" s="14">
        <v>1.2</v>
      </c>
    </row>
    <row r="1472" spans="1:8" x14ac:dyDescent="0.2">
      <c r="A1472" s="1">
        <v>1469</v>
      </c>
      <c r="B1472" s="2">
        <v>210</v>
      </c>
      <c r="C1472" s="8" t="s">
        <v>55</v>
      </c>
      <c r="D1472" s="12" t="s">
        <v>1061</v>
      </c>
      <c r="E1472" s="8" t="s">
        <v>874</v>
      </c>
      <c r="F1472" s="23">
        <v>17</v>
      </c>
      <c r="G1472" s="13" t="s">
        <v>873</v>
      </c>
      <c r="H1472" s="14">
        <v>1.2</v>
      </c>
    </row>
    <row r="1473" spans="1:8" x14ac:dyDescent="0.2">
      <c r="A1473" s="1">
        <v>1470</v>
      </c>
      <c r="B1473" s="2">
        <v>210</v>
      </c>
      <c r="C1473" s="8" t="s">
        <v>55</v>
      </c>
      <c r="D1473" s="12" t="s">
        <v>1061</v>
      </c>
      <c r="E1473" s="8" t="s">
        <v>875</v>
      </c>
      <c r="F1473" s="23">
        <v>1</v>
      </c>
      <c r="G1473" s="13" t="s">
        <v>356</v>
      </c>
      <c r="H1473" s="14">
        <v>1.4</v>
      </c>
    </row>
    <row r="1474" spans="1:8" x14ac:dyDescent="0.2">
      <c r="A1474" s="1">
        <v>1471</v>
      </c>
      <c r="B1474" s="2">
        <v>210</v>
      </c>
      <c r="C1474" s="8" t="s">
        <v>55</v>
      </c>
      <c r="D1474" s="12" t="s">
        <v>1061</v>
      </c>
      <c r="E1474" s="8" t="s">
        <v>876</v>
      </c>
      <c r="F1474" s="23">
        <v>1</v>
      </c>
      <c r="G1474" s="13" t="s">
        <v>700</v>
      </c>
      <c r="H1474" s="14">
        <v>1.3</v>
      </c>
    </row>
    <row r="1475" spans="1:8" x14ac:dyDescent="0.2">
      <c r="A1475" s="1">
        <v>1472</v>
      </c>
      <c r="B1475" s="2">
        <v>210</v>
      </c>
      <c r="C1475" s="8" t="s">
        <v>55</v>
      </c>
      <c r="D1475" s="12" t="s">
        <v>1061</v>
      </c>
      <c r="E1475" s="8" t="s">
        <v>877</v>
      </c>
      <c r="F1475" s="23">
        <v>1</v>
      </c>
      <c r="G1475" s="1" t="s">
        <v>495</v>
      </c>
      <c r="H1475" s="14">
        <v>10.7</v>
      </c>
    </row>
    <row r="1476" spans="1:8" x14ac:dyDescent="0.2">
      <c r="A1476" s="1">
        <v>1473</v>
      </c>
      <c r="B1476" s="2">
        <v>210</v>
      </c>
      <c r="C1476" s="8" t="s">
        <v>55</v>
      </c>
      <c r="D1476" s="12" t="s">
        <v>1061</v>
      </c>
      <c r="E1476" s="8" t="s">
        <v>878</v>
      </c>
      <c r="F1476" s="23">
        <v>1</v>
      </c>
      <c r="G1476" s="13" t="s">
        <v>700</v>
      </c>
      <c r="H1476" s="14">
        <v>3.7</v>
      </c>
    </row>
    <row r="1477" spans="1:8" x14ac:dyDescent="0.2">
      <c r="A1477" s="1">
        <v>1474</v>
      </c>
      <c r="B1477" s="2">
        <v>210</v>
      </c>
      <c r="C1477" s="2" t="s">
        <v>123</v>
      </c>
      <c r="D1477" s="12" t="s">
        <v>879</v>
      </c>
      <c r="E1477" s="8" t="s">
        <v>880</v>
      </c>
      <c r="F1477" s="23">
        <v>6</v>
      </c>
      <c r="G1477" s="1" t="s">
        <v>690</v>
      </c>
      <c r="H1477" s="14">
        <v>18.2</v>
      </c>
    </row>
    <row r="1478" spans="1:8" x14ac:dyDescent="0.2">
      <c r="A1478" s="1">
        <v>1475</v>
      </c>
      <c r="B1478" s="2">
        <v>210</v>
      </c>
      <c r="C1478" s="2" t="s">
        <v>123</v>
      </c>
      <c r="D1478" s="12" t="s">
        <v>879</v>
      </c>
      <c r="E1478" s="8" t="s">
        <v>881</v>
      </c>
      <c r="F1478" s="23">
        <v>6</v>
      </c>
      <c r="G1478" s="1" t="s">
        <v>669</v>
      </c>
      <c r="H1478" s="14">
        <v>23.4</v>
      </c>
    </row>
    <row r="1479" spans="1:8" x14ac:dyDescent="0.2">
      <c r="A1479" s="1">
        <v>1476</v>
      </c>
      <c r="B1479" s="2">
        <v>210</v>
      </c>
      <c r="C1479" s="2" t="s">
        <v>123</v>
      </c>
      <c r="D1479" s="12" t="s">
        <v>879</v>
      </c>
      <c r="E1479" s="8" t="s">
        <v>882</v>
      </c>
      <c r="F1479" s="23">
        <v>6</v>
      </c>
      <c r="G1479" s="1" t="s">
        <v>669</v>
      </c>
      <c r="H1479" s="14">
        <v>98.9</v>
      </c>
    </row>
    <row r="1480" spans="1:8" x14ac:dyDescent="0.2">
      <c r="A1480" s="1">
        <v>1477</v>
      </c>
      <c r="B1480" s="2">
        <v>210</v>
      </c>
      <c r="C1480" s="2" t="s">
        <v>123</v>
      </c>
      <c r="D1480" s="12" t="s">
        <v>879</v>
      </c>
      <c r="E1480" s="8" t="s">
        <v>883</v>
      </c>
      <c r="F1480" s="23">
        <v>1</v>
      </c>
      <c r="G1480" s="1" t="s">
        <v>701</v>
      </c>
      <c r="H1480" s="14">
        <v>16.600000000000001</v>
      </c>
    </row>
    <row r="1481" spans="1:8" x14ac:dyDescent="0.2">
      <c r="A1481" s="1">
        <v>1478</v>
      </c>
      <c r="B1481" s="2">
        <v>210</v>
      </c>
      <c r="C1481" s="2" t="s">
        <v>123</v>
      </c>
      <c r="D1481" s="12" t="s">
        <v>879</v>
      </c>
      <c r="E1481" s="8" t="s">
        <v>884</v>
      </c>
      <c r="F1481" s="23">
        <v>1</v>
      </c>
      <c r="G1481" s="1" t="s">
        <v>701</v>
      </c>
      <c r="H1481" s="14">
        <v>21.2</v>
      </c>
    </row>
    <row r="1482" spans="1:8" x14ac:dyDescent="0.2">
      <c r="A1482" s="1">
        <v>1479</v>
      </c>
      <c r="B1482" s="2">
        <v>210</v>
      </c>
      <c r="C1482" s="2" t="s">
        <v>123</v>
      </c>
      <c r="D1482" s="12" t="s">
        <v>879</v>
      </c>
      <c r="E1482" s="8" t="s">
        <v>885</v>
      </c>
      <c r="F1482" s="23">
        <v>1</v>
      </c>
      <c r="G1482" s="1" t="s">
        <v>701</v>
      </c>
      <c r="H1482" s="14">
        <v>31.6</v>
      </c>
    </row>
    <row r="1483" spans="1:8" x14ac:dyDescent="0.2">
      <c r="A1483" s="1">
        <v>1480</v>
      </c>
      <c r="B1483" s="2">
        <v>210</v>
      </c>
      <c r="C1483" s="2" t="s">
        <v>123</v>
      </c>
      <c r="D1483" s="12" t="s">
        <v>879</v>
      </c>
      <c r="E1483" s="8" t="s">
        <v>886</v>
      </c>
      <c r="F1483" s="23">
        <v>1</v>
      </c>
      <c r="G1483" s="1" t="s">
        <v>714</v>
      </c>
      <c r="H1483" s="14">
        <v>21.2</v>
      </c>
    </row>
    <row r="1484" spans="1:8" x14ac:dyDescent="0.2">
      <c r="A1484" s="1">
        <v>1481</v>
      </c>
      <c r="B1484" s="2">
        <v>210</v>
      </c>
      <c r="C1484" s="2" t="s">
        <v>123</v>
      </c>
      <c r="D1484" s="12" t="s">
        <v>879</v>
      </c>
      <c r="E1484" s="8" t="s">
        <v>887</v>
      </c>
      <c r="F1484" s="23">
        <v>1</v>
      </c>
      <c r="G1484" s="1" t="s">
        <v>714</v>
      </c>
      <c r="H1484" s="14">
        <v>23.3</v>
      </c>
    </row>
    <row r="1485" spans="1:8" x14ac:dyDescent="0.2">
      <c r="A1485" s="1">
        <v>1482</v>
      </c>
      <c r="B1485" s="2">
        <v>210</v>
      </c>
      <c r="C1485" s="2" t="s">
        <v>123</v>
      </c>
      <c r="D1485" s="12" t="s">
        <v>879</v>
      </c>
      <c r="E1485" s="8" t="s">
        <v>888</v>
      </c>
      <c r="F1485" s="23">
        <v>1</v>
      </c>
      <c r="G1485" s="1" t="s">
        <v>701</v>
      </c>
      <c r="H1485" s="14">
        <v>23</v>
      </c>
    </row>
    <row r="1486" spans="1:8" x14ac:dyDescent="0.2">
      <c r="A1486" s="1">
        <v>1483</v>
      </c>
      <c r="B1486" s="2">
        <v>210</v>
      </c>
      <c r="C1486" s="2" t="s">
        <v>123</v>
      </c>
      <c r="D1486" s="12" t="s">
        <v>879</v>
      </c>
      <c r="E1486" s="8" t="s">
        <v>889</v>
      </c>
      <c r="F1486" s="23">
        <v>1</v>
      </c>
      <c r="G1486" s="1" t="s">
        <v>701</v>
      </c>
      <c r="H1486" s="14">
        <v>23.9</v>
      </c>
    </row>
    <row r="1487" spans="1:8" x14ac:dyDescent="0.2">
      <c r="A1487" s="1">
        <v>1484</v>
      </c>
      <c r="B1487" s="2">
        <v>210</v>
      </c>
      <c r="C1487" s="2" t="s">
        <v>123</v>
      </c>
      <c r="D1487" s="12" t="s">
        <v>879</v>
      </c>
      <c r="E1487" s="8" t="s">
        <v>890</v>
      </c>
      <c r="F1487" s="23">
        <v>1</v>
      </c>
      <c r="G1487" s="1" t="s">
        <v>701</v>
      </c>
      <c r="H1487" s="14">
        <v>21.2</v>
      </c>
    </row>
    <row r="1488" spans="1:8" x14ac:dyDescent="0.2">
      <c r="A1488" s="1">
        <v>1485</v>
      </c>
      <c r="B1488" s="2">
        <v>210</v>
      </c>
      <c r="C1488" s="2" t="s">
        <v>123</v>
      </c>
      <c r="D1488" s="12" t="s">
        <v>879</v>
      </c>
      <c r="E1488" s="8" t="s">
        <v>891</v>
      </c>
      <c r="F1488" s="23">
        <v>1</v>
      </c>
      <c r="G1488" s="1" t="s">
        <v>701</v>
      </c>
      <c r="H1488" s="14">
        <v>31.3</v>
      </c>
    </row>
    <row r="1489" spans="1:8" x14ac:dyDescent="0.2">
      <c r="A1489" s="1">
        <v>1486</v>
      </c>
      <c r="B1489" s="2">
        <v>210</v>
      </c>
      <c r="C1489" s="2" t="s">
        <v>123</v>
      </c>
      <c r="D1489" s="12" t="s">
        <v>879</v>
      </c>
      <c r="E1489" s="8" t="s">
        <v>892</v>
      </c>
      <c r="F1489" s="23">
        <v>6</v>
      </c>
      <c r="G1489" s="1" t="s">
        <v>669</v>
      </c>
      <c r="H1489" s="14">
        <v>5.2</v>
      </c>
    </row>
    <row r="1490" spans="1:8" x14ac:dyDescent="0.2">
      <c r="A1490" s="1">
        <v>1487</v>
      </c>
      <c r="B1490" s="2">
        <v>210</v>
      </c>
      <c r="C1490" s="2" t="s">
        <v>123</v>
      </c>
      <c r="D1490" s="12" t="s">
        <v>879</v>
      </c>
      <c r="E1490" s="8" t="s">
        <v>893</v>
      </c>
      <c r="F1490" s="2">
        <v>14</v>
      </c>
      <c r="G1490" s="1" t="s">
        <v>709</v>
      </c>
      <c r="H1490" s="14">
        <v>2.4</v>
      </c>
    </row>
    <row r="1491" spans="1:8" x14ac:dyDescent="0.2">
      <c r="A1491" s="1">
        <v>1488</v>
      </c>
      <c r="B1491" s="2">
        <v>210</v>
      </c>
      <c r="C1491" s="2" t="s">
        <v>123</v>
      </c>
      <c r="D1491" s="12" t="s">
        <v>879</v>
      </c>
      <c r="E1491" s="8" t="s">
        <v>894</v>
      </c>
      <c r="F1491" s="23">
        <v>1</v>
      </c>
      <c r="G1491" s="1" t="s">
        <v>699</v>
      </c>
      <c r="H1491" s="14">
        <v>1.3</v>
      </c>
    </row>
    <row r="1492" spans="1:8" x14ac:dyDescent="0.2">
      <c r="A1492" s="1">
        <v>1489</v>
      </c>
      <c r="B1492" s="2">
        <v>210</v>
      </c>
      <c r="C1492" s="2" t="s">
        <v>123</v>
      </c>
      <c r="D1492" s="12" t="s">
        <v>879</v>
      </c>
      <c r="E1492" s="8" t="s">
        <v>895</v>
      </c>
      <c r="F1492" s="23">
        <v>1</v>
      </c>
      <c r="G1492" s="1" t="s">
        <v>757</v>
      </c>
      <c r="H1492" s="14">
        <v>1.3</v>
      </c>
    </row>
    <row r="1493" spans="1:8" x14ac:dyDescent="0.2">
      <c r="A1493" s="1">
        <v>1490</v>
      </c>
      <c r="B1493" s="2">
        <v>210</v>
      </c>
      <c r="C1493" s="2" t="s">
        <v>123</v>
      </c>
      <c r="D1493" s="12" t="s">
        <v>879</v>
      </c>
      <c r="E1493" s="8" t="s">
        <v>896</v>
      </c>
      <c r="F1493" s="23">
        <v>1</v>
      </c>
      <c r="G1493" s="1" t="s">
        <v>700</v>
      </c>
      <c r="H1493" s="14">
        <v>1.3</v>
      </c>
    </row>
    <row r="1494" spans="1:8" x14ac:dyDescent="0.2">
      <c r="A1494" s="1">
        <v>1491</v>
      </c>
      <c r="B1494" s="2">
        <v>210</v>
      </c>
      <c r="C1494" s="2" t="s">
        <v>123</v>
      </c>
      <c r="D1494" s="12" t="s">
        <v>879</v>
      </c>
      <c r="E1494" s="8" t="s">
        <v>897</v>
      </c>
      <c r="F1494" s="23">
        <v>4</v>
      </c>
      <c r="G1494" s="1" t="s">
        <v>79</v>
      </c>
      <c r="H1494" s="14">
        <v>15</v>
      </c>
    </row>
    <row r="1495" spans="1:8" x14ac:dyDescent="0.2">
      <c r="A1495" s="1">
        <v>1492</v>
      </c>
      <c r="B1495" s="2">
        <v>210</v>
      </c>
      <c r="C1495" s="2" t="s">
        <v>123</v>
      </c>
      <c r="D1495" s="12" t="s">
        <v>879</v>
      </c>
      <c r="E1495" s="8" t="s">
        <v>898</v>
      </c>
      <c r="F1495" s="23">
        <v>4</v>
      </c>
      <c r="G1495" s="1" t="s">
        <v>899</v>
      </c>
      <c r="H1495" s="14">
        <v>24.4</v>
      </c>
    </row>
    <row r="1496" spans="1:8" x14ac:dyDescent="0.2">
      <c r="A1496" s="1">
        <v>1493</v>
      </c>
      <c r="B1496" s="2">
        <v>210</v>
      </c>
      <c r="C1496" s="2" t="s">
        <v>123</v>
      </c>
      <c r="D1496" s="12" t="s">
        <v>879</v>
      </c>
      <c r="E1496" s="8" t="s">
        <v>900</v>
      </c>
      <c r="F1496" s="23">
        <v>4</v>
      </c>
      <c r="G1496" s="1" t="s">
        <v>901</v>
      </c>
      <c r="H1496" s="14">
        <v>31.3</v>
      </c>
    </row>
    <row r="1497" spans="1:8" x14ac:dyDescent="0.2">
      <c r="A1497" s="1">
        <v>1494</v>
      </c>
      <c r="B1497" s="2">
        <v>210</v>
      </c>
      <c r="C1497" s="2" t="s">
        <v>123</v>
      </c>
      <c r="D1497" s="12" t="s">
        <v>879</v>
      </c>
      <c r="E1497" s="8" t="s">
        <v>902</v>
      </c>
      <c r="F1497" s="23">
        <v>1</v>
      </c>
      <c r="G1497" s="1" t="s">
        <v>512</v>
      </c>
      <c r="H1497" s="14">
        <v>8.9</v>
      </c>
    </row>
    <row r="1498" spans="1:8" x14ac:dyDescent="0.2">
      <c r="A1498" s="1">
        <v>1495</v>
      </c>
      <c r="B1498" s="2">
        <v>210</v>
      </c>
      <c r="C1498" s="2" t="s">
        <v>123</v>
      </c>
      <c r="D1498" s="12" t="s">
        <v>879</v>
      </c>
      <c r="E1498" s="8" t="s">
        <v>903</v>
      </c>
      <c r="F1498" s="23">
        <v>4</v>
      </c>
      <c r="G1498" s="1" t="s">
        <v>904</v>
      </c>
      <c r="H1498" s="14">
        <v>25.2</v>
      </c>
    </row>
    <row r="1499" spans="1:8" x14ac:dyDescent="0.2">
      <c r="A1499" s="1">
        <v>1496</v>
      </c>
      <c r="B1499" s="2">
        <v>210</v>
      </c>
      <c r="C1499" s="2" t="s">
        <v>123</v>
      </c>
      <c r="D1499" s="12" t="s">
        <v>879</v>
      </c>
      <c r="E1499" s="8" t="s">
        <v>905</v>
      </c>
      <c r="F1499" s="23">
        <v>1</v>
      </c>
      <c r="G1499" s="1" t="s">
        <v>906</v>
      </c>
      <c r="H1499" s="14">
        <v>31.9</v>
      </c>
    </row>
    <row r="1500" spans="1:8" x14ac:dyDescent="0.2">
      <c r="A1500" s="1">
        <v>1497</v>
      </c>
      <c r="B1500" s="2">
        <v>210</v>
      </c>
      <c r="C1500" s="2" t="s">
        <v>123</v>
      </c>
      <c r="D1500" s="12" t="s">
        <v>879</v>
      </c>
      <c r="E1500" s="8" t="s">
        <v>907</v>
      </c>
      <c r="F1500" s="23">
        <v>1</v>
      </c>
      <c r="G1500" s="1" t="s">
        <v>714</v>
      </c>
      <c r="H1500" s="14">
        <v>12.2</v>
      </c>
    </row>
    <row r="1501" spans="1:8" x14ac:dyDescent="0.2">
      <c r="A1501" s="1">
        <v>1498</v>
      </c>
      <c r="B1501" s="2">
        <v>210</v>
      </c>
      <c r="C1501" s="2" t="s">
        <v>123</v>
      </c>
      <c r="D1501" s="12" t="s">
        <v>879</v>
      </c>
      <c r="E1501" s="8" t="s">
        <v>908</v>
      </c>
      <c r="F1501" s="23">
        <v>1</v>
      </c>
      <c r="G1501" s="1" t="s">
        <v>700</v>
      </c>
      <c r="H1501" s="14">
        <v>1.4</v>
      </c>
    </row>
    <row r="1502" spans="1:8" x14ac:dyDescent="0.2">
      <c r="A1502" s="1">
        <v>1499</v>
      </c>
      <c r="B1502" s="2">
        <v>210</v>
      </c>
      <c r="C1502" s="2" t="s">
        <v>123</v>
      </c>
      <c r="D1502" s="12" t="s">
        <v>879</v>
      </c>
      <c r="E1502" s="8" t="s">
        <v>909</v>
      </c>
      <c r="F1502" s="23">
        <v>1</v>
      </c>
      <c r="G1502" s="1" t="s">
        <v>699</v>
      </c>
      <c r="H1502" s="14">
        <v>1.5</v>
      </c>
    </row>
    <row r="1503" spans="1:8" x14ac:dyDescent="0.2">
      <c r="A1503" s="1">
        <v>1500</v>
      </c>
      <c r="B1503" s="2">
        <v>210</v>
      </c>
      <c r="C1503" s="2" t="s">
        <v>123</v>
      </c>
      <c r="D1503" s="12" t="s">
        <v>879</v>
      </c>
      <c r="E1503" s="8" t="s">
        <v>910</v>
      </c>
      <c r="F1503" s="2">
        <v>14</v>
      </c>
      <c r="G1503" s="1" t="s">
        <v>709</v>
      </c>
      <c r="H1503" s="14">
        <v>1.4</v>
      </c>
    </row>
    <row r="1504" spans="1:8" x14ac:dyDescent="0.2">
      <c r="A1504" s="1">
        <v>1501</v>
      </c>
      <c r="B1504" s="2">
        <v>210</v>
      </c>
      <c r="C1504" s="2" t="s">
        <v>123</v>
      </c>
      <c r="D1504" s="12" t="s">
        <v>879</v>
      </c>
      <c r="E1504" s="8" t="s">
        <v>911</v>
      </c>
      <c r="F1504" s="23">
        <v>12</v>
      </c>
      <c r="G1504" s="1" t="s">
        <v>30</v>
      </c>
      <c r="H1504" s="14">
        <v>24.5</v>
      </c>
    </row>
    <row r="1505" spans="1:8" x14ac:dyDescent="0.2">
      <c r="A1505" s="1">
        <v>1502</v>
      </c>
      <c r="B1505" s="2">
        <v>210</v>
      </c>
      <c r="C1505" s="2" t="s">
        <v>123</v>
      </c>
      <c r="D1505" s="12" t="s">
        <v>879</v>
      </c>
      <c r="E1505" s="8" t="s">
        <v>912</v>
      </c>
      <c r="F1505" s="23">
        <v>1</v>
      </c>
      <c r="G1505" s="1" t="s">
        <v>757</v>
      </c>
      <c r="H1505" s="14">
        <v>1.7</v>
      </c>
    </row>
    <row r="1506" spans="1:8" x14ac:dyDescent="0.2">
      <c r="A1506" s="1">
        <v>1503</v>
      </c>
      <c r="B1506" s="2">
        <v>210</v>
      </c>
      <c r="C1506" s="2" t="s">
        <v>123</v>
      </c>
      <c r="D1506" s="12" t="s">
        <v>879</v>
      </c>
      <c r="E1506" s="8" t="s">
        <v>913</v>
      </c>
      <c r="F1506" s="23">
        <v>1</v>
      </c>
      <c r="G1506" s="1" t="s">
        <v>714</v>
      </c>
      <c r="H1506" s="14">
        <v>18.100000000000001</v>
      </c>
    </row>
    <row r="1507" spans="1:8" x14ac:dyDescent="0.2">
      <c r="A1507" s="1">
        <v>1504</v>
      </c>
      <c r="B1507" s="2">
        <v>210</v>
      </c>
      <c r="C1507" s="2" t="s">
        <v>123</v>
      </c>
      <c r="D1507" s="12" t="s">
        <v>879</v>
      </c>
      <c r="E1507" s="8" t="s">
        <v>914</v>
      </c>
      <c r="F1507" s="23">
        <v>1</v>
      </c>
      <c r="G1507" s="1" t="s">
        <v>915</v>
      </c>
      <c r="H1507" s="14">
        <v>3.3</v>
      </c>
    </row>
    <row r="1508" spans="1:8" x14ac:dyDescent="0.2">
      <c r="A1508" s="1">
        <v>1505</v>
      </c>
      <c r="B1508" s="2">
        <v>210</v>
      </c>
      <c r="C1508" s="2" t="s">
        <v>123</v>
      </c>
      <c r="D1508" s="12" t="s">
        <v>879</v>
      </c>
      <c r="E1508" s="8" t="s">
        <v>916</v>
      </c>
      <c r="F1508" s="23">
        <v>1</v>
      </c>
      <c r="G1508" s="1" t="s">
        <v>699</v>
      </c>
      <c r="H1508" s="14">
        <v>5</v>
      </c>
    </row>
    <row r="1509" spans="1:8" x14ac:dyDescent="0.2">
      <c r="A1509" s="1">
        <v>1506</v>
      </c>
      <c r="B1509" s="2">
        <v>210</v>
      </c>
      <c r="C1509" s="2" t="s">
        <v>123</v>
      </c>
      <c r="D1509" s="12" t="s">
        <v>879</v>
      </c>
      <c r="E1509" s="8" t="s">
        <v>917</v>
      </c>
      <c r="F1509" s="23">
        <v>1</v>
      </c>
      <c r="G1509" s="1" t="s">
        <v>841</v>
      </c>
      <c r="H1509" s="14">
        <v>1.2</v>
      </c>
    </row>
    <row r="1510" spans="1:8" x14ac:dyDescent="0.2">
      <c r="A1510" s="1">
        <v>1507</v>
      </c>
      <c r="B1510" s="2">
        <v>210</v>
      </c>
      <c r="C1510" s="2" t="s">
        <v>123</v>
      </c>
      <c r="D1510" s="12" t="s">
        <v>879</v>
      </c>
      <c r="E1510" s="8" t="s">
        <v>918</v>
      </c>
      <c r="F1510" s="23">
        <v>1</v>
      </c>
      <c r="G1510" s="1" t="s">
        <v>919</v>
      </c>
      <c r="H1510" s="14">
        <v>1.3</v>
      </c>
    </row>
    <row r="1511" spans="1:8" x14ac:dyDescent="0.2">
      <c r="A1511" s="1">
        <v>1508</v>
      </c>
      <c r="B1511" s="2">
        <v>210</v>
      </c>
      <c r="C1511" s="2" t="s">
        <v>123</v>
      </c>
      <c r="D1511" s="12" t="s">
        <v>879</v>
      </c>
      <c r="E1511" s="8" t="s">
        <v>920</v>
      </c>
      <c r="F1511" s="23">
        <v>1</v>
      </c>
      <c r="G1511" s="1" t="s">
        <v>919</v>
      </c>
      <c r="H1511" s="14">
        <v>1.3</v>
      </c>
    </row>
    <row r="1512" spans="1:8" x14ac:dyDescent="0.2">
      <c r="A1512" s="1">
        <v>1509</v>
      </c>
      <c r="B1512" s="2">
        <v>210</v>
      </c>
      <c r="C1512" s="2" t="s">
        <v>123</v>
      </c>
      <c r="D1512" s="12" t="s">
        <v>879</v>
      </c>
      <c r="E1512" s="8" t="s">
        <v>921</v>
      </c>
      <c r="F1512" s="23">
        <v>1</v>
      </c>
      <c r="G1512" s="1" t="s">
        <v>746</v>
      </c>
      <c r="H1512" s="14">
        <v>14.9</v>
      </c>
    </row>
    <row r="1513" spans="1:8" x14ac:dyDescent="0.2">
      <c r="A1513" s="1">
        <v>1510</v>
      </c>
      <c r="B1513" s="2">
        <v>210</v>
      </c>
      <c r="C1513" s="2" t="s">
        <v>123</v>
      </c>
      <c r="D1513" s="12" t="s">
        <v>879</v>
      </c>
      <c r="E1513" s="8" t="s">
        <v>922</v>
      </c>
      <c r="F1513" s="23">
        <v>1</v>
      </c>
      <c r="G1513" s="1" t="s">
        <v>923</v>
      </c>
      <c r="H1513" s="14">
        <v>2.8</v>
      </c>
    </row>
    <row r="1514" spans="1:8" x14ac:dyDescent="0.2">
      <c r="A1514" s="1">
        <v>1511</v>
      </c>
      <c r="B1514" s="2">
        <v>210</v>
      </c>
      <c r="C1514" s="2" t="s">
        <v>123</v>
      </c>
      <c r="D1514" s="12" t="s">
        <v>879</v>
      </c>
      <c r="E1514" s="8" t="s">
        <v>924</v>
      </c>
      <c r="F1514" s="23">
        <v>14</v>
      </c>
      <c r="G1514" s="1" t="s">
        <v>925</v>
      </c>
      <c r="H1514" s="14">
        <v>3.4</v>
      </c>
    </row>
    <row r="1515" spans="1:8" x14ac:dyDescent="0.2">
      <c r="A1515" s="1">
        <v>1512</v>
      </c>
      <c r="B1515" s="2">
        <v>210</v>
      </c>
      <c r="C1515" s="2" t="s">
        <v>123</v>
      </c>
      <c r="D1515" s="12" t="s">
        <v>879</v>
      </c>
      <c r="E1515" s="8" t="s">
        <v>926</v>
      </c>
      <c r="F1515" s="23">
        <v>1</v>
      </c>
      <c r="G1515" s="13" t="s">
        <v>706</v>
      </c>
      <c r="H1515" s="14">
        <v>21.5</v>
      </c>
    </row>
    <row r="1516" spans="1:8" x14ac:dyDescent="0.2">
      <c r="A1516" s="1">
        <v>1513</v>
      </c>
      <c r="B1516" s="2">
        <v>210</v>
      </c>
      <c r="C1516" s="2" t="s">
        <v>123</v>
      </c>
      <c r="D1516" s="12" t="s">
        <v>879</v>
      </c>
      <c r="E1516" s="8" t="s">
        <v>927</v>
      </c>
      <c r="F1516" s="2">
        <v>14</v>
      </c>
      <c r="G1516" s="1" t="s">
        <v>709</v>
      </c>
      <c r="H1516" s="14">
        <v>5</v>
      </c>
    </row>
    <row r="1517" spans="1:8" x14ac:dyDescent="0.2">
      <c r="A1517" s="1">
        <v>1514</v>
      </c>
      <c r="B1517" s="2">
        <v>210</v>
      </c>
      <c r="C1517" s="2" t="s">
        <v>123</v>
      </c>
      <c r="D1517" s="12" t="s">
        <v>879</v>
      </c>
      <c r="E1517" s="8" t="s">
        <v>928</v>
      </c>
      <c r="F1517" s="2">
        <v>1</v>
      </c>
      <c r="G1517" s="1" t="s">
        <v>929</v>
      </c>
      <c r="H1517" s="14">
        <v>6.7</v>
      </c>
    </row>
    <row r="1518" spans="1:8" x14ac:dyDescent="0.2">
      <c r="A1518" s="1">
        <v>1515</v>
      </c>
      <c r="B1518" s="2">
        <v>210</v>
      </c>
      <c r="C1518" s="2" t="s">
        <v>123</v>
      </c>
      <c r="D1518" s="12" t="s">
        <v>879</v>
      </c>
      <c r="E1518" s="8" t="s">
        <v>930</v>
      </c>
      <c r="F1518" s="2">
        <v>1</v>
      </c>
      <c r="G1518" s="1" t="s">
        <v>929</v>
      </c>
      <c r="H1518" s="14">
        <v>15.7</v>
      </c>
    </row>
    <row r="1519" spans="1:8" x14ac:dyDescent="0.2">
      <c r="A1519" s="1">
        <v>1516</v>
      </c>
      <c r="B1519" s="2">
        <v>210</v>
      </c>
      <c r="C1519" s="2" t="s">
        <v>123</v>
      </c>
      <c r="D1519" s="12" t="s">
        <v>879</v>
      </c>
      <c r="E1519" s="8" t="s">
        <v>931</v>
      </c>
      <c r="F1519" s="23">
        <v>4</v>
      </c>
      <c r="G1519" s="1" t="s">
        <v>932</v>
      </c>
      <c r="H1519" s="14">
        <v>15.5</v>
      </c>
    </row>
    <row r="1520" spans="1:8" x14ac:dyDescent="0.2">
      <c r="A1520" s="1">
        <v>1517</v>
      </c>
      <c r="B1520" s="2">
        <v>210</v>
      </c>
      <c r="C1520" s="2" t="s">
        <v>123</v>
      </c>
      <c r="D1520" s="12" t="s">
        <v>879</v>
      </c>
      <c r="E1520" s="8" t="s">
        <v>933</v>
      </c>
      <c r="F1520" s="23">
        <v>1</v>
      </c>
      <c r="G1520" s="1" t="s">
        <v>934</v>
      </c>
      <c r="H1520" s="14">
        <v>4.8</v>
      </c>
    </row>
    <row r="1521" spans="1:8" x14ac:dyDescent="0.2">
      <c r="A1521" s="1">
        <v>1518</v>
      </c>
      <c r="B1521" s="2">
        <v>210</v>
      </c>
      <c r="C1521" s="2" t="s">
        <v>123</v>
      </c>
      <c r="D1521" s="12" t="s">
        <v>879</v>
      </c>
      <c r="E1521" s="8" t="s">
        <v>935</v>
      </c>
      <c r="F1521" s="23">
        <v>1</v>
      </c>
      <c r="G1521" s="1" t="s">
        <v>936</v>
      </c>
      <c r="H1521" s="14">
        <v>1.4</v>
      </c>
    </row>
    <row r="1522" spans="1:8" x14ac:dyDescent="0.2">
      <c r="A1522" s="1">
        <v>1519</v>
      </c>
      <c r="B1522" s="2">
        <v>210</v>
      </c>
      <c r="C1522" s="2" t="s">
        <v>123</v>
      </c>
      <c r="D1522" s="12" t="s">
        <v>879</v>
      </c>
      <c r="E1522" s="8" t="s">
        <v>937</v>
      </c>
      <c r="F1522" s="23">
        <v>1</v>
      </c>
      <c r="G1522" s="1" t="s">
        <v>936</v>
      </c>
      <c r="H1522" s="14">
        <v>1.4</v>
      </c>
    </row>
    <row r="1523" spans="1:8" x14ac:dyDescent="0.2">
      <c r="A1523" s="1">
        <v>1520</v>
      </c>
      <c r="B1523" s="2">
        <v>210</v>
      </c>
      <c r="C1523" s="2" t="s">
        <v>123</v>
      </c>
      <c r="D1523" s="12" t="s">
        <v>879</v>
      </c>
      <c r="E1523" s="8" t="s">
        <v>938</v>
      </c>
      <c r="F1523" s="23">
        <v>1</v>
      </c>
      <c r="G1523" s="1" t="s">
        <v>939</v>
      </c>
      <c r="H1523" s="14">
        <v>3.8</v>
      </c>
    </row>
    <row r="1524" spans="1:8" x14ac:dyDescent="0.2">
      <c r="A1524" s="1">
        <v>1521</v>
      </c>
      <c r="B1524" s="2">
        <v>210</v>
      </c>
      <c r="C1524" s="2" t="s">
        <v>123</v>
      </c>
      <c r="D1524" s="12" t="s">
        <v>879</v>
      </c>
      <c r="E1524" s="8" t="s">
        <v>940</v>
      </c>
      <c r="F1524" s="23">
        <v>6</v>
      </c>
      <c r="G1524" s="1" t="s">
        <v>690</v>
      </c>
      <c r="H1524" s="14">
        <v>11.6</v>
      </c>
    </row>
    <row r="1525" spans="1:8" x14ac:dyDescent="0.2">
      <c r="A1525" s="1">
        <v>1522</v>
      </c>
      <c r="B1525" s="2">
        <v>210</v>
      </c>
      <c r="C1525" s="2" t="s">
        <v>123</v>
      </c>
      <c r="D1525" s="12" t="s">
        <v>879</v>
      </c>
      <c r="E1525" s="8" t="s">
        <v>941</v>
      </c>
      <c r="F1525" s="23">
        <v>1</v>
      </c>
      <c r="G1525" s="1" t="s">
        <v>942</v>
      </c>
      <c r="H1525" s="14">
        <v>15.4</v>
      </c>
    </row>
    <row r="1526" spans="1:8" x14ac:dyDescent="0.2">
      <c r="A1526" s="1">
        <v>1523</v>
      </c>
      <c r="B1526" s="2">
        <v>210</v>
      </c>
      <c r="C1526" s="2" t="s">
        <v>123</v>
      </c>
      <c r="D1526" s="12" t="s">
        <v>879</v>
      </c>
      <c r="E1526" s="8" t="s">
        <v>943</v>
      </c>
      <c r="F1526" s="23">
        <v>1</v>
      </c>
      <c r="G1526" s="1" t="s">
        <v>701</v>
      </c>
      <c r="H1526" s="14">
        <v>9.4</v>
      </c>
    </row>
    <row r="1527" spans="1:8" x14ac:dyDescent="0.2">
      <c r="A1527" s="1">
        <v>1524</v>
      </c>
      <c r="B1527" s="2">
        <v>210</v>
      </c>
      <c r="C1527" s="2" t="s">
        <v>123</v>
      </c>
      <c r="D1527" s="12" t="s">
        <v>879</v>
      </c>
      <c r="E1527" s="8" t="s">
        <v>944</v>
      </c>
      <c r="F1527" s="23">
        <v>1</v>
      </c>
      <c r="G1527" s="1" t="s">
        <v>945</v>
      </c>
      <c r="H1527" s="14">
        <v>1.7</v>
      </c>
    </row>
    <row r="1528" spans="1:8" x14ac:dyDescent="0.2">
      <c r="A1528" s="1">
        <v>1525</v>
      </c>
      <c r="B1528" s="2">
        <v>210</v>
      </c>
      <c r="C1528" s="2" t="s">
        <v>123</v>
      </c>
      <c r="D1528" s="12" t="s">
        <v>879</v>
      </c>
      <c r="E1528" s="8" t="s">
        <v>946</v>
      </c>
      <c r="F1528" s="23">
        <v>1</v>
      </c>
      <c r="G1528" s="1" t="s">
        <v>700</v>
      </c>
      <c r="H1528" s="14">
        <v>1.1000000000000001</v>
      </c>
    </row>
    <row r="1529" spans="1:8" x14ac:dyDescent="0.2">
      <c r="A1529" s="1">
        <v>1526</v>
      </c>
      <c r="B1529" s="2">
        <v>210</v>
      </c>
      <c r="C1529" s="2" t="s">
        <v>123</v>
      </c>
      <c r="D1529" s="12" t="s">
        <v>879</v>
      </c>
      <c r="E1529" s="8" t="s">
        <v>947</v>
      </c>
      <c r="F1529" s="23">
        <v>1</v>
      </c>
      <c r="G1529" s="1" t="s">
        <v>948</v>
      </c>
      <c r="H1529" s="14">
        <v>3.1</v>
      </c>
    </row>
    <row r="1530" spans="1:8" x14ac:dyDescent="0.2">
      <c r="A1530" s="1">
        <v>1527</v>
      </c>
      <c r="B1530" s="2">
        <v>210</v>
      </c>
      <c r="C1530" s="2" t="s">
        <v>123</v>
      </c>
      <c r="D1530" s="12" t="s">
        <v>879</v>
      </c>
      <c r="E1530" s="8" t="s">
        <v>949</v>
      </c>
      <c r="F1530" s="23">
        <v>1</v>
      </c>
      <c r="G1530" s="1" t="s">
        <v>950</v>
      </c>
      <c r="H1530" s="14">
        <v>34.4</v>
      </c>
    </row>
    <row r="1531" spans="1:8" x14ac:dyDescent="0.2">
      <c r="A1531" s="1">
        <v>1528</v>
      </c>
      <c r="B1531" s="2">
        <v>210</v>
      </c>
      <c r="C1531" s="2" t="s">
        <v>123</v>
      </c>
      <c r="D1531" s="12" t="s">
        <v>879</v>
      </c>
      <c r="E1531" s="8" t="s">
        <v>951</v>
      </c>
      <c r="F1531" s="23">
        <v>6</v>
      </c>
      <c r="G1531" s="1" t="s">
        <v>669</v>
      </c>
      <c r="H1531" s="14">
        <v>13</v>
      </c>
    </row>
    <row r="1532" spans="1:8" x14ac:dyDescent="0.2">
      <c r="A1532" s="1">
        <v>1529</v>
      </c>
      <c r="B1532" s="2">
        <v>211</v>
      </c>
      <c r="C1532" s="2" t="s">
        <v>55</v>
      </c>
      <c r="D1532" s="12" t="s">
        <v>693</v>
      </c>
      <c r="E1532" s="8" t="s">
        <v>716</v>
      </c>
      <c r="F1532" s="23">
        <v>6</v>
      </c>
      <c r="G1532" s="1" t="s">
        <v>713</v>
      </c>
      <c r="H1532" s="2">
        <v>3.6</v>
      </c>
    </row>
    <row r="1533" spans="1:8" x14ac:dyDescent="0.2">
      <c r="A1533" s="1">
        <v>1530</v>
      </c>
      <c r="B1533" s="2">
        <v>211</v>
      </c>
      <c r="C1533" s="2" t="s">
        <v>123</v>
      </c>
      <c r="D1533" s="12" t="s">
        <v>693</v>
      </c>
      <c r="E1533" s="8" t="s">
        <v>732</v>
      </c>
      <c r="F1533" s="23">
        <v>6</v>
      </c>
      <c r="G1533" s="1" t="s">
        <v>669</v>
      </c>
      <c r="H1533" s="2">
        <v>24.3</v>
      </c>
    </row>
    <row r="1534" spans="1:8" x14ac:dyDescent="0.2">
      <c r="A1534" s="1">
        <v>1531</v>
      </c>
      <c r="B1534" s="2">
        <v>211</v>
      </c>
      <c r="C1534" s="2" t="s">
        <v>123</v>
      </c>
      <c r="D1534" s="12" t="s">
        <v>693</v>
      </c>
      <c r="E1534" s="8" t="s">
        <v>1072</v>
      </c>
      <c r="F1534" s="2">
        <v>14</v>
      </c>
      <c r="G1534" s="1" t="s">
        <v>709</v>
      </c>
      <c r="H1534" s="2">
        <v>1.9</v>
      </c>
    </row>
    <row r="1535" spans="1:8" x14ac:dyDescent="0.2">
      <c r="A1535" s="1">
        <v>1532</v>
      </c>
      <c r="B1535" s="2">
        <v>211</v>
      </c>
      <c r="C1535" s="2" t="s">
        <v>123</v>
      </c>
      <c r="D1535" s="12" t="s">
        <v>693</v>
      </c>
      <c r="E1535" s="8" t="s">
        <v>733</v>
      </c>
      <c r="F1535" s="23">
        <v>4</v>
      </c>
      <c r="G1535" s="1" t="s">
        <v>952</v>
      </c>
      <c r="H1535" s="2">
        <v>4.0999999999999996</v>
      </c>
    </row>
    <row r="1536" spans="1:8" x14ac:dyDescent="0.2">
      <c r="A1536" s="1">
        <v>1533</v>
      </c>
      <c r="B1536" s="2">
        <v>211</v>
      </c>
      <c r="C1536" s="2" t="s">
        <v>123</v>
      </c>
      <c r="D1536" s="12" t="s">
        <v>693</v>
      </c>
      <c r="E1536" s="8" t="s">
        <v>717</v>
      </c>
      <c r="F1536" s="23">
        <v>3</v>
      </c>
      <c r="G1536" s="1" t="s">
        <v>1028</v>
      </c>
      <c r="H1536" s="2">
        <v>20.5</v>
      </c>
    </row>
    <row r="1537" spans="1:8" x14ac:dyDescent="0.2">
      <c r="A1537" s="1">
        <v>1534</v>
      </c>
      <c r="B1537" s="2">
        <v>211</v>
      </c>
      <c r="C1537" s="2" t="s">
        <v>123</v>
      </c>
      <c r="D1537" s="12" t="s">
        <v>693</v>
      </c>
      <c r="E1537" s="8" t="s">
        <v>718</v>
      </c>
      <c r="F1537" s="23">
        <v>4</v>
      </c>
      <c r="G1537" s="1" t="s">
        <v>953</v>
      </c>
      <c r="H1537" s="2">
        <v>14.8</v>
      </c>
    </row>
    <row r="1538" spans="1:8" x14ac:dyDescent="0.2">
      <c r="A1538" s="1">
        <v>1535</v>
      </c>
      <c r="B1538" s="2">
        <v>211</v>
      </c>
      <c r="C1538" s="2" t="s">
        <v>123</v>
      </c>
      <c r="D1538" s="12" t="s">
        <v>693</v>
      </c>
      <c r="E1538" s="8" t="s">
        <v>719</v>
      </c>
      <c r="F1538" s="2">
        <v>15</v>
      </c>
      <c r="G1538" s="1" t="s">
        <v>1311</v>
      </c>
      <c r="H1538" s="2">
        <v>13.5</v>
      </c>
    </row>
    <row r="1539" spans="1:8" x14ac:dyDescent="0.2">
      <c r="A1539" s="1">
        <v>1536</v>
      </c>
      <c r="B1539" s="2">
        <v>211</v>
      </c>
      <c r="C1539" s="2" t="s">
        <v>123</v>
      </c>
      <c r="D1539" s="12" t="s">
        <v>693</v>
      </c>
      <c r="E1539" s="8" t="s">
        <v>720</v>
      </c>
      <c r="F1539" s="23">
        <v>3</v>
      </c>
      <c r="G1539" s="1" t="s">
        <v>954</v>
      </c>
      <c r="H1539" s="2">
        <v>3.8</v>
      </c>
    </row>
    <row r="1540" spans="1:8" x14ac:dyDescent="0.2">
      <c r="A1540" s="1">
        <v>1537</v>
      </c>
      <c r="B1540" s="2">
        <v>211</v>
      </c>
      <c r="C1540" s="2" t="s">
        <v>123</v>
      </c>
      <c r="D1540" s="12" t="s">
        <v>693</v>
      </c>
      <c r="E1540" s="8" t="s">
        <v>721</v>
      </c>
      <c r="F1540" s="23">
        <v>3</v>
      </c>
      <c r="G1540" s="1" t="s">
        <v>1028</v>
      </c>
      <c r="H1540" s="2">
        <v>38</v>
      </c>
    </row>
    <row r="1541" spans="1:8" x14ac:dyDescent="0.2">
      <c r="A1541" s="1">
        <v>1538</v>
      </c>
      <c r="B1541" s="2">
        <v>211</v>
      </c>
      <c r="C1541" s="2" t="s">
        <v>123</v>
      </c>
      <c r="D1541" s="12" t="s">
        <v>693</v>
      </c>
      <c r="E1541" s="8" t="s">
        <v>722</v>
      </c>
      <c r="F1541" s="23">
        <v>3</v>
      </c>
      <c r="G1541" s="1" t="s">
        <v>955</v>
      </c>
      <c r="H1541" s="2">
        <v>3.2</v>
      </c>
    </row>
    <row r="1542" spans="1:8" x14ac:dyDescent="0.2">
      <c r="A1542" s="1">
        <v>1539</v>
      </c>
      <c r="B1542" s="2">
        <v>211</v>
      </c>
      <c r="C1542" s="2" t="s">
        <v>123</v>
      </c>
      <c r="D1542" s="12" t="s">
        <v>693</v>
      </c>
      <c r="E1542" s="8" t="s">
        <v>723</v>
      </c>
      <c r="F1542" s="23">
        <v>2</v>
      </c>
      <c r="G1542" s="1" t="s">
        <v>700</v>
      </c>
      <c r="H1542" s="2">
        <v>1.7</v>
      </c>
    </row>
    <row r="1543" spans="1:8" x14ac:dyDescent="0.2">
      <c r="A1543" s="1">
        <v>1540</v>
      </c>
      <c r="B1543" s="2">
        <v>211</v>
      </c>
      <c r="C1543" s="2" t="s">
        <v>123</v>
      </c>
      <c r="D1543" s="12" t="s">
        <v>693</v>
      </c>
      <c r="E1543" s="8" t="s">
        <v>724</v>
      </c>
      <c r="F1543" s="23">
        <v>6</v>
      </c>
      <c r="G1543" s="1" t="s">
        <v>756</v>
      </c>
      <c r="H1543" s="2">
        <v>9.8000000000000007</v>
      </c>
    </row>
    <row r="1544" spans="1:8" x14ac:dyDescent="0.2">
      <c r="A1544" s="1">
        <v>1541</v>
      </c>
      <c r="B1544" s="2" t="s">
        <v>1312</v>
      </c>
      <c r="C1544" s="8" t="s">
        <v>55</v>
      </c>
      <c r="D1544" s="12" t="s">
        <v>1039</v>
      </c>
      <c r="E1544" s="8" t="s">
        <v>1122</v>
      </c>
      <c r="F1544" s="23">
        <v>9</v>
      </c>
      <c r="G1544" s="13" t="s">
        <v>511</v>
      </c>
      <c r="H1544" s="2">
        <v>70.2</v>
      </c>
    </row>
    <row r="1545" spans="1:8" x14ac:dyDescent="0.2">
      <c r="A1545" s="1">
        <v>1542</v>
      </c>
      <c r="B1545" s="2" t="s">
        <v>1312</v>
      </c>
      <c r="C1545" s="2" t="s">
        <v>1313</v>
      </c>
      <c r="D1545" s="12" t="s">
        <v>1068</v>
      </c>
      <c r="E1545" s="8" t="s">
        <v>956</v>
      </c>
      <c r="F1545" s="2">
        <v>4</v>
      </c>
      <c r="G1545" s="1" t="s">
        <v>1070</v>
      </c>
      <c r="H1545" s="2">
        <v>21.9</v>
      </c>
    </row>
    <row r="1546" spans="1:8" x14ac:dyDescent="0.2">
      <c r="A1546" s="1">
        <v>1543</v>
      </c>
      <c r="B1546" s="2" t="s">
        <v>1312</v>
      </c>
      <c r="C1546" s="2" t="s">
        <v>1313</v>
      </c>
      <c r="D1546" s="12" t="s">
        <v>1068</v>
      </c>
      <c r="E1546" s="8" t="s">
        <v>958</v>
      </c>
      <c r="F1546" s="2">
        <v>4</v>
      </c>
      <c r="G1546" s="1" t="s">
        <v>1070</v>
      </c>
      <c r="H1546" s="2">
        <v>12.6</v>
      </c>
    </row>
    <row r="1547" spans="1:8" x14ac:dyDescent="0.2">
      <c r="A1547" s="1">
        <v>1544</v>
      </c>
      <c r="B1547" s="2" t="s">
        <v>1312</v>
      </c>
      <c r="C1547" s="2" t="s">
        <v>1313</v>
      </c>
      <c r="D1547" s="12" t="s">
        <v>1068</v>
      </c>
      <c r="E1547" s="8" t="s">
        <v>957</v>
      </c>
      <c r="F1547" s="2">
        <v>4</v>
      </c>
      <c r="G1547" s="1" t="s">
        <v>1070</v>
      </c>
      <c r="H1547" s="2">
        <v>10.5</v>
      </c>
    </row>
    <row r="1548" spans="1:8" x14ac:dyDescent="0.2">
      <c r="A1548" s="1">
        <v>1545</v>
      </c>
      <c r="B1548" s="2" t="s">
        <v>1312</v>
      </c>
      <c r="C1548" s="2" t="s">
        <v>123</v>
      </c>
      <c r="D1548" s="12" t="s">
        <v>17</v>
      </c>
      <c r="E1548" s="8" t="s">
        <v>732</v>
      </c>
      <c r="F1548" s="23">
        <v>6</v>
      </c>
      <c r="G1548" s="1" t="s">
        <v>756</v>
      </c>
      <c r="H1548" s="2">
        <v>22.3</v>
      </c>
    </row>
    <row r="1549" spans="1:8" x14ac:dyDescent="0.2">
      <c r="A1549" s="1">
        <v>1546</v>
      </c>
      <c r="B1549" s="2" t="s">
        <v>1312</v>
      </c>
      <c r="C1549" s="2" t="s">
        <v>123</v>
      </c>
      <c r="D1549" s="12" t="s">
        <v>17</v>
      </c>
      <c r="E1549" s="8" t="s">
        <v>1072</v>
      </c>
      <c r="F1549" s="2">
        <v>6</v>
      </c>
      <c r="G1549" s="1" t="s">
        <v>1026</v>
      </c>
      <c r="H1549" s="2">
        <v>84.9</v>
      </c>
    </row>
    <row r="1550" spans="1:8" x14ac:dyDescent="0.2">
      <c r="A1550" s="1">
        <v>1547</v>
      </c>
      <c r="B1550" s="2" t="s">
        <v>1312</v>
      </c>
      <c r="C1550" s="2" t="s">
        <v>123</v>
      </c>
      <c r="D1550" s="12" t="s">
        <v>17</v>
      </c>
      <c r="E1550" s="8" t="s">
        <v>733</v>
      </c>
      <c r="F1550" s="23">
        <v>1</v>
      </c>
      <c r="G1550" s="13" t="s">
        <v>706</v>
      </c>
      <c r="H1550" s="2">
        <v>10.7</v>
      </c>
    </row>
    <row r="1551" spans="1:8" x14ac:dyDescent="0.2">
      <c r="A1551" s="1">
        <v>1548</v>
      </c>
      <c r="B1551" s="2" t="s">
        <v>1312</v>
      </c>
      <c r="C1551" s="2" t="s">
        <v>123</v>
      </c>
      <c r="D1551" s="12" t="s">
        <v>17</v>
      </c>
      <c r="E1551" s="8" t="s">
        <v>717</v>
      </c>
      <c r="F1551" s="23">
        <v>4</v>
      </c>
      <c r="G1551" s="1" t="s">
        <v>368</v>
      </c>
      <c r="H1551" s="2">
        <v>5.9</v>
      </c>
    </row>
    <row r="1552" spans="1:8" x14ac:dyDescent="0.2">
      <c r="A1552" s="1">
        <v>1549</v>
      </c>
      <c r="B1552" s="2" t="s">
        <v>1312</v>
      </c>
      <c r="C1552" s="2" t="s">
        <v>123</v>
      </c>
      <c r="D1552" s="12" t="s">
        <v>17</v>
      </c>
      <c r="E1552" s="8" t="s">
        <v>718</v>
      </c>
      <c r="F1552" s="23">
        <v>12</v>
      </c>
      <c r="G1552" s="1" t="s">
        <v>30</v>
      </c>
      <c r="H1552" s="2">
        <v>9.9</v>
      </c>
    </row>
    <row r="1553" spans="1:8" x14ac:dyDescent="0.2">
      <c r="A1553" s="1">
        <v>1550</v>
      </c>
      <c r="B1553" s="2" t="s">
        <v>1312</v>
      </c>
      <c r="C1553" s="2" t="s">
        <v>123</v>
      </c>
      <c r="D1553" s="12" t="s">
        <v>17</v>
      </c>
      <c r="E1553" s="8" t="s">
        <v>719</v>
      </c>
      <c r="F1553" s="23">
        <v>3</v>
      </c>
      <c r="G1553" s="1" t="s">
        <v>961</v>
      </c>
      <c r="H1553" s="2">
        <v>2.4</v>
      </c>
    </row>
    <row r="1554" spans="1:8" x14ac:dyDescent="0.2">
      <c r="A1554" s="1">
        <v>1551</v>
      </c>
      <c r="B1554" s="2" t="s">
        <v>1312</v>
      </c>
      <c r="C1554" s="2" t="s">
        <v>123</v>
      </c>
      <c r="D1554" s="12" t="s">
        <v>17</v>
      </c>
      <c r="E1554" s="8" t="s">
        <v>720</v>
      </c>
      <c r="F1554" s="23">
        <v>2</v>
      </c>
      <c r="G1554" s="1" t="s">
        <v>919</v>
      </c>
      <c r="H1554" s="2">
        <v>1.9</v>
      </c>
    </row>
    <row r="1555" spans="1:8" x14ac:dyDescent="0.2">
      <c r="A1555" s="1">
        <v>1552</v>
      </c>
      <c r="B1555" s="2" t="s">
        <v>1312</v>
      </c>
      <c r="C1555" s="2" t="s">
        <v>123</v>
      </c>
      <c r="D1555" s="12" t="s">
        <v>17</v>
      </c>
      <c r="E1555" s="8" t="s">
        <v>721</v>
      </c>
      <c r="F1555" s="23">
        <v>2</v>
      </c>
      <c r="G1555" s="1" t="s">
        <v>962</v>
      </c>
      <c r="H1555" s="2">
        <v>3.5</v>
      </c>
    </row>
    <row r="1556" spans="1:8" x14ac:dyDescent="0.2">
      <c r="A1556" s="1">
        <v>1553</v>
      </c>
      <c r="B1556" s="2" t="s">
        <v>1312</v>
      </c>
      <c r="C1556" s="2" t="s">
        <v>123</v>
      </c>
      <c r="D1556" s="12" t="s">
        <v>17</v>
      </c>
      <c r="E1556" s="8" t="s">
        <v>722</v>
      </c>
      <c r="F1556" s="23">
        <v>3</v>
      </c>
      <c r="G1556" s="1" t="s">
        <v>1044</v>
      </c>
      <c r="H1556" s="2">
        <v>2</v>
      </c>
    </row>
    <row r="1557" spans="1:8" x14ac:dyDescent="0.2">
      <c r="A1557" s="1">
        <v>1554</v>
      </c>
      <c r="B1557" s="2" t="s">
        <v>1312</v>
      </c>
      <c r="C1557" s="2" t="s">
        <v>123</v>
      </c>
      <c r="D1557" s="12" t="s">
        <v>17</v>
      </c>
      <c r="E1557" s="8" t="s">
        <v>723</v>
      </c>
      <c r="F1557" s="23">
        <v>2</v>
      </c>
      <c r="G1557" s="1" t="s">
        <v>936</v>
      </c>
      <c r="H1557" s="2">
        <v>1.5</v>
      </c>
    </row>
    <row r="1558" spans="1:8" x14ac:dyDescent="0.2">
      <c r="A1558" s="1">
        <v>1555</v>
      </c>
      <c r="B1558" s="2" t="s">
        <v>1312</v>
      </c>
      <c r="C1558" s="2" t="s">
        <v>123</v>
      </c>
      <c r="D1558" s="12" t="s">
        <v>17</v>
      </c>
      <c r="E1558" s="8" t="s">
        <v>724</v>
      </c>
      <c r="F1558" s="23">
        <v>3</v>
      </c>
      <c r="G1558" s="1" t="s">
        <v>1314</v>
      </c>
      <c r="H1558" s="2">
        <v>17.7</v>
      </c>
    </row>
    <row r="1559" spans="1:8" x14ac:dyDescent="0.2">
      <c r="A1559" s="1">
        <v>1556</v>
      </c>
      <c r="B1559" s="2" t="s">
        <v>1312</v>
      </c>
      <c r="C1559" s="2" t="s">
        <v>123</v>
      </c>
      <c r="D1559" s="12" t="s">
        <v>17</v>
      </c>
      <c r="E1559" s="8" t="s">
        <v>725</v>
      </c>
      <c r="F1559" s="23">
        <v>3</v>
      </c>
      <c r="G1559" s="1" t="s">
        <v>963</v>
      </c>
      <c r="H1559" s="2">
        <v>12.4</v>
      </c>
    </row>
    <row r="1560" spans="1:8" x14ac:dyDescent="0.2">
      <c r="A1560" s="1">
        <v>1557</v>
      </c>
      <c r="B1560" s="2" t="s">
        <v>1312</v>
      </c>
      <c r="C1560" s="2" t="s">
        <v>123</v>
      </c>
      <c r="D1560" s="12" t="s">
        <v>17</v>
      </c>
      <c r="E1560" s="8" t="s">
        <v>726</v>
      </c>
      <c r="F1560" s="23">
        <v>3</v>
      </c>
      <c r="G1560" s="1" t="s">
        <v>1041</v>
      </c>
      <c r="H1560" s="2">
        <v>65.7</v>
      </c>
    </row>
    <row r="1561" spans="1:8" x14ac:dyDescent="0.2">
      <c r="A1561" s="1">
        <v>1558</v>
      </c>
      <c r="B1561" s="2" t="s">
        <v>1312</v>
      </c>
      <c r="C1561" s="2" t="s">
        <v>123</v>
      </c>
      <c r="D1561" s="12" t="s">
        <v>17</v>
      </c>
      <c r="E1561" s="8" t="s">
        <v>727</v>
      </c>
      <c r="F1561" s="23">
        <v>3</v>
      </c>
      <c r="G1561" s="1" t="s">
        <v>1041</v>
      </c>
      <c r="H1561" s="2">
        <v>45</v>
      </c>
    </row>
    <row r="1562" spans="1:8" x14ac:dyDescent="0.2">
      <c r="A1562" s="1">
        <v>1559</v>
      </c>
      <c r="B1562" s="2" t="s">
        <v>1312</v>
      </c>
      <c r="C1562" s="2" t="s">
        <v>123</v>
      </c>
      <c r="D1562" s="12" t="s">
        <v>17</v>
      </c>
      <c r="E1562" s="8" t="s">
        <v>728</v>
      </c>
      <c r="F1562" s="23">
        <v>6</v>
      </c>
      <c r="G1562" s="1" t="s">
        <v>13</v>
      </c>
      <c r="H1562" s="2">
        <v>39.200000000000003</v>
      </c>
    </row>
    <row r="1563" spans="1:8" x14ac:dyDescent="0.2">
      <c r="A1563" s="1">
        <v>1560</v>
      </c>
      <c r="B1563" s="2" t="s">
        <v>1312</v>
      </c>
      <c r="C1563" s="2" t="s">
        <v>123</v>
      </c>
      <c r="D1563" s="12" t="s">
        <v>17</v>
      </c>
      <c r="E1563" s="8" t="s">
        <v>729</v>
      </c>
      <c r="F1563" s="23">
        <v>3</v>
      </c>
      <c r="G1563" s="1" t="s">
        <v>1048</v>
      </c>
      <c r="H1563" s="2">
        <v>15.7</v>
      </c>
    </row>
    <row r="1564" spans="1:8" x14ac:dyDescent="0.2">
      <c r="A1564" s="1">
        <v>1561</v>
      </c>
      <c r="B1564" s="2" t="s">
        <v>1312</v>
      </c>
      <c r="C1564" s="2" t="s">
        <v>123</v>
      </c>
      <c r="D1564" s="12" t="s">
        <v>17</v>
      </c>
      <c r="E1564" s="8" t="s">
        <v>730</v>
      </c>
      <c r="F1564" s="23">
        <v>3</v>
      </c>
      <c r="G1564" s="1" t="s">
        <v>964</v>
      </c>
      <c r="H1564" s="2">
        <v>20.9</v>
      </c>
    </row>
    <row r="1565" spans="1:8" x14ac:dyDescent="0.2">
      <c r="A1565" s="1">
        <v>1562</v>
      </c>
      <c r="B1565" s="2" t="s">
        <v>1312</v>
      </c>
      <c r="C1565" s="2" t="s">
        <v>123</v>
      </c>
      <c r="D1565" s="12" t="s">
        <v>17</v>
      </c>
      <c r="E1565" s="8" t="s">
        <v>731</v>
      </c>
      <c r="F1565" s="23">
        <v>3</v>
      </c>
      <c r="G1565" s="1" t="s">
        <v>1046</v>
      </c>
      <c r="H1565" s="2">
        <v>18.5</v>
      </c>
    </row>
    <row r="1566" spans="1:8" x14ac:dyDescent="0.2">
      <c r="A1566" s="1">
        <v>1563</v>
      </c>
      <c r="B1566" s="2" t="s">
        <v>1312</v>
      </c>
      <c r="C1566" s="2" t="s">
        <v>123</v>
      </c>
      <c r="D1566" s="12" t="s">
        <v>17</v>
      </c>
      <c r="E1566" s="8" t="s">
        <v>1089</v>
      </c>
      <c r="F1566" s="23">
        <v>3</v>
      </c>
      <c r="G1566" s="1" t="s">
        <v>1047</v>
      </c>
      <c r="H1566" s="2">
        <v>18.5</v>
      </c>
    </row>
    <row r="1567" spans="1:8" x14ac:dyDescent="0.2">
      <c r="A1567" s="1">
        <v>1564</v>
      </c>
      <c r="B1567" s="2" t="s">
        <v>1312</v>
      </c>
      <c r="C1567" s="2" t="s">
        <v>123</v>
      </c>
      <c r="D1567" s="12" t="s">
        <v>17</v>
      </c>
      <c r="E1567" s="8" t="s">
        <v>1090</v>
      </c>
      <c r="F1567" s="2">
        <v>15</v>
      </c>
      <c r="G1567" s="1" t="s">
        <v>965</v>
      </c>
      <c r="H1567" s="2">
        <v>16.3</v>
      </c>
    </row>
    <row r="1568" spans="1:8" x14ac:dyDescent="0.2">
      <c r="A1568" s="1">
        <v>1565</v>
      </c>
      <c r="B1568" s="2" t="s">
        <v>1312</v>
      </c>
      <c r="C1568" s="2" t="s">
        <v>123</v>
      </c>
      <c r="D1568" s="12" t="s">
        <v>17</v>
      </c>
      <c r="E1568" s="8" t="s">
        <v>1091</v>
      </c>
      <c r="F1568" s="23">
        <v>6</v>
      </c>
      <c r="G1568" s="1" t="s">
        <v>13</v>
      </c>
      <c r="H1568" s="2">
        <v>18.399999999999999</v>
      </c>
    </row>
    <row r="1569" spans="1:8" x14ac:dyDescent="0.2">
      <c r="A1569" s="1">
        <v>1566</v>
      </c>
      <c r="B1569" s="2" t="s">
        <v>1312</v>
      </c>
      <c r="C1569" s="2" t="s">
        <v>123</v>
      </c>
      <c r="D1569" s="12" t="s">
        <v>17</v>
      </c>
      <c r="E1569" s="8" t="s">
        <v>1092</v>
      </c>
      <c r="F1569" s="23">
        <v>3</v>
      </c>
      <c r="G1569" s="1" t="s">
        <v>966</v>
      </c>
      <c r="H1569" s="2">
        <v>8.1</v>
      </c>
    </row>
    <row r="1570" spans="1:8" x14ac:dyDescent="0.2">
      <c r="A1570" s="1">
        <v>1567</v>
      </c>
      <c r="B1570" s="2" t="s">
        <v>1312</v>
      </c>
      <c r="C1570" s="2" t="s">
        <v>123</v>
      </c>
      <c r="D1570" s="12" t="s">
        <v>17</v>
      </c>
      <c r="E1570" s="8" t="s">
        <v>1093</v>
      </c>
      <c r="F1570" s="23">
        <v>2</v>
      </c>
      <c r="G1570" s="1" t="s">
        <v>370</v>
      </c>
      <c r="H1570" s="2">
        <v>1.3</v>
      </c>
    </row>
    <row r="1571" spans="1:8" x14ac:dyDescent="0.2">
      <c r="A1571" s="1">
        <v>1568</v>
      </c>
      <c r="B1571" s="2" t="s">
        <v>1312</v>
      </c>
      <c r="C1571" s="2" t="s">
        <v>123</v>
      </c>
      <c r="D1571" s="12" t="s">
        <v>17</v>
      </c>
      <c r="E1571" s="8" t="s">
        <v>1094</v>
      </c>
      <c r="F1571" s="23">
        <v>2</v>
      </c>
      <c r="G1571" s="1" t="s">
        <v>370</v>
      </c>
      <c r="H1571" s="2">
        <v>0.9</v>
      </c>
    </row>
    <row r="1572" spans="1:8" x14ac:dyDescent="0.2">
      <c r="A1572" s="1">
        <v>1569</v>
      </c>
      <c r="B1572" s="2" t="s">
        <v>1312</v>
      </c>
      <c r="C1572" s="2" t="s">
        <v>123</v>
      </c>
      <c r="D1572" s="12" t="s">
        <v>17</v>
      </c>
      <c r="E1572" s="8" t="s">
        <v>1095</v>
      </c>
      <c r="F1572" s="23">
        <v>2</v>
      </c>
      <c r="G1572" s="1" t="s">
        <v>370</v>
      </c>
      <c r="H1572" s="2">
        <v>2.9</v>
      </c>
    </row>
    <row r="1573" spans="1:8" x14ac:dyDescent="0.2">
      <c r="A1573" s="1">
        <v>1570</v>
      </c>
      <c r="B1573" s="2" t="s">
        <v>1312</v>
      </c>
      <c r="C1573" s="2" t="s">
        <v>123</v>
      </c>
      <c r="D1573" s="12" t="s">
        <v>17</v>
      </c>
      <c r="E1573" s="8" t="s">
        <v>1096</v>
      </c>
      <c r="F1573" s="23">
        <v>2</v>
      </c>
      <c r="G1573" s="1" t="s">
        <v>370</v>
      </c>
      <c r="H1573" s="2">
        <v>2.9</v>
      </c>
    </row>
    <row r="1574" spans="1:8" x14ac:dyDescent="0.2">
      <c r="A1574" s="1">
        <v>1571</v>
      </c>
      <c r="B1574" s="2" t="s">
        <v>1312</v>
      </c>
      <c r="C1574" s="2" t="s">
        <v>123</v>
      </c>
      <c r="D1574" s="12" t="s">
        <v>17</v>
      </c>
      <c r="E1574" s="8" t="s">
        <v>1097</v>
      </c>
      <c r="F1574" s="23">
        <v>6</v>
      </c>
      <c r="G1574" s="1" t="s">
        <v>13</v>
      </c>
      <c r="H1574" s="2">
        <v>4.9000000000000004</v>
      </c>
    </row>
    <row r="1575" spans="1:8" x14ac:dyDescent="0.2">
      <c r="A1575" s="1">
        <v>1572</v>
      </c>
      <c r="B1575" s="2" t="s">
        <v>1312</v>
      </c>
      <c r="C1575" s="2" t="s">
        <v>123</v>
      </c>
      <c r="D1575" s="12" t="s">
        <v>17</v>
      </c>
      <c r="E1575" s="8" t="s">
        <v>1097</v>
      </c>
      <c r="F1575" s="2">
        <v>4</v>
      </c>
      <c r="G1575" s="1" t="s">
        <v>967</v>
      </c>
      <c r="H1575" s="2">
        <v>17.3</v>
      </c>
    </row>
    <row r="1576" spans="1:8" x14ac:dyDescent="0.2">
      <c r="A1576" s="1">
        <v>1573</v>
      </c>
      <c r="B1576" s="2" t="s">
        <v>1312</v>
      </c>
      <c r="C1576" s="2" t="s">
        <v>123</v>
      </c>
      <c r="D1576" s="12" t="s">
        <v>17</v>
      </c>
      <c r="E1576" s="8" t="s">
        <v>1098</v>
      </c>
      <c r="F1576" s="23">
        <v>6</v>
      </c>
      <c r="G1576" s="1" t="s">
        <v>756</v>
      </c>
      <c r="H1576" s="2">
        <v>8.6</v>
      </c>
    </row>
    <row r="1577" spans="1:8" x14ac:dyDescent="0.2">
      <c r="A1577" s="1">
        <v>1574</v>
      </c>
      <c r="B1577" s="2" t="s">
        <v>1312</v>
      </c>
      <c r="C1577" s="2" t="s">
        <v>123</v>
      </c>
      <c r="D1577" s="12" t="s">
        <v>17</v>
      </c>
      <c r="E1577" s="8" t="s">
        <v>1099</v>
      </c>
      <c r="F1577" s="23">
        <v>4</v>
      </c>
      <c r="G1577" s="1" t="s">
        <v>514</v>
      </c>
      <c r="H1577" s="2">
        <v>15.6</v>
      </c>
    </row>
    <row r="1578" spans="1:8" x14ac:dyDescent="0.2">
      <c r="A1578" s="1">
        <v>1575</v>
      </c>
      <c r="B1578" s="2" t="s">
        <v>1312</v>
      </c>
      <c r="C1578" s="2" t="s">
        <v>123</v>
      </c>
      <c r="D1578" s="12" t="s">
        <v>17</v>
      </c>
      <c r="E1578" s="8" t="s">
        <v>1100</v>
      </c>
      <c r="F1578" s="23">
        <v>6</v>
      </c>
      <c r="G1578" s="1" t="s">
        <v>13</v>
      </c>
      <c r="H1578" s="2">
        <v>6.1</v>
      </c>
    </row>
    <row r="1579" spans="1:8" x14ac:dyDescent="0.2">
      <c r="A1579" s="1">
        <v>1576</v>
      </c>
      <c r="B1579" s="2" t="s">
        <v>1312</v>
      </c>
      <c r="C1579" s="2" t="s">
        <v>123</v>
      </c>
      <c r="D1579" s="12" t="s">
        <v>17</v>
      </c>
      <c r="E1579" s="8" t="s">
        <v>1101</v>
      </c>
      <c r="F1579" s="23">
        <v>2</v>
      </c>
      <c r="G1579" s="1" t="s">
        <v>370</v>
      </c>
      <c r="H1579" s="2">
        <v>1.7</v>
      </c>
    </row>
    <row r="1580" spans="1:8" x14ac:dyDescent="0.2">
      <c r="A1580" s="1">
        <v>1577</v>
      </c>
      <c r="B1580" s="2" t="s">
        <v>1312</v>
      </c>
      <c r="C1580" s="2" t="s">
        <v>123</v>
      </c>
      <c r="D1580" s="12" t="s">
        <v>17</v>
      </c>
      <c r="E1580" s="8" t="s">
        <v>1102</v>
      </c>
      <c r="F1580" s="23">
        <v>2</v>
      </c>
      <c r="G1580" s="1" t="s">
        <v>370</v>
      </c>
      <c r="H1580" s="2">
        <v>1.5</v>
      </c>
    </row>
    <row r="1581" spans="1:8" x14ac:dyDescent="0.2">
      <c r="A1581" s="1">
        <v>1578</v>
      </c>
      <c r="B1581" s="2" t="s">
        <v>1312</v>
      </c>
      <c r="C1581" s="2" t="s">
        <v>123</v>
      </c>
      <c r="D1581" s="12" t="s">
        <v>17</v>
      </c>
      <c r="E1581" s="8" t="s">
        <v>1103</v>
      </c>
      <c r="F1581" s="23">
        <v>2</v>
      </c>
      <c r="G1581" s="1" t="s">
        <v>370</v>
      </c>
      <c r="H1581" s="2">
        <v>1.8</v>
      </c>
    </row>
    <row r="1582" spans="1:8" x14ac:dyDescent="0.2">
      <c r="A1582" s="1">
        <v>1579</v>
      </c>
      <c r="B1582" s="2" t="s">
        <v>1312</v>
      </c>
      <c r="C1582" s="2" t="s">
        <v>123</v>
      </c>
      <c r="D1582" s="12" t="s">
        <v>17</v>
      </c>
      <c r="E1582" s="8" t="s">
        <v>1104</v>
      </c>
      <c r="F1582" s="23">
        <v>4</v>
      </c>
      <c r="G1582" s="1" t="s">
        <v>968</v>
      </c>
      <c r="H1582" s="2">
        <v>18.899999999999999</v>
      </c>
    </row>
    <row r="1583" spans="1:8" x14ac:dyDescent="0.2">
      <c r="A1583" s="1">
        <v>1580</v>
      </c>
      <c r="B1583" s="2" t="s">
        <v>1312</v>
      </c>
      <c r="C1583" s="2" t="s">
        <v>123</v>
      </c>
      <c r="D1583" s="12" t="s">
        <v>17</v>
      </c>
      <c r="E1583" s="8" t="s">
        <v>1105</v>
      </c>
      <c r="F1583" s="23">
        <v>4</v>
      </c>
      <c r="G1583" s="1" t="s">
        <v>79</v>
      </c>
      <c r="H1583" s="2">
        <v>11.9</v>
      </c>
    </row>
    <row r="1584" spans="1:8" x14ac:dyDescent="0.2">
      <c r="A1584" s="1">
        <v>1581</v>
      </c>
      <c r="B1584" s="2" t="s">
        <v>1312</v>
      </c>
      <c r="C1584" s="2" t="s">
        <v>123</v>
      </c>
      <c r="D1584" s="12" t="s">
        <v>17</v>
      </c>
      <c r="E1584" s="8" t="s">
        <v>1106</v>
      </c>
      <c r="F1584" s="23">
        <v>3</v>
      </c>
      <c r="G1584" s="1" t="s">
        <v>1028</v>
      </c>
      <c r="H1584" s="2">
        <v>28.3</v>
      </c>
    </row>
    <row r="1585" spans="1:9" x14ac:dyDescent="0.2">
      <c r="A1585" s="1">
        <v>1582</v>
      </c>
      <c r="B1585" s="2" t="s">
        <v>1312</v>
      </c>
      <c r="C1585" s="2" t="s">
        <v>123</v>
      </c>
      <c r="D1585" s="12" t="s">
        <v>17</v>
      </c>
      <c r="E1585" s="8" t="s">
        <v>1107</v>
      </c>
      <c r="F1585" s="23">
        <v>13</v>
      </c>
      <c r="G1585" s="1" t="s">
        <v>969</v>
      </c>
      <c r="H1585" s="2">
        <v>17.8</v>
      </c>
    </row>
    <row r="1586" spans="1:9" x14ac:dyDescent="0.2">
      <c r="A1586" s="1">
        <v>1583</v>
      </c>
      <c r="B1586" s="2" t="s">
        <v>1312</v>
      </c>
      <c r="C1586" s="2" t="s">
        <v>123</v>
      </c>
      <c r="D1586" s="12" t="s">
        <v>17</v>
      </c>
      <c r="E1586" s="8" t="s">
        <v>1108</v>
      </c>
      <c r="F1586" s="2">
        <v>14</v>
      </c>
      <c r="G1586" s="1" t="s">
        <v>970</v>
      </c>
      <c r="H1586" s="2">
        <v>1.9</v>
      </c>
    </row>
    <row r="1587" spans="1:9" x14ac:dyDescent="0.2">
      <c r="A1587" s="1">
        <v>1584</v>
      </c>
      <c r="B1587" s="2" t="s">
        <v>1312</v>
      </c>
      <c r="C1587" s="2" t="s">
        <v>123</v>
      </c>
      <c r="D1587" s="12" t="s">
        <v>17</v>
      </c>
      <c r="E1587" s="8" t="s">
        <v>1109</v>
      </c>
      <c r="F1587" s="23">
        <v>3</v>
      </c>
      <c r="G1587" s="1" t="s">
        <v>971</v>
      </c>
      <c r="H1587" s="2">
        <v>5.2</v>
      </c>
    </row>
    <row r="1588" spans="1:9" x14ac:dyDescent="0.2">
      <c r="A1588" s="1">
        <v>1585</v>
      </c>
      <c r="B1588" s="2" t="s">
        <v>1312</v>
      </c>
      <c r="C1588" s="2" t="s">
        <v>123</v>
      </c>
      <c r="D1588" s="12" t="s">
        <v>17</v>
      </c>
      <c r="E1588" s="8" t="s">
        <v>1110</v>
      </c>
      <c r="F1588" s="23">
        <v>3</v>
      </c>
      <c r="G1588" s="1" t="s">
        <v>972</v>
      </c>
      <c r="H1588" s="2">
        <v>21</v>
      </c>
    </row>
    <row r="1589" spans="1:9" x14ac:dyDescent="0.2">
      <c r="A1589" s="1">
        <v>1586</v>
      </c>
      <c r="B1589" s="2" t="s">
        <v>1312</v>
      </c>
      <c r="C1589" s="2" t="s">
        <v>123</v>
      </c>
      <c r="D1589" s="12" t="s">
        <v>17</v>
      </c>
      <c r="E1589" s="8" t="s">
        <v>1111</v>
      </c>
      <c r="F1589" s="23">
        <v>3</v>
      </c>
      <c r="G1589" s="1" t="s">
        <v>1043</v>
      </c>
      <c r="H1589" s="2">
        <v>2.9</v>
      </c>
    </row>
    <row r="1590" spans="1:9" x14ac:dyDescent="0.2">
      <c r="A1590" s="1">
        <v>1587</v>
      </c>
      <c r="B1590" s="2" t="s">
        <v>1312</v>
      </c>
      <c r="C1590" s="2" t="s">
        <v>123</v>
      </c>
      <c r="D1590" s="12" t="s">
        <v>17</v>
      </c>
      <c r="E1590" s="8" t="s">
        <v>1112</v>
      </c>
      <c r="F1590" s="23">
        <v>3</v>
      </c>
      <c r="G1590" s="1" t="s">
        <v>974</v>
      </c>
      <c r="H1590" s="2">
        <v>7.8</v>
      </c>
    </row>
    <row r="1591" spans="1:9" x14ac:dyDescent="0.2">
      <c r="A1591" s="1">
        <v>1588</v>
      </c>
      <c r="B1591" s="2" t="s">
        <v>1312</v>
      </c>
      <c r="C1591" s="2" t="s">
        <v>123</v>
      </c>
      <c r="D1591" s="12" t="s">
        <v>17</v>
      </c>
      <c r="E1591" s="8" t="s">
        <v>1113</v>
      </c>
      <c r="F1591" s="23">
        <v>3</v>
      </c>
      <c r="G1591" s="1" t="s">
        <v>1042</v>
      </c>
      <c r="H1591" s="2">
        <v>18.600000000000001</v>
      </c>
    </row>
    <row r="1592" spans="1:9" x14ac:dyDescent="0.2">
      <c r="A1592" s="1">
        <v>1589</v>
      </c>
      <c r="B1592" s="2" t="s">
        <v>1312</v>
      </c>
      <c r="C1592" s="2" t="s">
        <v>123</v>
      </c>
      <c r="D1592" s="12" t="s">
        <v>17</v>
      </c>
      <c r="E1592" s="8" t="s">
        <v>1114</v>
      </c>
      <c r="F1592" s="23">
        <v>3</v>
      </c>
      <c r="G1592" s="1" t="s">
        <v>1028</v>
      </c>
      <c r="H1592" s="2">
        <v>10.1</v>
      </c>
    </row>
    <row r="1593" spans="1:9" x14ac:dyDescent="0.2">
      <c r="A1593" s="1">
        <v>1590</v>
      </c>
      <c r="B1593" s="2" t="s">
        <v>1312</v>
      </c>
      <c r="C1593" s="2" t="s">
        <v>123</v>
      </c>
      <c r="D1593" s="12" t="s">
        <v>17</v>
      </c>
      <c r="E1593" s="8" t="s">
        <v>960</v>
      </c>
      <c r="F1593" s="23">
        <v>8</v>
      </c>
      <c r="G1593" s="1" t="s">
        <v>959</v>
      </c>
      <c r="H1593" s="2">
        <v>3.7</v>
      </c>
    </row>
    <row r="1594" spans="1:9" x14ac:dyDescent="0.2">
      <c r="A1594" s="1">
        <v>1591</v>
      </c>
      <c r="B1594" s="2" t="s">
        <v>1312</v>
      </c>
      <c r="C1594" s="2" t="s">
        <v>123</v>
      </c>
      <c r="D1594" s="12" t="s">
        <v>17</v>
      </c>
      <c r="E1594" s="8" t="s">
        <v>973</v>
      </c>
      <c r="F1594" s="23">
        <v>4</v>
      </c>
      <c r="G1594" s="1" t="s">
        <v>79</v>
      </c>
      <c r="H1594" s="2">
        <v>6.9</v>
      </c>
    </row>
    <row r="1595" spans="1:9" s="13" customFormat="1" x14ac:dyDescent="0.2">
      <c r="A1595" s="1">
        <v>1592</v>
      </c>
      <c r="B1595" s="2" t="s">
        <v>1315</v>
      </c>
      <c r="C1595" s="2" t="s">
        <v>55</v>
      </c>
      <c r="D1595" s="12" t="s">
        <v>1039</v>
      </c>
      <c r="E1595" s="8" t="s">
        <v>1073</v>
      </c>
      <c r="F1595" s="23">
        <v>6</v>
      </c>
      <c r="G1595" s="1" t="s">
        <v>756</v>
      </c>
      <c r="H1595" s="2">
        <v>42.2</v>
      </c>
    </row>
    <row r="1596" spans="1:9" x14ac:dyDescent="0.2">
      <c r="A1596" s="1">
        <v>1593</v>
      </c>
      <c r="B1596" s="2" t="s">
        <v>1315</v>
      </c>
      <c r="C1596" s="2" t="s">
        <v>55</v>
      </c>
      <c r="D1596" s="12" t="s">
        <v>1039</v>
      </c>
      <c r="E1596" s="8" t="s">
        <v>1074</v>
      </c>
      <c r="F1596" s="23">
        <v>6</v>
      </c>
      <c r="G1596" s="1" t="s">
        <v>13</v>
      </c>
      <c r="H1596" s="2">
        <v>14.3</v>
      </c>
      <c r="I1596" s="13"/>
    </row>
    <row r="1597" spans="1:9" x14ac:dyDescent="0.2">
      <c r="A1597" s="1">
        <v>1594</v>
      </c>
      <c r="B1597" s="2" t="s">
        <v>1315</v>
      </c>
      <c r="C1597" s="2" t="s">
        <v>55</v>
      </c>
      <c r="D1597" s="12" t="s">
        <v>1039</v>
      </c>
      <c r="E1597" s="8" t="s">
        <v>754</v>
      </c>
      <c r="F1597" s="23">
        <v>9</v>
      </c>
      <c r="G1597" s="1" t="s">
        <v>511</v>
      </c>
      <c r="H1597" s="2">
        <v>70.5</v>
      </c>
    </row>
    <row r="1598" spans="1:9" x14ac:dyDescent="0.2">
      <c r="A1598" s="1">
        <v>1595</v>
      </c>
      <c r="B1598" s="2" t="s">
        <v>1315</v>
      </c>
      <c r="C1598" s="2" t="s">
        <v>55</v>
      </c>
      <c r="D1598" s="12" t="s">
        <v>1039</v>
      </c>
      <c r="E1598" s="8" t="s">
        <v>1075</v>
      </c>
      <c r="F1598" s="23">
        <v>6</v>
      </c>
      <c r="G1598" s="1" t="s">
        <v>1316</v>
      </c>
      <c r="H1598" s="2">
        <v>15.2</v>
      </c>
    </row>
    <row r="1599" spans="1:9" x14ac:dyDescent="0.2">
      <c r="A1599" s="1">
        <v>1596</v>
      </c>
      <c r="B1599" s="2" t="s">
        <v>1315</v>
      </c>
      <c r="C1599" s="2" t="s">
        <v>55</v>
      </c>
      <c r="D1599" s="12" t="s">
        <v>1039</v>
      </c>
      <c r="E1599" s="8" t="s">
        <v>1076</v>
      </c>
      <c r="F1599" s="23">
        <v>9</v>
      </c>
      <c r="G1599" s="1" t="s">
        <v>1012</v>
      </c>
      <c r="H1599" s="2">
        <v>33.200000000000003</v>
      </c>
      <c r="I1599" s="13"/>
    </row>
    <row r="1600" spans="1:9" x14ac:dyDescent="0.2">
      <c r="A1600" s="1">
        <v>1597</v>
      </c>
      <c r="B1600" s="2" t="s">
        <v>1315</v>
      </c>
      <c r="C1600" s="2" t="s">
        <v>55</v>
      </c>
      <c r="D1600" s="12" t="s">
        <v>1039</v>
      </c>
      <c r="E1600" s="8" t="s">
        <v>1077</v>
      </c>
      <c r="F1600" s="23">
        <v>4</v>
      </c>
      <c r="G1600" s="1" t="s">
        <v>79</v>
      </c>
      <c r="H1600" s="2">
        <v>16.2</v>
      </c>
    </row>
    <row r="1601" spans="1:9" x14ac:dyDescent="0.2">
      <c r="A1601" s="1">
        <v>1598</v>
      </c>
      <c r="B1601" s="2" t="s">
        <v>1315</v>
      </c>
      <c r="C1601" s="2" t="s">
        <v>55</v>
      </c>
      <c r="D1601" s="12" t="s">
        <v>1039</v>
      </c>
      <c r="E1601" s="8" t="s">
        <v>1078</v>
      </c>
      <c r="F1601" s="23">
        <v>6</v>
      </c>
      <c r="G1601" s="1" t="s">
        <v>13</v>
      </c>
      <c r="H1601" s="2">
        <v>10</v>
      </c>
    </row>
    <row r="1602" spans="1:9" x14ac:dyDescent="0.2">
      <c r="A1602" s="1">
        <v>1599</v>
      </c>
      <c r="B1602" s="2" t="s">
        <v>1315</v>
      </c>
      <c r="C1602" s="2" t="s">
        <v>55</v>
      </c>
      <c r="D1602" s="12" t="s">
        <v>1039</v>
      </c>
      <c r="E1602" s="8" t="s">
        <v>1079</v>
      </c>
      <c r="F1602" s="2">
        <v>4</v>
      </c>
      <c r="G1602" s="1" t="s">
        <v>711</v>
      </c>
      <c r="H1602" s="2">
        <v>3.6</v>
      </c>
    </row>
    <row r="1603" spans="1:9" x14ac:dyDescent="0.2">
      <c r="A1603" s="1">
        <v>1600</v>
      </c>
      <c r="B1603" s="2" t="s">
        <v>1315</v>
      </c>
      <c r="C1603" s="2" t="s">
        <v>55</v>
      </c>
      <c r="D1603" s="12" t="s">
        <v>1039</v>
      </c>
      <c r="E1603" s="8" t="s">
        <v>1080</v>
      </c>
      <c r="F1603" s="23">
        <v>6</v>
      </c>
      <c r="G1603" s="1" t="s">
        <v>966</v>
      </c>
      <c r="H1603" s="2">
        <v>5.5</v>
      </c>
    </row>
    <row r="1604" spans="1:9" x14ac:dyDescent="0.2">
      <c r="A1604" s="1">
        <v>1601</v>
      </c>
      <c r="B1604" s="2" t="s">
        <v>1315</v>
      </c>
      <c r="C1604" s="2" t="s">
        <v>55</v>
      </c>
      <c r="D1604" s="12" t="s">
        <v>1039</v>
      </c>
      <c r="E1604" s="8" t="s">
        <v>1081</v>
      </c>
      <c r="F1604" s="23">
        <v>6</v>
      </c>
      <c r="G1604" s="1" t="s">
        <v>370</v>
      </c>
      <c r="H1604" s="2">
        <v>1</v>
      </c>
    </row>
    <row r="1605" spans="1:9" x14ac:dyDescent="0.2">
      <c r="A1605" s="1">
        <v>1602</v>
      </c>
      <c r="B1605" s="2" t="s">
        <v>1315</v>
      </c>
      <c r="C1605" s="2" t="s">
        <v>55</v>
      </c>
      <c r="D1605" s="12" t="s">
        <v>1039</v>
      </c>
      <c r="E1605" s="8" t="s">
        <v>1082</v>
      </c>
      <c r="F1605" s="23">
        <v>6</v>
      </c>
      <c r="G1605" s="1" t="s">
        <v>370</v>
      </c>
      <c r="H1605" s="2">
        <v>1</v>
      </c>
    </row>
    <row r="1606" spans="1:9" x14ac:dyDescent="0.2">
      <c r="A1606" s="1">
        <v>1603</v>
      </c>
      <c r="B1606" s="2" t="s">
        <v>1315</v>
      </c>
      <c r="C1606" s="2" t="s">
        <v>55</v>
      </c>
      <c r="D1606" s="12" t="s">
        <v>1039</v>
      </c>
      <c r="E1606" s="8" t="s">
        <v>1083</v>
      </c>
      <c r="F1606" s="23">
        <v>6</v>
      </c>
      <c r="G1606" s="1" t="s">
        <v>370</v>
      </c>
      <c r="H1606" s="2">
        <v>1.3</v>
      </c>
    </row>
    <row r="1607" spans="1:9" x14ac:dyDescent="0.2">
      <c r="A1607" s="1">
        <v>1604</v>
      </c>
      <c r="B1607" s="2" t="s">
        <v>1315</v>
      </c>
      <c r="C1607" s="2" t="s">
        <v>55</v>
      </c>
      <c r="D1607" s="12" t="s">
        <v>1039</v>
      </c>
      <c r="E1607" s="8" t="s">
        <v>1084</v>
      </c>
      <c r="F1607" s="23">
        <v>6</v>
      </c>
      <c r="G1607" s="1" t="s">
        <v>356</v>
      </c>
      <c r="H1607" s="2">
        <v>5.9</v>
      </c>
    </row>
    <row r="1608" spans="1:9" x14ac:dyDescent="0.2">
      <c r="A1608" s="1">
        <v>1605</v>
      </c>
      <c r="B1608" s="2" t="s">
        <v>1315</v>
      </c>
      <c r="C1608" s="2" t="s">
        <v>55</v>
      </c>
      <c r="D1608" s="12" t="s">
        <v>1039</v>
      </c>
      <c r="E1608" s="8" t="s">
        <v>1085</v>
      </c>
      <c r="F1608" s="23">
        <v>6</v>
      </c>
      <c r="G1608" s="1" t="s">
        <v>370</v>
      </c>
      <c r="H1608" s="2">
        <v>2.2999999999999998</v>
      </c>
      <c r="I1608" s="13"/>
    </row>
    <row r="1609" spans="1:9" x14ac:dyDescent="0.2">
      <c r="A1609" s="1">
        <v>1606</v>
      </c>
      <c r="B1609" s="2" t="s">
        <v>1315</v>
      </c>
      <c r="C1609" s="2" t="s">
        <v>55</v>
      </c>
      <c r="D1609" s="12" t="s">
        <v>1039</v>
      </c>
      <c r="E1609" s="8" t="s">
        <v>1086</v>
      </c>
      <c r="F1609" s="23">
        <v>6</v>
      </c>
      <c r="G1609" s="1" t="s">
        <v>370</v>
      </c>
      <c r="H1609" s="2">
        <v>1</v>
      </c>
    </row>
    <row r="1610" spans="1:9" x14ac:dyDescent="0.2">
      <c r="A1610" s="1">
        <v>1607</v>
      </c>
      <c r="B1610" s="2" t="s">
        <v>1315</v>
      </c>
      <c r="C1610" s="2" t="s">
        <v>55</v>
      </c>
      <c r="D1610" s="12" t="s">
        <v>1039</v>
      </c>
      <c r="E1610" s="8" t="s">
        <v>1087</v>
      </c>
      <c r="F1610" s="23">
        <v>6</v>
      </c>
      <c r="G1610" s="1" t="s">
        <v>370</v>
      </c>
      <c r="H1610" s="2">
        <v>1.3</v>
      </c>
    </row>
    <row r="1611" spans="1:9" x14ac:dyDescent="0.2">
      <c r="A1611" s="1">
        <v>1608</v>
      </c>
      <c r="B1611" s="2" t="s">
        <v>1315</v>
      </c>
      <c r="C1611" s="2" t="s">
        <v>55</v>
      </c>
      <c r="D1611" s="12" t="s">
        <v>1039</v>
      </c>
      <c r="E1611" s="8" t="s">
        <v>1088</v>
      </c>
      <c r="F1611" s="23">
        <v>6</v>
      </c>
      <c r="G1611" s="1" t="s">
        <v>370</v>
      </c>
      <c r="H1611" s="2">
        <v>1.8</v>
      </c>
    </row>
    <row r="1612" spans="1:9" x14ac:dyDescent="0.2">
      <c r="A1612" s="1">
        <v>1609</v>
      </c>
      <c r="B1612" s="2" t="s">
        <v>1315</v>
      </c>
      <c r="C1612" s="2" t="s">
        <v>55</v>
      </c>
      <c r="D1612" s="12" t="s">
        <v>1039</v>
      </c>
      <c r="E1612" s="8" t="s">
        <v>1011</v>
      </c>
      <c r="F1612" s="23">
        <v>4</v>
      </c>
      <c r="G1612" s="1" t="s">
        <v>1316</v>
      </c>
      <c r="H1612" s="2">
        <v>22.9</v>
      </c>
      <c r="I1612" s="13"/>
    </row>
    <row r="1613" spans="1:9" x14ac:dyDescent="0.2">
      <c r="A1613" s="1">
        <v>1610</v>
      </c>
      <c r="B1613" s="2" t="s">
        <v>1315</v>
      </c>
      <c r="C1613" s="2" t="s">
        <v>55</v>
      </c>
      <c r="D1613" s="12" t="s">
        <v>1039</v>
      </c>
      <c r="E1613" s="8" t="s">
        <v>1013</v>
      </c>
      <c r="F1613" s="23">
        <v>6</v>
      </c>
      <c r="G1613" s="1" t="s">
        <v>1014</v>
      </c>
      <c r="H1613" s="2">
        <v>7</v>
      </c>
    </row>
    <row r="1614" spans="1:9" x14ac:dyDescent="0.2">
      <c r="A1614" s="1">
        <v>1611</v>
      </c>
      <c r="B1614" s="2" t="s">
        <v>1315</v>
      </c>
      <c r="C1614" s="2" t="s">
        <v>55</v>
      </c>
      <c r="D1614" s="12" t="s">
        <v>1039</v>
      </c>
      <c r="E1614" s="8" t="s">
        <v>1015</v>
      </c>
      <c r="F1614" s="23">
        <v>12</v>
      </c>
      <c r="G1614" s="1" t="s">
        <v>30</v>
      </c>
      <c r="H1614" s="2">
        <v>22.4</v>
      </c>
    </row>
    <row r="1615" spans="1:9" x14ac:dyDescent="0.2">
      <c r="A1615" s="1">
        <v>1612</v>
      </c>
      <c r="B1615" s="2" t="s">
        <v>1315</v>
      </c>
      <c r="C1615" s="2" t="s">
        <v>55</v>
      </c>
      <c r="D1615" s="12" t="s">
        <v>1039</v>
      </c>
      <c r="E1615" s="8" t="s">
        <v>1016</v>
      </c>
      <c r="F1615" s="23">
        <v>12</v>
      </c>
      <c r="G1615" s="1" t="s">
        <v>30</v>
      </c>
      <c r="H1615" s="2">
        <v>10</v>
      </c>
    </row>
    <row r="1616" spans="1:9" x14ac:dyDescent="0.2">
      <c r="A1616" s="1">
        <v>1613</v>
      </c>
      <c r="B1616" s="2" t="s">
        <v>1315</v>
      </c>
      <c r="C1616" s="2" t="s">
        <v>12</v>
      </c>
      <c r="D1616" s="12" t="s">
        <v>697</v>
      </c>
      <c r="E1616" s="8" t="s">
        <v>975</v>
      </c>
      <c r="F1616" s="23">
        <v>6</v>
      </c>
      <c r="G1616" s="1" t="s">
        <v>976</v>
      </c>
      <c r="H1616" s="2">
        <v>20.3</v>
      </c>
      <c r="I1616" s="13"/>
    </row>
    <row r="1617" spans="1:9" x14ac:dyDescent="0.2">
      <c r="A1617" s="1">
        <v>1614</v>
      </c>
      <c r="B1617" s="2" t="s">
        <v>1315</v>
      </c>
      <c r="C1617" s="2" t="s">
        <v>12</v>
      </c>
      <c r="D1617" s="12" t="s">
        <v>697</v>
      </c>
      <c r="E1617" s="8" t="s">
        <v>977</v>
      </c>
      <c r="F1617" s="23">
        <v>6</v>
      </c>
      <c r="G1617" s="1" t="s">
        <v>13</v>
      </c>
      <c r="H1617" s="2">
        <v>5.0999999999999996</v>
      </c>
    </row>
    <row r="1618" spans="1:9" x14ac:dyDescent="0.2">
      <c r="A1618" s="1">
        <v>1615</v>
      </c>
      <c r="B1618" s="2" t="s">
        <v>1315</v>
      </c>
      <c r="C1618" s="2" t="s">
        <v>12</v>
      </c>
      <c r="D1618" s="12" t="s">
        <v>697</v>
      </c>
      <c r="E1618" s="8" t="s">
        <v>978</v>
      </c>
      <c r="F1618" s="23">
        <v>6</v>
      </c>
      <c r="G1618" s="1" t="s">
        <v>13</v>
      </c>
      <c r="H1618" s="2">
        <v>6.1</v>
      </c>
    </row>
    <row r="1619" spans="1:9" x14ac:dyDescent="0.2">
      <c r="A1619" s="1">
        <v>1616</v>
      </c>
      <c r="B1619" s="2" t="s">
        <v>1315</v>
      </c>
      <c r="C1619" s="2" t="s">
        <v>12</v>
      </c>
      <c r="D1619" s="12" t="s">
        <v>697</v>
      </c>
      <c r="E1619" s="8" t="s">
        <v>983</v>
      </c>
      <c r="F1619" s="23">
        <v>4</v>
      </c>
      <c r="G1619" s="1" t="s">
        <v>356</v>
      </c>
      <c r="H1619" s="2">
        <v>2.5</v>
      </c>
    </row>
    <row r="1620" spans="1:9" x14ac:dyDescent="0.2">
      <c r="A1620" s="1">
        <v>1617</v>
      </c>
      <c r="B1620" s="2" t="s">
        <v>1315</v>
      </c>
      <c r="C1620" s="2" t="s">
        <v>12</v>
      </c>
      <c r="D1620" s="12" t="s">
        <v>697</v>
      </c>
      <c r="E1620" s="8" t="s">
        <v>984</v>
      </c>
      <c r="F1620" s="2">
        <v>14</v>
      </c>
      <c r="G1620" s="1" t="s">
        <v>36</v>
      </c>
      <c r="H1620" s="2">
        <v>1.8</v>
      </c>
    </row>
    <row r="1621" spans="1:9" x14ac:dyDescent="0.2">
      <c r="A1621" s="1">
        <v>1618</v>
      </c>
      <c r="B1621" s="2" t="s">
        <v>1315</v>
      </c>
      <c r="C1621" s="2" t="s">
        <v>12</v>
      </c>
      <c r="D1621" s="12" t="s">
        <v>697</v>
      </c>
      <c r="E1621" s="8" t="s">
        <v>985</v>
      </c>
      <c r="F1621" s="23">
        <v>13</v>
      </c>
      <c r="G1621" s="1" t="s">
        <v>202</v>
      </c>
      <c r="H1621" s="2">
        <v>2.2000000000000002</v>
      </c>
    </row>
    <row r="1622" spans="1:9" x14ac:dyDescent="0.2">
      <c r="A1622" s="1">
        <v>1619</v>
      </c>
      <c r="B1622" s="2" t="s">
        <v>1315</v>
      </c>
      <c r="C1622" s="2" t="s">
        <v>12</v>
      </c>
      <c r="D1622" s="12" t="s">
        <v>697</v>
      </c>
      <c r="E1622" s="8" t="s">
        <v>986</v>
      </c>
      <c r="F1622" s="23">
        <v>4</v>
      </c>
      <c r="G1622" s="1" t="s">
        <v>370</v>
      </c>
      <c r="H1622" s="2">
        <v>0.7</v>
      </c>
    </row>
    <row r="1623" spans="1:9" x14ac:dyDescent="0.2">
      <c r="A1623" s="1">
        <v>1620</v>
      </c>
      <c r="B1623" s="2" t="s">
        <v>1315</v>
      </c>
      <c r="C1623" s="2" t="s">
        <v>12</v>
      </c>
      <c r="D1623" s="12" t="s">
        <v>697</v>
      </c>
      <c r="E1623" s="8" t="s">
        <v>987</v>
      </c>
      <c r="F1623" s="23">
        <v>4</v>
      </c>
      <c r="G1623" s="1" t="s">
        <v>370</v>
      </c>
      <c r="H1623" s="2">
        <v>0.7</v>
      </c>
    </row>
    <row r="1624" spans="1:9" x14ac:dyDescent="0.2">
      <c r="A1624" s="1">
        <v>1621</v>
      </c>
      <c r="B1624" s="2" t="s">
        <v>1315</v>
      </c>
      <c r="C1624" s="2" t="s">
        <v>12</v>
      </c>
      <c r="D1624" s="12" t="s">
        <v>697</v>
      </c>
      <c r="E1624" s="8" t="s">
        <v>988</v>
      </c>
      <c r="F1624" s="23">
        <v>4</v>
      </c>
      <c r="G1624" s="1" t="s">
        <v>735</v>
      </c>
      <c r="H1624" s="2">
        <v>24.1</v>
      </c>
    </row>
    <row r="1625" spans="1:9" x14ac:dyDescent="0.2">
      <c r="A1625" s="1">
        <v>1622</v>
      </c>
      <c r="B1625" s="2" t="s">
        <v>1315</v>
      </c>
      <c r="C1625" s="2" t="s">
        <v>12</v>
      </c>
      <c r="D1625" s="12" t="s">
        <v>697</v>
      </c>
      <c r="E1625" s="8" t="s">
        <v>989</v>
      </c>
      <c r="F1625" s="23">
        <v>12</v>
      </c>
      <c r="G1625" s="1" t="s">
        <v>30</v>
      </c>
      <c r="H1625" s="2">
        <v>21.5</v>
      </c>
      <c r="I1625" s="13"/>
    </row>
    <row r="1626" spans="1:9" x14ac:dyDescent="0.2">
      <c r="A1626" s="1">
        <v>1623</v>
      </c>
      <c r="B1626" s="2" t="s">
        <v>1315</v>
      </c>
      <c r="C1626" s="2" t="s">
        <v>12</v>
      </c>
      <c r="D1626" s="12" t="s">
        <v>697</v>
      </c>
      <c r="E1626" s="8" t="s">
        <v>979</v>
      </c>
      <c r="F1626" s="23">
        <v>6</v>
      </c>
      <c r="G1626" s="1" t="s">
        <v>13</v>
      </c>
      <c r="H1626" s="2">
        <v>14.8</v>
      </c>
      <c r="I1626" s="13"/>
    </row>
    <row r="1627" spans="1:9" x14ac:dyDescent="0.2">
      <c r="A1627" s="1">
        <v>1624</v>
      </c>
      <c r="B1627" s="2" t="s">
        <v>1315</v>
      </c>
      <c r="C1627" s="2" t="s">
        <v>12</v>
      </c>
      <c r="D1627" s="12" t="s">
        <v>697</v>
      </c>
      <c r="E1627" s="8" t="s">
        <v>990</v>
      </c>
      <c r="F1627" s="23">
        <v>6</v>
      </c>
      <c r="G1627" s="1" t="s">
        <v>13</v>
      </c>
      <c r="H1627" s="2">
        <v>6.2</v>
      </c>
      <c r="I1627" s="13"/>
    </row>
    <row r="1628" spans="1:9" x14ac:dyDescent="0.2">
      <c r="A1628" s="1">
        <v>1625</v>
      </c>
      <c r="B1628" s="2" t="s">
        <v>1315</v>
      </c>
      <c r="C1628" s="2" t="s">
        <v>12</v>
      </c>
      <c r="D1628" s="12" t="s">
        <v>697</v>
      </c>
      <c r="E1628" s="8" t="s">
        <v>991</v>
      </c>
      <c r="F1628" s="23">
        <v>4</v>
      </c>
      <c r="G1628" s="1" t="s">
        <v>992</v>
      </c>
      <c r="H1628" s="2">
        <v>15.2</v>
      </c>
    </row>
    <row r="1629" spans="1:9" x14ac:dyDescent="0.2">
      <c r="A1629" s="1">
        <v>1626</v>
      </c>
      <c r="B1629" s="2" t="s">
        <v>1315</v>
      </c>
      <c r="C1629" s="2" t="s">
        <v>12</v>
      </c>
      <c r="D1629" s="12" t="s">
        <v>697</v>
      </c>
      <c r="E1629" s="8" t="s">
        <v>993</v>
      </c>
      <c r="F1629" s="23">
        <v>4</v>
      </c>
      <c r="G1629" s="1" t="s">
        <v>79</v>
      </c>
      <c r="H1629" s="2">
        <v>18.7</v>
      </c>
    </row>
    <row r="1630" spans="1:9" x14ac:dyDescent="0.2">
      <c r="A1630" s="1">
        <v>1627</v>
      </c>
      <c r="B1630" s="2" t="s">
        <v>1315</v>
      </c>
      <c r="C1630" s="2" t="s">
        <v>12</v>
      </c>
      <c r="D1630" s="12" t="s">
        <v>697</v>
      </c>
      <c r="E1630" s="8" t="s">
        <v>994</v>
      </c>
      <c r="F1630" s="23">
        <v>13</v>
      </c>
      <c r="G1630" s="1" t="s">
        <v>995</v>
      </c>
      <c r="H1630" s="2">
        <v>18.899999999999999</v>
      </c>
    </row>
    <row r="1631" spans="1:9" x14ac:dyDescent="0.2">
      <c r="A1631" s="1">
        <v>1628</v>
      </c>
      <c r="B1631" s="2" t="s">
        <v>1315</v>
      </c>
      <c r="C1631" s="2" t="s">
        <v>12</v>
      </c>
      <c r="D1631" s="12" t="s">
        <v>697</v>
      </c>
      <c r="E1631" s="8" t="s">
        <v>996</v>
      </c>
      <c r="F1631" s="23">
        <v>12</v>
      </c>
      <c r="G1631" s="1" t="s">
        <v>30</v>
      </c>
      <c r="H1631" s="2">
        <v>14.3</v>
      </c>
    </row>
    <row r="1632" spans="1:9" x14ac:dyDescent="0.2">
      <c r="A1632" s="1">
        <v>1629</v>
      </c>
      <c r="B1632" s="2" t="s">
        <v>1315</v>
      </c>
      <c r="C1632" s="2" t="s">
        <v>12</v>
      </c>
      <c r="D1632" s="12" t="s">
        <v>697</v>
      </c>
      <c r="E1632" s="8" t="s">
        <v>997</v>
      </c>
      <c r="F1632" s="23">
        <v>13</v>
      </c>
      <c r="G1632" s="1" t="s">
        <v>998</v>
      </c>
      <c r="H1632" s="2">
        <v>144.69999999999999</v>
      </c>
      <c r="I1632" s="13"/>
    </row>
    <row r="1633" spans="1:9" x14ac:dyDescent="0.2">
      <c r="A1633" s="1">
        <v>1630</v>
      </c>
      <c r="B1633" s="2" t="s">
        <v>1315</v>
      </c>
      <c r="C1633" s="2" t="s">
        <v>12</v>
      </c>
      <c r="D1633" s="12" t="s">
        <v>697</v>
      </c>
      <c r="E1633" s="8" t="s">
        <v>999</v>
      </c>
      <c r="F1633" s="23">
        <v>12</v>
      </c>
      <c r="G1633" s="1" t="s">
        <v>30</v>
      </c>
      <c r="H1633" s="2">
        <v>16.399999999999999</v>
      </c>
    </row>
    <row r="1634" spans="1:9" x14ac:dyDescent="0.2">
      <c r="A1634" s="1">
        <v>1631</v>
      </c>
      <c r="B1634" s="2" t="s">
        <v>1315</v>
      </c>
      <c r="C1634" s="2" t="s">
        <v>12</v>
      </c>
      <c r="D1634" s="12" t="s">
        <v>697</v>
      </c>
      <c r="E1634" s="8" t="s">
        <v>1000</v>
      </c>
      <c r="F1634" s="23">
        <v>13</v>
      </c>
      <c r="G1634" s="1" t="s">
        <v>1001</v>
      </c>
      <c r="H1634" s="2">
        <v>34.9</v>
      </c>
    </row>
    <row r="1635" spans="1:9" x14ac:dyDescent="0.2">
      <c r="A1635" s="1">
        <v>1632</v>
      </c>
      <c r="B1635" s="2" t="s">
        <v>1315</v>
      </c>
      <c r="C1635" s="2" t="s">
        <v>12</v>
      </c>
      <c r="D1635" s="12" t="s">
        <v>697</v>
      </c>
      <c r="E1635" s="8" t="s">
        <v>1002</v>
      </c>
      <c r="F1635" s="23">
        <v>13</v>
      </c>
      <c r="G1635" s="1" t="s">
        <v>1003</v>
      </c>
      <c r="H1635" s="2">
        <v>48.4</v>
      </c>
    </row>
    <row r="1636" spans="1:9" x14ac:dyDescent="0.2">
      <c r="A1636" s="1">
        <v>1633</v>
      </c>
      <c r="B1636" s="2" t="s">
        <v>1315</v>
      </c>
      <c r="C1636" s="2" t="s">
        <v>12</v>
      </c>
      <c r="D1636" s="12" t="s">
        <v>697</v>
      </c>
      <c r="E1636" s="8" t="s">
        <v>1004</v>
      </c>
      <c r="F1636" s="23">
        <v>4</v>
      </c>
      <c r="G1636" s="1" t="s">
        <v>713</v>
      </c>
      <c r="H1636" s="2">
        <v>15.2</v>
      </c>
    </row>
    <row r="1637" spans="1:9" x14ac:dyDescent="0.2">
      <c r="A1637" s="1">
        <v>1634</v>
      </c>
      <c r="B1637" s="2" t="s">
        <v>1315</v>
      </c>
      <c r="C1637" s="2" t="s">
        <v>12</v>
      </c>
      <c r="D1637" s="12" t="s">
        <v>697</v>
      </c>
      <c r="E1637" s="8" t="s">
        <v>1005</v>
      </c>
      <c r="F1637" s="23">
        <v>15</v>
      </c>
      <c r="G1637" s="1" t="s">
        <v>1317</v>
      </c>
      <c r="H1637" s="2">
        <v>18.899999999999999</v>
      </c>
    </row>
    <row r="1638" spans="1:9" x14ac:dyDescent="0.2">
      <c r="A1638" s="1">
        <v>1635</v>
      </c>
      <c r="B1638" s="2" t="s">
        <v>1315</v>
      </c>
      <c r="C1638" s="2" t="s">
        <v>12</v>
      </c>
      <c r="D1638" s="12" t="s">
        <v>697</v>
      </c>
      <c r="E1638" s="8" t="s">
        <v>1006</v>
      </c>
      <c r="F1638" s="23">
        <v>6</v>
      </c>
      <c r="G1638" s="1" t="s">
        <v>13</v>
      </c>
      <c r="H1638" s="2">
        <v>4.5</v>
      </c>
    </row>
    <row r="1639" spans="1:9" x14ac:dyDescent="0.2">
      <c r="A1639" s="1">
        <v>1636</v>
      </c>
      <c r="B1639" s="2" t="s">
        <v>1315</v>
      </c>
      <c r="C1639" s="2" t="s">
        <v>12</v>
      </c>
      <c r="D1639" s="12" t="s">
        <v>697</v>
      </c>
      <c r="E1639" s="8" t="s">
        <v>1007</v>
      </c>
      <c r="F1639" s="23">
        <v>6</v>
      </c>
      <c r="G1639" s="1" t="s">
        <v>13</v>
      </c>
      <c r="H1639" s="2">
        <v>3.2</v>
      </c>
    </row>
    <row r="1640" spans="1:9" x14ac:dyDescent="0.2">
      <c r="A1640" s="1">
        <v>1637</v>
      </c>
      <c r="B1640" s="2" t="s">
        <v>1315</v>
      </c>
      <c r="C1640" s="2" t="s">
        <v>12</v>
      </c>
      <c r="D1640" s="12" t="s">
        <v>697</v>
      </c>
      <c r="E1640" s="8" t="s">
        <v>1008</v>
      </c>
      <c r="F1640" s="23">
        <v>10</v>
      </c>
      <c r="G1640" s="1" t="s">
        <v>275</v>
      </c>
      <c r="H1640" s="2">
        <v>8.5</v>
      </c>
    </row>
    <row r="1641" spans="1:9" x14ac:dyDescent="0.2">
      <c r="A1641" s="1">
        <v>1638</v>
      </c>
      <c r="B1641" s="2" t="s">
        <v>1315</v>
      </c>
      <c r="C1641" s="2" t="s">
        <v>12</v>
      </c>
      <c r="D1641" s="12" t="s">
        <v>697</v>
      </c>
      <c r="E1641" s="8" t="s">
        <v>1009</v>
      </c>
      <c r="F1641" s="23">
        <v>4</v>
      </c>
      <c r="G1641" s="1" t="s">
        <v>370</v>
      </c>
      <c r="H1641" s="2">
        <v>2.9</v>
      </c>
    </row>
    <row r="1642" spans="1:9" x14ac:dyDescent="0.2">
      <c r="A1642" s="1">
        <v>1639</v>
      </c>
      <c r="B1642" s="2" t="s">
        <v>1315</v>
      </c>
      <c r="C1642" s="2" t="s">
        <v>12</v>
      </c>
      <c r="D1642" s="12" t="s">
        <v>697</v>
      </c>
      <c r="E1642" s="8" t="s">
        <v>1010</v>
      </c>
      <c r="F1642" s="23">
        <v>10</v>
      </c>
      <c r="G1642" s="1" t="s">
        <v>275</v>
      </c>
      <c r="H1642" s="2">
        <v>11.1</v>
      </c>
    </row>
    <row r="1643" spans="1:9" x14ac:dyDescent="0.2">
      <c r="A1643" s="1">
        <v>1640</v>
      </c>
      <c r="B1643" s="2" t="s">
        <v>1315</v>
      </c>
      <c r="C1643" s="2" t="s">
        <v>12</v>
      </c>
      <c r="D1643" s="12" t="s">
        <v>697</v>
      </c>
      <c r="E1643" s="8" t="s">
        <v>980</v>
      </c>
      <c r="F1643" s="23">
        <v>4</v>
      </c>
      <c r="G1643" s="1" t="s">
        <v>713</v>
      </c>
      <c r="H1643" s="2">
        <v>2.2000000000000002</v>
      </c>
    </row>
    <row r="1644" spans="1:9" x14ac:dyDescent="0.2">
      <c r="A1644" s="1">
        <v>1641</v>
      </c>
      <c r="B1644" s="2" t="s">
        <v>1315</v>
      </c>
      <c r="C1644" s="2" t="s">
        <v>12</v>
      </c>
      <c r="D1644" s="12" t="s">
        <v>697</v>
      </c>
      <c r="E1644" s="8" t="s">
        <v>981</v>
      </c>
      <c r="F1644" s="23">
        <v>6</v>
      </c>
      <c r="G1644" s="1" t="s">
        <v>756</v>
      </c>
      <c r="H1644" s="2">
        <v>20.100000000000001</v>
      </c>
    </row>
    <row r="1645" spans="1:9" x14ac:dyDescent="0.2">
      <c r="A1645" s="1">
        <v>1642</v>
      </c>
      <c r="B1645" s="2" t="s">
        <v>1315</v>
      </c>
      <c r="C1645" s="2" t="s">
        <v>12</v>
      </c>
      <c r="D1645" s="12" t="s">
        <v>697</v>
      </c>
      <c r="E1645" s="8" t="s">
        <v>982</v>
      </c>
      <c r="F1645" s="23">
        <v>12</v>
      </c>
      <c r="G1645" s="1" t="s">
        <v>30</v>
      </c>
      <c r="H1645" s="2">
        <v>2.8</v>
      </c>
      <c r="I1645" s="13"/>
    </row>
    <row r="1646" spans="1:9" x14ac:dyDescent="0.2">
      <c r="A1646" s="1">
        <v>1643</v>
      </c>
      <c r="B1646" s="8" t="s">
        <v>1318</v>
      </c>
      <c r="C1646" s="8" t="s">
        <v>55</v>
      </c>
      <c r="D1646" s="17" t="s">
        <v>697</v>
      </c>
      <c r="E1646" s="8" t="s">
        <v>687</v>
      </c>
      <c r="F1646" s="23">
        <v>6</v>
      </c>
      <c r="G1646" s="13" t="s">
        <v>712</v>
      </c>
      <c r="H1646" s="14">
        <v>3.1</v>
      </c>
    </row>
    <row r="1647" spans="1:9" x14ac:dyDescent="0.2">
      <c r="A1647" s="1">
        <v>1644</v>
      </c>
      <c r="B1647" s="8" t="s">
        <v>1318</v>
      </c>
      <c r="C1647" s="8" t="s">
        <v>55</v>
      </c>
      <c r="D1647" s="17" t="s">
        <v>697</v>
      </c>
      <c r="E1647" s="8" t="s">
        <v>688</v>
      </c>
      <c r="F1647" s="23">
        <v>4</v>
      </c>
      <c r="G1647" s="13" t="s">
        <v>1023</v>
      </c>
      <c r="H1647" s="14">
        <v>5.3</v>
      </c>
      <c r="I1647" s="13"/>
    </row>
    <row r="1648" spans="1:9" x14ac:dyDescent="0.2">
      <c r="A1648" s="1">
        <v>1645</v>
      </c>
      <c r="B1648" s="8" t="s">
        <v>1318</v>
      </c>
      <c r="C1648" s="8" t="s">
        <v>55</v>
      </c>
      <c r="D1648" s="17" t="s">
        <v>697</v>
      </c>
      <c r="E1648" s="8" t="s">
        <v>670</v>
      </c>
      <c r="F1648" s="2">
        <v>4</v>
      </c>
      <c r="G1648" s="1" t="s">
        <v>711</v>
      </c>
      <c r="H1648" s="14">
        <v>1</v>
      </c>
    </row>
    <row r="1649" spans="1:9" x14ac:dyDescent="0.2">
      <c r="A1649" s="1">
        <v>1646</v>
      </c>
      <c r="B1649" s="8" t="s">
        <v>1318</v>
      </c>
      <c r="C1649" s="8" t="s">
        <v>55</v>
      </c>
      <c r="D1649" s="17" t="s">
        <v>697</v>
      </c>
      <c r="E1649" s="8" t="s">
        <v>671</v>
      </c>
      <c r="F1649" s="2">
        <v>4</v>
      </c>
      <c r="G1649" s="1" t="s">
        <v>711</v>
      </c>
      <c r="H1649" s="14">
        <v>1.3</v>
      </c>
      <c r="I1649" s="13"/>
    </row>
    <row r="1650" spans="1:9" x14ac:dyDescent="0.2">
      <c r="A1650" s="1">
        <v>1647</v>
      </c>
      <c r="B1650" s="8" t="s">
        <v>1318</v>
      </c>
      <c r="C1650" s="8" t="s">
        <v>55</v>
      </c>
      <c r="D1650" s="17" t="s">
        <v>697</v>
      </c>
      <c r="E1650" s="8" t="s">
        <v>689</v>
      </c>
      <c r="F1650" s="2">
        <v>4</v>
      </c>
      <c r="G1650" s="1" t="s">
        <v>711</v>
      </c>
      <c r="H1650" s="14">
        <v>1</v>
      </c>
    </row>
    <row r="1651" spans="1:9" x14ac:dyDescent="0.2">
      <c r="A1651" s="1">
        <v>1648</v>
      </c>
      <c r="B1651" s="8" t="s">
        <v>1318</v>
      </c>
      <c r="C1651" s="8" t="s">
        <v>55</v>
      </c>
      <c r="D1651" s="17" t="s">
        <v>697</v>
      </c>
      <c r="E1651" s="8" t="s">
        <v>691</v>
      </c>
      <c r="F1651" s="23">
        <v>6</v>
      </c>
      <c r="G1651" s="13" t="s">
        <v>669</v>
      </c>
      <c r="H1651" s="14">
        <v>6.1</v>
      </c>
    </row>
    <row r="1652" spans="1:9" x14ac:dyDescent="0.2">
      <c r="A1652" s="1">
        <v>1649</v>
      </c>
      <c r="B1652" s="8" t="s">
        <v>1318</v>
      </c>
      <c r="C1652" s="8" t="s">
        <v>55</v>
      </c>
      <c r="D1652" s="17" t="s">
        <v>697</v>
      </c>
      <c r="E1652" s="8" t="s">
        <v>673</v>
      </c>
      <c r="F1652" s="2">
        <v>4</v>
      </c>
      <c r="G1652" s="1" t="s">
        <v>711</v>
      </c>
      <c r="H1652" s="14">
        <v>2.7</v>
      </c>
    </row>
    <row r="1653" spans="1:9" x14ac:dyDescent="0.2">
      <c r="A1653" s="1">
        <v>1650</v>
      </c>
      <c r="B1653" s="8" t="s">
        <v>1318</v>
      </c>
      <c r="C1653" s="8" t="s">
        <v>55</v>
      </c>
      <c r="D1653" s="17" t="s">
        <v>697</v>
      </c>
      <c r="E1653" s="8" t="s">
        <v>675</v>
      </c>
      <c r="F1653" s="23">
        <v>12</v>
      </c>
      <c r="G1653" s="13" t="s">
        <v>672</v>
      </c>
      <c r="H1653" s="14">
        <v>8</v>
      </c>
    </row>
    <row r="1654" spans="1:9" x14ac:dyDescent="0.2">
      <c r="A1654" s="1">
        <v>1651</v>
      </c>
      <c r="B1654" s="8" t="s">
        <v>1318</v>
      </c>
      <c r="C1654" s="8" t="s">
        <v>55</v>
      </c>
      <c r="D1654" s="17" t="s">
        <v>697</v>
      </c>
      <c r="E1654" s="8" t="s">
        <v>677</v>
      </c>
      <c r="F1654" s="23">
        <v>12</v>
      </c>
      <c r="G1654" s="13" t="s">
        <v>672</v>
      </c>
      <c r="H1654" s="14">
        <v>9.6999999999999993</v>
      </c>
    </row>
    <row r="1655" spans="1:9" x14ac:dyDescent="0.2">
      <c r="A1655" s="1">
        <v>1652</v>
      </c>
      <c r="B1655" s="8" t="s">
        <v>1318</v>
      </c>
      <c r="C1655" s="8" t="s">
        <v>55</v>
      </c>
      <c r="D1655" s="17" t="s">
        <v>697</v>
      </c>
      <c r="E1655" s="8" t="s">
        <v>681</v>
      </c>
      <c r="F1655" s="23">
        <v>12</v>
      </c>
      <c r="G1655" s="13" t="s">
        <v>672</v>
      </c>
      <c r="H1655" s="14">
        <v>15</v>
      </c>
    </row>
    <row r="1656" spans="1:9" x14ac:dyDescent="0.2">
      <c r="A1656" s="1">
        <v>1653</v>
      </c>
      <c r="B1656" s="8" t="s">
        <v>1318</v>
      </c>
      <c r="C1656" s="8" t="s">
        <v>55</v>
      </c>
      <c r="D1656" s="17" t="s">
        <v>697</v>
      </c>
      <c r="E1656" s="8" t="s">
        <v>683</v>
      </c>
      <c r="F1656" s="23">
        <v>12</v>
      </c>
      <c r="G1656" s="13" t="s">
        <v>672</v>
      </c>
      <c r="H1656" s="14">
        <v>3.1</v>
      </c>
    </row>
    <row r="1657" spans="1:9" x14ac:dyDescent="0.2">
      <c r="A1657" s="1">
        <v>1654</v>
      </c>
      <c r="B1657" s="8" t="s">
        <v>1318</v>
      </c>
      <c r="C1657" s="8" t="s">
        <v>55</v>
      </c>
      <c r="D1657" s="17" t="s">
        <v>697</v>
      </c>
      <c r="E1657" s="8" t="s">
        <v>685</v>
      </c>
      <c r="F1657" s="23">
        <v>12</v>
      </c>
      <c r="G1657" s="13" t="s">
        <v>672</v>
      </c>
      <c r="H1657" s="14">
        <v>18.2</v>
      </c>
    </row>
    <row r="1658" spans="1:9" x14ac:dyDescent="0.2">
      <c r="A1658" s="1">
        <v>1655</v>
      </c>
      <c r="B1658" s="8" t="s">
        <v>1318</v>
      </c>
      <c r="C1658" s="8" t="s">
        <v>55</v>
      </c>
      <c r="D1658" s="17" t="s">
        <v>697</v>
      </c>
      <c r="E1658" s="8" t="s">
        <v>737</v>
      </c>
      <c r="F1658" s="23">
        <v>12</v>
      </c>
      <c r="G1658" s="13" t="s">
        <v>672</v>
      </c>
      <c r="H1658" s="14">
        <v>4.5999999999999996</v>
      </c>
    </row>
    <row r="1659" spans="1:9" x14ac:dyDescent="0.2">
      <c r="A1659" s="1">
        <v>1656</v>
      </c>
      <c r="B1659" s="8" t="s">
        <v>1318</v>
      </c>
      <c r="C1659" s="8" t="s">
        <v>55</v>
      </c>
      <c r="D1659" s="17" t="s">
        <v>697</v>
      </c>
      <c r="E1659" s="8" t="s">
        <v>738</v>
      </c>
      <c r="F1659" s="23">
        <v>4</v>
      </c>
      <c r="G1659" s="13" t="s">
        <v>700</v>
      </c>
      <c r="H1659" s="14">
        <v>1.7</v>
      </c>
    </row>
    <row r="1660" spans="1:9" x14ac:dyDescent="0.2">
      <c r="A1660" s="1">
        <v>1657</v>
      </c>
      <c r="B1660" s="8" t="s">
        <v>1318</v>
      </c>
      <c r="C1660" s="8" t="s">
        <v>55</v>
      </c>
      <c r="D1660" s="17" t="s">
        <v>697</v>
      </c>
      <c r="E1660" s="8" t="s">
        <v>739</v>
      </c>
      <c r="F1660" s="23">
        <v>4</v>
      </c>
      <c r="G1660" s="13" t="s">
        <v>1023</v>
      </c>
      <c r="H1660" s="14">
        <v>3.5</v>
      </c>
    </row>
    <row r="1661" spans="1:9" x14ac:dyDescent="0.2">
      <c r="A1661" s="1">
        <v>1658</v>
      </c>
      <c r="B1661" s="8" t="s">
        <v>1318</v>
      </c>
      <c r="C1661" s="8" t="s">
        <v>55</v>
      </c>
      <c r="D1661" s="17" t="s">
        <v>697</v>
      </c>
      <c r="E1661" s="8" t="s">
        <v>740</v>
      </c>
      <c r="F1661" s="23">
        <v>6</v>
      </c>
      <c r="G1661" s="13" t="s">
        <v>712</v>
      </c>
      <c r="H1661" s="14">
        <v>4.5</v>
      </c>
    </row>
    <row r="1662" spans="1:9" x14ac:dyDescent="0.2">
      <c r="A1662" s="1">
        <v>1659</v>
      </c>
      <c r="B1662" s="8" t="s">
        <v>1318</v>
      </c>
      <c r="C1662" s="8" t="s">
        <v>55</v>
      </c>
      <c r="D1662" s="17" t="s">
        <v>697</v>
      </c>
      <c r="E1662" s="8" t="s">
        <v>749</v>
      </c>
      <c r="F1662" s="23">
        <v>6</v>
      </c>
      <c r="G1662" s="13" t="s">
        <v>712</v>
      </c>
      <c r="H1662" s="14">
        <v>31.2</v>
      </c>
    </row>
    <row r="1663" spans="1:9" x14ac:dyDescent="0.2">
      <c r="A1663" s="1">
        <v>1660</v>
      </c>
      <c r="B1663" s="8" t="s">
        <v>1318</v>
      </c>
      <c r="C1663" s="8" t="s">
        <v>55</v>
      </c>
      <c r="D1663" s="17" t="s">
        <v>697</v>
      </c>
      <c r="E1663" s="8" t="s">
        <v>755</v>
      </c>
      <c r="F1663" s="23">
        <v>12</v>
      </c>
      <c r="G1663" s="13" t="s">
        <v>672</v>
      </c>
      <c r="H1663" s="14">
        <v>16.3</v>
      </c>
    </row>
    <row r="1664" spans="1:9" x14ac:dyDescent="0.2">
      <c r="A1664" s="1">
        <v>1661</v>
      </c>
      <c r="B1664" s="8" t="s">
        <v>1318</v>
      </c>
      <c r="C1664" s="8" t="s">
        <v>55</v>
      </c>
      <c r="D1664" s="17" t="s">
        <v>697</v>
      </c>
      <c r="E1664" s="8" t="s">
        <v>741</v>
      </c>
      <c r="F1664" s="23">
        <v>12</v>
      </c>
      <c r="G1664" s="13" t="s">
        <v>672</v>
      </c>
      <c r="H1664" s="14">
        <v>23.8</v>
      </c>
    </row>
    <row r="1665" spans="1:9" x14ac:dyDescent="0.2">
      <c r="A1665" s="1">
        <v>1662</v>
      </c>
      <c r="B1665" s="8" t="s">
        <v>1318</v>
      </c>
      <c r="C1665" s="8" t="s">
        <v>55</v>
      </c>
      <c r="D1665" s="17" t="s">
        <v>697</v>
      </c>
      <c r="E1665" s="8" t="s">
        <v>750</v>
      </c>
      <c r="F1665" s="23">
        <v>12</v>
      </c>
      <c r="G1665" s="13" t="s">
        <v>672</v>
      </c>
      <c r="H1665" s="14">
        <v>74.099999999999994</v>
      </c>
    </row>
    <row r="1666" spans="1:9" x14ac:dyDescent="0.2">
      <c r="A1666" s="1">
        <v>1663</v>
      </c>
      <c r="B1666" s="8" t="s">
        <v>1318</v>
      </c>
      <c r="C1666" s="8" t="s">
        <v>55</v>
      </c>
      <c r="D1666" s="17" t="s">
        <v>697</v>
      </c>
      <c r="E1666" s="8" t="s">
        <v>743</v>
      </c>
      <c r="F1666" s="23">
        <v>12</v>
      </c>
      <c r="G1666" s="13" t="s">
        <v>1019</v>
      </c>
      <c r="H1666" s="14">
        <v>43.5</v>
      </c>
    </row>
    <row r="1667" spans="1:9" s="13" customFormat="1" x14ac:dyDescent="0.2">
      <c r="A1667" s="1">
        <v>1664</v>
      </c>
      <c r="B1667" s="8" t="s">
        <v>1318</v>
      </c>
      <c r="C1667" s="8" t="s">
        <v>55</v>
      </c>
      <c r="D1667" s="17" t="s">
        <v>697</v>
      </c>
      <c r="E1667" s="8" t="s">
        <v>744</v>
      </c>
      <c r="F1667" s="23">
        <v>13</v>
      </c>
      <c r="G1667" s="13" t="s">
        <v>1021</v>
      </c>
      <c r="H1667" s="14">
        <v>39.299999999999997</v>
      </c>
    </row>
    <row r="1668" spans="1:9" x14ac:dyDescent="0.2">
      <c r="A1668" s="1">
        <v>1665</v>
      </c>
      <c r="B1668" s="8" t="s">
        <v>1318</v>
      </c>
      <c r="C1668" s="8" t="s">
        <v>55</v>
      </c>
      <c r="D1668" s="17" t="s">
        <v>697</v>
      </c>
      <c r="E1668" s="8" t="s">
        <v>745</v>
      </c>
      <c r="F1668" s="23">
        <v>13</v>
      </c>
      <c r="G1668" s="13" t="s">
        <v>1022</v>
      </c>
      <c r="H1668" s="14">
        <v>39.1</v>
      </c>
    </row>
    <row r="1669" spans="1:9" x14ac:dyDescent="0.2">
      <c r="A1669" s="1">
        <v>1666</v>
      </c>
      <c r="B1669" s="8" t="s">
        <v>1318</v>
      </c>
      <c r="C1669" s="8" t="s">
        <v>55</v>
      </c>
      <c r="D1669" s="17" t="s">
        <v>697</v>
      </c>
      <c r="E1669" s="8" t="s">
        <v>747</v>
      </c>
      <c r="F1669" s="23">
        <v>13</v>
      </c>
      <c r="G1669" s="13" t="s">
        <v>1020</v>
      </c>
      <c r="H1669" s="14">
        <v>25.1</v>
      </c>
    </row>
    <row r="1670" spans="1:9" s="13" customFormat="1" x14ac:dyDescent="0.2">
      <c r="A1670" s="1">
        <v>1667</v>
      </c>
      <c r="B1670" s="8" t="s">
        <v>1318</v>
      </c>
      <c r="C1670" s="8" t="s">
        <v>55</v>
      </c>
      <c r="D1670" s="17" t="s">
        <v>697</v>
      </c>
      <c r="E1670" s="8" t="s">
        <v>747</v>
      </c>
      <c r="F1670" s="23">
        <v>13</v>
      </c>
      <c r="G1670" s="13" t="s">
        <v>1022</v>
      </c>
      <c r="H1670" s="14">
        <v>39.1</v>
      </c>
      <c r="I1670" s="1"/>
    </row>
    <row r="1671" spans="1:9" s="13" customFormat="1" x14ac:dyDescent="0.2">
      <c r="A1671" s="1">
        <v>1668</v>
      </c>
      <c r="B1671" s="8" t="s">
        <v>1318</v>
      </c>
      <c r="C1671" s="8" t="s">
        <v>55</v>
      </c>
      <c r="D1671" s="17" t="s">
        <v>697</v>
      </c>
      <c r="E1671" s="8" t="s">
        <v>748</v>
      </c>
      <c r="F1671" s="23">
        <v>13</v>
      </c>
      <c r="G1671" s="13" t="s">
        <v>1018</v>
      </c>
      <c r="H1671" s="14">
        <v>4.2</v>
      </c>
      <c r="I1671" s="1"/>
    </row>
    <row r="1672" spans="1:9" s="13" customFormat="1" x14ac:dyDescent="0.2">
      <c r="A1672" s="1">
        <v>1669</v>
      </c>
      <c r="B1672" s="8" t="s">
        <v>1318</v>
      </c>
      <c r="C1672" s="8" t="s">
        <v>55</v>
      </c>
      <c r="D1672" s="17" t="s">
        <v>697</v>
      </c>
      <c r="E1672" s="8" t="s">
        <v>748</v>
      </c>
      <c r="F1672" s="23">
        <v>12</v>
      </c>
      <c r="G1672" s="13" t="s">
        <v>672</v>
      </c>
      <c r="H1672" s="14">
        <v>4.5</v>
      </c>
      <c r="I1672" s="1"/>
    </row>
    <row r="1673" spans="1:9" x14ac:dyDescent="0.2">
      <c r="A1673" s="1">
        <v>1670</v>
      </c>
      <c r="B1673" s="8" t="s">
        <v>1318</v>
      </c>
      <c r="C1673" s="8" t="s">
        <v>55</v>
      </c>
      <c r="D1673" s="17" t="s">
        <v>697</v>
      </c>
      <c r="E1673" s="8" t="s">
        <v>748</v>
      </c>
      <c r="F1673" s="23">
        <v>6</v>
      </c>
      <c r="G1673" s="13" t="s">
        <v>669</v>
      </c>
      <c r="H1673" s="14">
        <v>3.3</v>
      </c>
    </row>
    <row r="1674" spans="1:9" x14ac:dyDescent="0.2">
      <c r="A1674" s="1">
        <v>1671</v>
      </c>
      <c r="B1674" s="8" t="s">
        <v>1318</v>
      </c>
      <c r="C1674" s="8" t="s">
        <v>12</v>
      </c>
      <c r="D1674" s="17" t="s">
        <v>697</v>
      </c>
      <c r="E1674" s="8" t="s">
        <v>668</v>
      </c>
      <c r="F1674" s="23">
        <v>13</v>
      </c>
      <c r="G1674" s="13" t="s">
        <v>758</v>
      </c>
      <c r="H1674" s="14">
        <v>88.5</v>
      </c>
    </row>
    <row r="1675" spans="1:9" x14ac:dyDescent="0.2">
      <c r="A1675" s="1">
        <v>1672</v>
      </c>
      <c r="B1675" s="8" t="s">
        <v>1318</v>
      </c>
      <c r="C1675" s="8" t="s">
        <v>12</v>
      </c>
      <c r="D1675" s="17" t="s">
        <v>697</v>
      </c>
      <c r="E1675" s="8" t="s">
        <v>665</v>
      </c>
      <c r="F1675" s="23">
        <v>13</v>
      </c>
      <c r="G1675" s="13" t="s">
        <v>758</v>
      </c>
      <c r="H1675" s="14">
        <v>107</v>
      </c>
      <c r="I1675" s="13"/>
    </row>
    <row r="1676" spans="1:9" x14ac:dyDescent="0.2">
      <c r="A1676" s="1">
        <v>1673</v>
      </c>
      <c r="B1676" s="8" t="s">
        <v>1318</v>
      </c>
      <c r="C1676" s="8" t="s">
        <v>12</v>
      </c>
      <c r="D1676" s="17" t="s">
        <v>697</v>
      </c>
      <c r="E1676" s="8" t="s">
        <v>666</v>
      </c>
      <c r="F1676" s="23">
        <v>12</v>
      </c>
      <c r="G1676" s="13" t="s">
        <v>672</v>
      </c>
      <c r="H1676" s="14">
        <v>97.5</v>
      </c>
    </row>
    <row r="1677" spans="1:9" x14ac:dyDescent="0.2">
      <c r="A1677" s="1">
        <v>1674</v>
      </c>
      <c r="B1677" s="8" t="s">
        <v>1318</v>
      </c>
      <c r="C1677" s="8" t="s">
        <v>12</v>
      </c>
      <c r="D1677" s="17" t="s">
        <v>697</v>
      </c>
      <c r="E1677" s="8" t="s">
        <v>667</v>
      </c>
      <c r="F1677" s="23">
        <v>12</v>
      </c>
      <c r="G1677" s="13" t="s">
        <v>672</v>
      </c>
      <c r="H1677" s="14">
        <v>8.4</v>
      </c>
      <c r="I1677" s="13"/>
    </row>
    <row r="1678" spans="1:9" x14ac:dyDescent="0.2">
      <c r="A1678" s="1">
        <v>1675</v>
      </c>
      <c r="B1678" s="8" t="s">
        <v>1318</v>
      </c>
      <c r="C1678" s="8" t="s">
        <v>12</v>
      </c>
      <c r="D1678" s="17" t="s">
        <v>697</v>
      </c>
      <c r="E1678" s="8" t="s">
        <v>662</v>
      </c>
      <c r="F1678" s="23">
        <v>12</v>
      </c>
      <c r="G1678" s="13" t="s">
        <v>672</v>
      </c>
      <c r="H1678" s="14">
        <v>9.1999999999999993</v>
      </c>
    </row>
    <row r="1679" spans="1:9" x14ac:dyDescent="0.2">
      <c r="A1679" s="1">
        <v>1676</v>
      </c>
      <c r="B1679" s="8" t="s">
        <v>1318</v>
      </c>
      <c r="C1679" s="8" t="s">
        <v>12</v>
      </c>
      <c r="D1679" s="17" t="s">
        <v>697</v>
      </c>
      <c r="E1679" s="8" t="s">
        <v>753</v>
      </c>
      <c r="F1679" s="23">
        <v>17</v>
      </c>
      <c r="G1679" s="13" t="s">
        <v>664</v>
      </c>
      <c r="H1679" s="14">
        <v>17.100000000000001</v>
      </c>
    </row>
    <row r="1680" spans="1:9" x14ac:dyDescent="0.2">
      <c r="A1680" s="1">
        <v>1677</v>
      </c>
      <c r="B1680" s="8" t="s">
        <v>1318</v>
      </c>
      <c r="C1680" s="8" t="s">
        <v>12</v>
      </c>
      <c r="D1680" s="17" t="s">
        <v>697</v>
      </c>
      <c r="E1680" s="8" t="s">
        <v>736</v>
      </c>
      <c r="F1680" s="23">
        <v>17</v>
      </c>
      <c r="G1680" s="13" t="s">
        <v>664</v>
      </c>
      <c r="H1680" s="14">
        <v>5.7</v>
      </c>
      <c r="I1680" s="13"/>
    </row>
    <row r="1681" spans="1:9" x14ac:dyDescent="0.2">
      <c r="A1681" s="1">
        <v>1678</v>
      </c>
      <c r="B1681" s="8" t="s">
        <v>1318</v>
      </c>
      <c r="C1681" s="8" t="s">
        <v>12</v>
      </c>
      <c r="D1681" s="17" t="s">
        <v>697</v>
      </c>
      <c r="E1681" s="8" t="s">
        <v>1017</v>
      </c>
      <c r="F1681" s="23">
        <v>12</v>
      </c>
      <c r="G1681" s="13" t="s">
        <v>672</v>
      </c>
      <c r="H1681" s="14">
        <v>21.7</v>
      </c>
    </row>
    <row r="1682" spans="1:9" x14ac:dyDescent="0.2">
      <c r="A1682" s="1">
        <v>1679</v>
      </c>
      <c r="B1682" s="2">
        <v>681</v>
      </c>
      <c r="C1682" s="2" t="s">
        <v>12</v>
      </c>
      <c r="D1682" s="12" t="s">
        <v>1057</v>
      </c>
      <c r="E1682" s="8" t="s">
        <v>702</v>
      </c>
      <c r="F1682" s="23">
        <v>19</v>
      </c>
      <c r="G1682" s="1" t="s">
        <v>1024</v>
      </c>
      <c r="H1682" s="2">
        <v>7.8</v>
      </c>
      <c r="I1682" s="13"/>
    </row>
    <row r="1683" spans="1:9" x14ac:dyDescent="0.2">
      <c r="A1683" s="1">
        <v>1680</v>
      </c>
      <c r="B1683" s="2">
        <v>681</v>
      </c>
      <c r="C1683" s="2" t="s">
        <v>12</v>
      </c>
      <c r="D1683" s="12" t="s">
        <v>1057</v>
      </c>
      <c r="E1683" s="8" t="s">
        <v>703</v>
      </c>
      <c r="F1683" s="23">
        <v>19</v>
      </c>
      <c r="G1683" s="1" t="s">
        <v>708</v>
      </c>
      <c r="H1683" s="2">
        <v>20.100000000000001</v>
      </c>
    </row>
    <row r="1684" spans="1:9" x14ac:dyDescent="0.2">
      <c r="A1684" s="1">
        <v>1681</v>
      </c>
      <c r="B1684" s="2">
        <v>681</v>
      </c>
      <c r="C1684" s="2" t="s">
        <v>12</v>
      </c>
      <c r="D1684" s="12" t="s">
        <v>1057</v>
      </c>
      <c r="E1684" s="8" t="s">
        <v>645</v>
      </c>
      <c r="F1684" s="23">
        <v>19</v>
      </c>
      <c r="G1684" s="1" t="s">
        <v>1025</v>
      </c>
      <c r="H1684" s="2">
        <v>21.5</v>
      </c>
    </row>
    <row r="1685" spans="1:9" x14ac:dyDescent="0.2">
      <c r="A1685" s="1">
        <v>1682</v>
      </c>
      <c r="B1685" s="2">
        <v>681</v>
      </c>
      <c r="C1685" s="2" t="s">
        <v>12</v>
      </c>
      <c r="D1685" s="12" t="s">
        <v>1057</v>
      </c>
      <c r="E1685" s="8" t="s">
        <v>646</v>
      </c>
      <c r="F1685" s="23">
        <v>19</v>
      </c>
      <c r="G1685" s="1" t="s">
        <v>758</v>
      </c>
      <c r="H1685" s="2">
        <v>17.3</v>
      </c>
      <c r="I1685" s="13"/>
    </row>
    <row r="1686" spans="1:9" x14ac:dyDescent="0.2">
      <c r="A1686" s="1">
        <v>1683</v>
      </c>
      <c r="B1686" s="2">
        <v>681</v>
      </c>
      <c r="C1686" s="2" t="s">
        <v>12</v>
      </c>
      <c r="D1686" s="12" t="s">
        <v>1057</v>
      </c>
      <c r="E1686" s="8" t="s">
        <v>648</v>
      </c>
      <c r="F1686" s="23">
        <v>19</v>
      </c>
      <c r="G1686" s="1" t="s">
        <v>758</v>
      </c>
      <c r="H1686" s="2">
        <v>18.2</v>
      </c>
    </row>
    <row r="1687" spans="1:9" x14ac:dyDescent="0.2">
      <c r="A1687" s="1">
        <v>1684</v>
      </c>
      <c r="B1687" s="2">
        <v>681</v>
      </c>
      <c r="C1687" s="2" t="s">
        <v>12</v>
      </c>
      <c r="D1687" s="12" t="s">
        <v>1057</v>
      </c>
      <c r="E1687" s="8" t="s">
        <v>630</v>
      </c>
      <c r="F1687" s="23">
        <v>19</v>
      </c>
      <c r="G1687" s="1" t="s">
        <v>669</v>
      </c>
      <c r="H1687" s="2">
        <v>9.3000000000000007</v>
      </c>
    </row>
    <row r="1688" spans="1:9" x14ac:dyDescent="0.2">
      <c r="A1688" s="1">
        <v>1685</v>
      </c>
      <c r="B1688" s="2">
        <v>681</v>
      </c>
      <c r="C1688" s="2" t="s">
        <v>12</v>
      </c>
      <c r="D1688" s="12" t="s">
        <v>1057</v>
      </c>
      <c r="E1688" s="8" t="s">
        <v>634</v>
      </c>
      <c r="F1688" s="23">
        <v>19</v>
      </c>
      <c r="G1688" s="1" t="s">
        <v>669</v>
      </c>
      <c r="H1688" s="2">
        <v>3.6</v>
      </c>
    </row>
    <row r="1689" spans="1:9" s="13" customFormat="1" x14ac:dyDescent="0.2">
      <c r="A1689" s="1">
        <v>1686</v>
      </c>
      <c r="B1689" s="2">
        <v>681</v>
      </c>
      <c r="C1689" s="2" t="s">
        <v>55</v>
      </c>
      <c r="D1689" s="12" t="s">
        <v>1057</v>
      </c>
      <c r="E1689" s="8">
        <v>103</v>
      </c>
      <c r="F1689" s="23">
        <v>19</v>
      </c>
      <c r="G1689" s="1" t="s">
        <v>1026</v>
      </c>
      <c r="H1689" s="2">
        <v>26.5</v>
      </c>
      <c r="I1689" s="1"/>
    </row>
    <row r="1690" spans="1:9" x14ac:dyDescent="0.2">
      <c r="A1690" s="1">
        <v>1687</v>
      </c>
      <c r="B1690" s="2">
        <v>681</v>
      </c>
      <c r="C1690" s="2" t="s">
        <v>55</v>
      </c>
      <c r="D1690" s="12" t="s">
        <v>1057</v>
      </c>
      <c r="E1690" s="8">
        <v>104</v>
      </c>
      <c r="F1690" s="2">
        <v>14</v>
      </c>
      <c r="G1690" s="1" t="s">
        <v>709</v>
      </c>
      <c r="H1690" s="2">
        <v>1.8</v>
      </c>
    </row>
    <row r="1691" spans="1:9" x14ac:dyDescent="0.2">
      <c r="A1691" s="1">
        <v>1688</v>
      </c>
      <c r="B1691" s="2">
        <v>681</v>
      </c>
      <c r="C1691" s="2" t="s">
        <v>55</v>
      </c>
      <c r="D1691" s="12" t="s">
        <v>1057</v>
      </c>
      <c r="E1691" s="8">
        <v>105</v>
      </c>
      <c r="F1691" s="23">
        <v>19</v>
      </c>
      <c r="G1691" s="1" t="s">
        <v>715</v>
      </c>
      <c r="H1691" s="2">
        <v>2.5</v>
      </c>
      <c r="I1691" s="13"/>
    </row>
    <row r="1692" spans="1:9" x14ac:dyDescent="0.2">
      <c r="A1692" s="1">
        <v>1689</v>
      </c>
      <c r="B1692" s="2">
        <v>681</v>
      </c>
      <c r="C1692" s="2" t="s">
        <v>55</v>
      </c>
      <c r="D1692" s="12" t="s">
        <v>1057</v>
      </c>
      <c r="E1692" s="8">
        <v>106</v>
      </c>
      <c r="F1692" s="23">
        <v>19</v>
      </c>
      <c r="G1692" s="1" t="s">
        <v>1027</v>
      </c>
      <c r="H1692" s="2">
        <v>28.3</v>
      </c>
    </row>
    <row r="1693" spans="1:9" x14ac:dyDescent="0.2">
      <c r="A1693" s="1">
        <v>1690</v>
      </c>
      <c r="B1693" s="2">
        <v>681</v>
      </c>
      <c r="C1693" s="2" t="s">
        <v>55</v>
      </c>
      <c r="D1693" s="12" t="s">
        <v>1057</v>
      </c>
      <c r="E1693" s="8">
        <v>109</v>
      </c>
      <c r="F1693" s="23">
        <v>19</v>
      </c>
      <c r="G1693" s="1" t="s">
        <v>708</v>
      </c>
      <c r="H1693" s="2">
        <v>14.5</v>
      </c>
    </row>
    <row r="1694" spans="1:9" x14ac:dyDescent="0.2">
      <c r="A1694" s="1">
        <v>1691</v>
      </c>
      <c r="B1694" s="2">
        <v>681</v>
      </c>
      <c r="C1694" s="2" t="s">
        <v>55</v>
      </c>
      <c r="D1694" s="12" t="s">
        <v>1057</v>
      </c>
      <c r="E1694" s="8">
        <v>110</v>
      </c>
      <c r="F1694" s="23">
        <v>19</v>
      </c>
      <c r="G1694" s="1" t="s">
        <v>1028</v>
      </c>
      <c r="H1694" s="2">
        <v>11.9</v>
      </c>
    </row>
    <row r="1695" spans="1:9" x14ac:dyDescent="0.2">
      <c r="A1695" s="1">
        <v>1692</v>
      </c>
      <c r="B1695" s="2">
        <v>681</v>
      </c>
      <c r="C1695" s="2" t="s">
        <v>55</v>
      </c>
      <c r="D1695" s="12" t="s">
        <v>1057</v>
      </c>
      <c r="E1695" s="8">
        <v>111</v>
      </c>
      <c r="F1695" s="23">
        <v>19</v>
      </c>
      <c r="G1695" s="1" t="s">
        <v>1029</v>
      </c>
      <c r="H1695" s="2">
        <v>11.9</v>
      </c>
    </row>
    <row r="1696" spans="1:9" x14ac:dyDescent="0.2">
      <c r="A1696" s="1">
        <v>1693</v>
      </c>
      <c r="B1696" s="2">
        <v>681</v>
      </c>
      <c r="C1696" s="2" t="s">
        <v>55</v>
      </c>
      <c r="D1696" s="12" t="s">
        <v>1057</v>
      </c>
      <c r="E1696" s="8">
        <v>112</v>
      </c>
      <c r="F1696" s="23">
        <v>19</v>
      </c>
      <c r="G1696" s="1" t="s">
        <v>1030</v>
      </c>
      <c r="H1696" s="2">
        <v>19</v>
      </c>
    </row>
    <row r="1697" spans="1:9" x14ac:dyDescent="0.2">
      <c r="A1697" s="1">
        <v>1694</v>
      </c>
      <c r="B1697" s="2">
        <v>681</v>
      </c>
      <c r="C1697" s="2" t="s">
        <v>55</v>
      </c>
      <c r="D1697" s="12" t="s">
        <v>1057</v>
      </c>
      <c r="E1697" s="8">
        <v>113</v>
      </c>
      <c r="F1697" s="23">
        <v>19</v>
      </c>
      <c r="G1697" s="1" t="s">
        <v>1031</v>
      </c>
      <c r="H1697" s="2">
        <v>4.7</v>
      </c>
    </row>
    <row r="1698" spans="1:9" x14ac:dyDescent="0.2">
      <c r="A1698" s="1">
        <v>1695</v>
      </c>
      <c r="B1698" s="2">
        <v>681</v>
      </c>
      <c r="C1698" s="2" t="s">
        <v>55</v>
      </c>
      <c r="D1698" s="12" t="s">
        <v>1057</v>
      </c>
      <c r="E1698" s="8">
        <v>114</v>
      </c>
      <c r="F1698" s="23">
        <v>19</v>
      </c>
      <c r="G1698" s="1" t="s">
        <v>1032</v>
      </c>
      <c r="H1698" s="2">
        <v>5.5</v>
      </c>
    </row>
    <row r="1699" spans="1:9" x14ac:dyDescent="0.2">
      <c r="A1699" s="1">
        <v>1696</v>
      </c>
      <c r="B1699" s="2">
        <v>681</v>
      </c>
      <c r="C1699" s="2" t="s">
        <v>55</v>
      </c>
      <c r="D1699" s="12" t="s">
        <v>1057</v>
      </c>
      <c r="E1699" s="8">
        <v>115</v>
      </c>
      <c r="F1699" s="23">
        <v>19</v>
      </c>
      <c r="G1699" s="1" t="s">
        <v>1033</v>
      </c>
      <c r="H1699" s="2">
        <v>8</v>
      </c>
    </row>
    <row r="1700" spans="1:9" x14ac:dyDescent="0.2">
      <c r="A1700" s="1">
        <v>1697</v>
      </c>
      <c r="B1700" s="2">
        <v>681</v>
      </c>
      <c r="C1700" s="2" t="s">
        <v>55</v>
      </c>
      <c r="D1700" s="12" t="s">
        <v>1057</v>
      </c>
      <c r="E1700" s="8">
        <v>116</v>
      </c>
      <c r="F1700" s="23">
        <v>19</v>
      </c>
      <c r="G1700" s="1" t="s">
        <v>1034</v>
      </c>
      <c r="H1700" s="2">
        <v>8.5</v>
      </c>
      <c r="I1700" s="13"/>
    </row>
    <row r="1701" spans="1:9" s="13" customFormat="1" x14ac:dyDescent="0.2">
      <c r="A1701" s="1">
        <v>1698</v>
      </c>
      <c r="B1701" s="2">
        <v>681</v>
      </c>
      <c r="C1701" s="2" t="s">
        <v>55</v>
      </c>
      <c r="D1701" s="12" t="s">
        <v>1057</v>
      </c>
      <c r="E1701" s="8">
        <v>117</v>
      </c>
      <c r="F1701" s="23">
        <v>19</v>
      </c>
      <c r="G1701" s="1" t="s">
        <v>1023</v>
      </c>
      <c r="H1701" s="2">
        <v>2.9</v>
      </c>
      <c r="I1701" s="1"/>
    </row>
    <row r="1702" spans="1:9" s="13" customFormat="1" x14ac:dyDescent="0.2">
      <c r="A1702" s="1">
        <v>1699</v>
      </c>
      <c r="B1702" s="2">
        <v>681</v>
      </c>
      <c r="C1702" s="2" t="s">
        <v>55</v>
      </c>
      <c r="D1702" s="12" t="s">
        <v>1057</v>
      </c>
      <c r="E1702" s="8">
        <v>119</v>
      </c>
      <c r="F1702" s="23">
        <v>19</v>
      </c>
      <c r="G1702" s="1" t="s">
        <v>700</v>
      </c>
      <c r="H1702" s="2">
        <v>2.5</v>
      </c>
      <c r="I1702" s="1"/>
    </row>
    <row r="1703" spans="1:9" s="13" customFormat="1" x14ac:dyDescent="0.2">
      <c r="A1703" s="1">
        <v>1700</v>
      </c>
      <c r="B1703" s="2">
        <v>681</v>
      </c>
      <c r="C1703" s="2" t="s">
        <v>55</v>
      </c>
      <c r="D1703" s="12" t="s">
        <v>1057</v>
      </c>
      <c r="E1703" s="8">
        <v>121</v>
      </c>
      <c r="F1703" s="23">
        <v>19</v>
      </c>
      <c r="G1703" s="1" t="s">
        <v>742</v>
      </c>
      <c r="H1703" s="2">
        <v>9.6999999999999993</v>
      </c>
      <c r="I1703" s="1"/>
    </row>
    <row r="1704" spans="1:9" s="13" customFormat="1" x14ac:dyDescent="0.2">
      <c r="A1704" s="1">
        <v>1701</v>
      </c>
      <c r="B1704" s="2">
        <v>681</v>
      </c>
      <c r="C1704" s="2" t="s">
        <v>55</v>
      </c>
      <c r="D1704" s="12" t="s">
        <v>1057</v>
      </c>
      <c r="E1704" s="8">
        <v>122</v>
      </c>
      <c r="F1704" s="23">
        <v>19</v>
      </c>
      <c r="G1704" s="1" t="s">
        <v>1027</v>
      </c>
      <c r="H1704" s="2">
        <v>29.6</v>
      </c>
    </row>
    <row r="1705" spans="1:9" s="13" customFormat="1" x14ac:dyDescent="0.2">
      <c r="A1705" s="1">
        <v>1702</v>
      </c>
      <c r="B1705" s="2">
        <v>681</v>
      </c>
      <c r="C1705" s="2" t="s">
        <v>55</v>
      </c>
      <c r="D1705" s="12" t="s">
        <v>1057</v>
      </c>
      <c r="E1705" s="8">
        <v>101</v>
      </c>
      <c r="F1705" s="23">
        <v>19</v>
      </c>
      <c r="G1705" s="1" t="s">
        <v>669</v>
      </c>
      <c r="H1705" s="2">
        <v>17</v>
      </c>
      <c r="I1705" s="1"/>
    </row>
    <row r="1706" spans="1:9" s="13" customFormat="1" x14ac:dyDescent="0.2">
      <c r="A1706" s="1">
        <v>1703</v>
      </c>
      <c r="B1706" s="2">
        <v>681</v>
      </c>
      <c r="C1706" s="2" t="s">
        <v>55</v>
      </c>
      <c r="D1706" s="12" t="s">
        <v>1057</v>
      </c>
      <c r="E1706" s="8">
        <v>102</v>
      </c>
      <c r="F1706" s="23">
        <v>19</v>
      </c>
      <c r="G1706" s="1" t="s">
        <v>690</v>
      </c>
      <c r="H1706" s="2">
        <v>14.4</v>
      </c>
      <c r="I1706" s="1"/>
    </row>
    <row r="1707" spans="1:9" s="13" customFormat="1" x14ac:dyDescent="0.2">
      <c r="A1707" s="1">
        <v>1704</v>
      </c>
      <c r="B1707" s="2">
        <v>681</v>
      </c>
      <c r="C1707" s="2" t="s">
        <v>55</v>
      </c>
      <c r="D1707" s="12" t="s">
        <v>1057</v>
      </c>
      <c r="E1707" s="8">
        <v>123</v>
      </c>
      <c r="F1707" s="23">
        <v>19</v>
      </c>
      <c r="G1707" s="1" t="s">
        <v>713</v>
      </c>
      <c r="H1707" s="2">
        <v>6.7</v>
      </c>
      <c r="I1707" s="1"/>
    </row>
    <row r="1708" spans="1:9" s="13" customFormat="1" x14ac:dyDescent="0.2">
      <c r="A1708" s="1">
        <v>1705</v>
      </c>
      <c r="B1708" s="2">
        <v>681</v>
      </c>
      <c r="C1708" s="2" t="s">
        <v>123</v>
      </c>
      <c r="D1708" s="12" t="s">
        <v>1057</v>
      </c>
      <c r="E1708" s="8">
        <v>203</v>
      </c>
      <c r="F1708" s="23">
        <v>19</v>
      </c>
      <c r="G1708" s="1" t="s">
        <v>752</v>
      </c>
      <c r="H1708" s="2">
        <v>15.5</v>
      </c>
      <c r="I1708" s="1"/>
    </row>
    <row r="1709" spans="1:9" s="13" customFormat="1" x14ac:dyDescent="0.2">
      <c r="A1709" s="1">
        <v>1706</v>
      </c>
      <c r="B1709" s="2">
        <v>681</v>
      </c>
      <c r="C1709" s="2" t="s">
        <v>123</v>
      </c>
      <c r="D1709" s="12" t="s">
        <v>1057</v>
      </c>
      <c r="E1709" s="8">
        <v>204</v>
      </c>
      <c r="F1709" s="23">
        <v>19</v>
      </c>
      <c r="G1709" s="1" t="s">
        <v>1035</v>
      </c>
      <c r="H1709" s="2">
        <v>15.5</v>
      </c>
      <c r="I1709" s="1"/>
    </row>
    <row r="1710" spans="1:9" s="13" customFormat="1" x14ac:dyDescent="0.2">
      <c r="A1710" s="1">
        <v>1707</v>
      </c>
      <c r="B1710" s="2">
        <v>681</v>
      </c>
      <c r="C1710" s="2" t="s">
        <v>123</v>
      </c>
      <c r="D1710" s="12" t="s">
        <v>1057</v>
      </c>
      <c r="E1710" s="8">
        <v>205</v>
      </c>
      <c r="F1710" s="23">
        <v>4</v>
      </c>
      <c r="G1710" s="1" t="s">
        <v>751</v>
      </c>
      <c r="H1710" s="2">
        <v>14.7</v>
      </c>
      <c r="I1710" s="1"/>
    </row>
    <row r="1711" spans="1:9" s="13" customFormat="1" x14ac:dyDescent="0.2">
      <c r="A1711" s="1">
        <v>1708</v>
      </c>
      <c r="B1711" s="2">
        <v>681</v>
      </c>
      <c r="C1711" s="2" t="s">
        <v>123</v>
      </c>
      <c r="D1711" s="12" t="s">
        <v>1057</v>
      </c>
      <c r="E1711" s="8">
        <v>206</v>
      </c>
      <c r="F1711" s="23">
        <v>19</v>
      </c>
      <c r="G1711" s="1" t="s">
        <v>710</v>
      </c>
      <c r="H1711" s="2">
        <v>13.6</v>
      </c>
      <c r="I1711" s="1"/>
    </row>
    <row r="1712" spans="1:9" s="13" customFormat="1" x14ac:dyDescent="0.2">
      <c r="A1712" s="1">
        <v>1709</v>
      </c>
      <c r="B1712" s="2">
        <v>681</v>
      </c>
      <c r="C1712" s="2" t="s">
        <v>123</v>
      </c>
      <c r="D1712" s="12" t="s">
        <v>1057</v>
      </c>
      <c r="E1712" s="8">
        <v>207</v>
      </c>
      <c r="F1712" s="23">
        <v>19</v>
      </c>
      <c r="G1712" s="1" t="s">
        <v>762</v>
      </c>
      <c r="H1712" s="2">
        <v>4.3</v>
      </c>
    </row>
    <row r="1713" spans="1:9" s="13" customFormat="1" x14ac:dyDescent="0.2">
      <c r="A1713" s="1">
        <v>1710</v>
      </c>
      <c r="B1713" s="2">
        <v>681</v>
      </c>
      <c r="C1713" s="2" t="s">
        <v>123</v>
      </c>
      <c r="D1713" s="12" t="s">
        <v>1057</v>
      </c>
      <c r="E1713" s="8">
        <v>208</v>
      </c>
      <c r="F1713" s="23">
        <v>19</v>
      </c>
      <c r="G1713" s="1" t="s">
        <v>763</v>
      </c>
      <c r="H1713" s="2">
        <v>1</v>
      </c>
      <c r="I1713" s="1"/>
    </row>
    <row r="1714" spans="1:9" s="13" customFormat="1" x14ac:dyDescent="0.2">
      <c r="A1714" s="1">
        <v>1711</v>
      </c>
      <c r="B1714" s="2">
        <v>681</v>
      </c>
      <c r="C1714" s="2" t="s">
        <v>123</v>
      </c>
      <c r="D1714" s="12" t="s">
        <v>1057</v>
      </c>
      <c r="E1714" s="8">
        <v>209</v>
      </c>
      <c r="F1714" s="23">
        <v>19</v>
      </c>
      <c r="G1714" s="1" t="s">
        <v>763</v>
      </c>
      <c r="H1714" s="2">
        <v>1</v>
      </c>
      <c r="I1714" s="1"/>
    </row>
    <row r="1715" spans="1:9" s="13" customFormat="1" x14ac:dyDescent="0.2">
      <c r="A1715" s="1">
        <v>1712</v>
      </c>
      <c r="B1715" s="2">
        <v>681</v>
      </c>
      <c r="C1715" s="2" t="s">
        <v>123</v>
      </c>
      <c r="D1715" s="12" t="s">
        <v>1057</v>
      </c>
      <c r="E1715" s="8">
        <v>210</v>
      </c>
      <c r="F1715" s="23">
        <v>19</v>
      </c>
      <c r="G1715" s="1" t="s">
        <v>678</v>
      </c>
      <c r="H1715" s="2">
        <v>2.9</v>
      </c>
      <c r="I1715" s="1"/>
    </row>
    <row r="1716" spans="1:9" s="13" customFormat="1" x14ac:dyDescent="0.2">
      <c r="A1716" s="1">
        <v>1713</v>
      </c>
      <c r="B1716" s="2">
        <v>681</v>
      </c>
      <c r="C1716" s="2" t="s">
        <v>123</v>
      </c>
      <c r="D1716" s="12" t="s">
        <v>1057</v>
      </c>
      <c r="E1716" s="8">
        <v>211</v>
      </c>
      <c r="F1716" s="23">
        <v>19</v>
      </c>
      <c r="G1716" s="1" t="s">
        <v>680</v>
      </c>
      <c r="H1716" s="2">
        <v>1</v>
      </c>
      <c r="I1716" s="1"/>
    </row>
    <row r="1717" spans="1:9" s="13" customFormat="1" x14ac:dyDescent="0.2">
      <c r="A1717" s="1">
        <v>1714</v>
      </c>
      <c r="B1717" s="2">
        <v>681</v>
      </c>
      <c r="C1717" s="2" t="s">
        <v>123</v>
      </c>
      <c r="D1717" s="12" t="s">
        <v>1057</v>
      </c>
      <c r="E1717" s="8">
        <v>212</v>
      </c>
      <c r="F1717" s="23">
        <v>19</v>
      </c>
      <c r="G1717" s="1" t="s">
        <v>680</v>
      </c>
      <c r="H1717" s="2">
        <v>1</v>
      </c>
      <c r="I1717" s="1"/>
    </row>
    <row r="1718" spans="1:9" s="13" customFormat="1" x14ac:dyDescent="0.2">
      <c r="A1718" s="1">
        <v>1715</v>
      </c>
      <c r="B1718" s="2">
        <v>681</v>
      </c>
      <c r="C1718" s="2" t="s">
        <v>123</v>
      </c>
      <c r="D1718" s="12" t="s">
        <v>1057</v>
      </c>
      <c r="E1718" s="8">
        <v>213</v>
      </c>
      <c r="F1718" s="23">
        <v>19</v>
      </c>
      <c r="G1718" s="1" t="s">
        <v>682</v>
      </c>
      <c r="H1718" s="2">
        <v>18</v>
      </c>
      <c r="I1718" s="1"/>
    </row>
    <row r="1719" spans="1:9" s="13" customFormat="1" x14ac:dyDescent="0.2">
      <c r="A1719" s="1">
        <v>1716</v>
      </c>
      <c r="B1719" s="2">
        <v>681</v>
      </c>
      <c r="C1719" s="2" t="s">
        <v>123</v>
      </c>
      <c r="D1719" s="12" t="s">
        <v>1057</v>
      </c>
      <c r="E1719" s="8">
        <v>214</v>
      </c>
      <c r="F1719" s="23">
        <v>19</v>
      </c>
      <c r="G1719" s="1" t="s">
        <v>1036</v>
      </c>
      <c r="H1719" s="2">
        <v>11.4</v>
      </c>
      <c r="I1719" s="1"/>
    </row>
    <row r="1720" spans="1:9" s="13" customFormat="1" x14ac:dyDescent="0.2">
      <c r="A1720" s="1">
        <v>1717</v>
      </c>
      <c r="B1720" s="2">
        <v>681</v>
      </c>
      <c r="C1720" s="2" t="s">
        <v>123</v>
      </c>
      <c r="D1720" s="12" t="s">
        <v>1057</v>
      </c>
      <c r="E1720" s="8">
        <v>215</v>
      </c>
      <c r="F1720" s="23">
        <v>19</v>
      </c>
      <c r="G1720" s="1" t="s">
        <v>674</v>
      </c>
      <c r="H1720" s="2">
        <v>1.8</v>
      </c>
      <c r="I1720" s="1"/>
    </row>
    <row r="1721" spans="1:9" s="13" customFormat="1" x14ac:dyDescent="0.2">
      <c r="A1721" s="1">
        <v>1718</v>
      </c>
      <c r="B1721" s="2">
        <v>681</v>
      </c>
      <c r="C1721" s="2" t="s">
        <v>123</v>
      </c>
      <c r="D1721" s="12" t="s">
        <v>1057</v>
      </c>
      <c r="E1721" s="8">
        <v>216</v>
      </c>
      <c r="F1721" s="23">
        <v>19</v>
      </c>
      <c r="G1721" s="1" t="s">
        <v>676</v>
      </c>
      <c r="H1721" s="2">
        <v>1.6</v>
      </c>
      <c r="I1721" s="1"/>
    </row>
    <row r="1722" spans="1:9" s="13" customFormat="1" x14ac:dyDescent="0.2">
      <c r="A1722" s="1">
        <v>1719</v>
      </c>
      <c r="B1722" s="2">
        <v>681</v>
      </c>
      <c r="C1722" s="2" t="s">
        <v>123</v>
      </c>
      <c r="D1722" s="12" t="s">
        <v>1057</v>
      </c>
      <c r="E1722" s="8">
        <v>217</v>
      </c>
      <c r="F1722" s="23">
        <v>19</v>
      </c>
      <c r="G1722" s="1" t="s">
        <v>760</v>
      </c>
      <c r="H1722" s="2">
        <v>3.9</v>
      </c>
      <c r="I1722" s="1"/>
    </row>
    <row r="1723" spans="1:9" s="13" customFormat="1" x14ac:dyDescent="0.2">
      <c r="A1723" s="1">
        <v>1720</v>
      </c>
      <c r="B1723" s="2">
        <v>681</v>
      </c>
      <c r="C1723" s="2" t="s">
        <v>123</v>
      </c>
      <c r="D1723" s="12" t="s">
        <v>1057</v>
      </c>
      <c r="E1723" s="8">
        <v>218</v>
      </c>
      <c r="F1723" s="23">
        <v>19</v>
      </c>
      <c r="G1723" s="1" t="s">
        <v>761</v>
      </c>
      <c r="H1723" s="2">
        <v>0.7</v>
      </c>
      <c r="I1723" s="1"/>
    </row>
    <row r="1724" spans="1:9" s="13" customFormat="1" x14ac:dyDescent="0.2">
      <c r="A1724" s="1">
        <v>1721</v>
      </c>
      <c r="B1724" s="2">
        <v>681</v>
      </c>
      <c r="C1724" s="2" t="s">
        <v>123</v>
      </c>
      <c r="D1724" s="12" t="s">
        <v>1057</v>
      </c>
      <c r="E1724" s="8">
        <v>219</v>
      </c>
      <c r="F1724" s="23">
        <v>19</v>
      </c>
      <c r="G1724" s="1" t="s">
        <v>707</v>
      </c>
      <c r="H1724" s="2">
        <v>10.4</v>
      </c>
      <c r="I1724" s="1"/>
    </row>
    <row r="1725" spans="1:9" s="13" customFormat="1" x14ac:dyDescent="0.2">
      <c r="A1725" s="1">
        <v>1722</v>
      </c>
      <c r="B1725" s="2">
        <v>681</v>
      </c>
      <c r="C1725" s="2" t="s">
        <v>123</v>
      </c>
      <c r="D1725" s="12" t="s">
        <v>1057</v>
      </c>
      <c r="E1725" s="8">
        <v>220</v>
      </c>
      <c r="F1725" s="23">
        <v>19</v>
      </c>
      <c r="G1725" s="1" t="s">
        <v>1037</v>
      </c>
      <c r="H1725" s="2">
        <v>15.5</v>
      </c>
      <c r="I1725" s="1"/>
    </row>
    <row r="1726" spans="1:9" s="13" customFormat="1" x14ac:dyDescent="0.2">
      <c r="A1726" s="1">
        <v>1723</v>
      </c>
      <c r="B1726" s="2">
        <v>681</v>
      </c>
      <c r="C1726" s="2" t="s">
        <v>123</v>
      </c>
      <c r="D1726" s="12" t="s">
        <v>1057</v>
      </c>
      <c r="E1726" s="8">
        <v>221</v>
      </c>
      <c r="F1726" s="23">
        <v>19</v>
      </c>
      <c r="G1726" s="1" t="s">
        <v>1035</v>
      </c>
      <c r="H1726" s="2">
        <v>15.3</v>
      </c>
      <c r="I1726" s="1"/>
    </row>
    <row r="1727" spans="1:9" s="13" customFormat="1" x14ac:dyDescent="0.2">
      <c r="A1727" s="1">
        <v>1724</v>
      </c>
      <c r="B1727" s="2">
        <v>681</v>
      </c>
      <c r="C1727" s="2" t="s">
        <v>123</v>
      </c>
      <c r="D1727" s="12" t="s">
        <v>1057</v>
      </c>
      <c r="E1727" s="8">
        <v>222</v>
      </c>
      <c r="F1727" s="23">
        <v>19</v>
      </c>
      <c r="G1727" s="1" t="s">
        <v>672</v>
      </c>
      <c r="H1727" s="2">
        <v>7</v>
      </c>
      <c r="I1727" s="1"/>
    </row>
    <row r="1728" spans="1:9" s="13" customFormat="1" x14ac:dyDescent="0.2">
      <c r="A1728" s="1">
        <v>1725</v>
      </c>
      <c r="B1728" s="2">
        <v>681</v>
      </c>
      <c r="C1728" s="2" t="s">
        <v>123</v>
      </c>
      <c r="D1728" s="12" t="s">
        <v>1057</v>
      </c>
      <c r="E1728" s="8">
        <v>223</v>
      </c>
      <c r="F1728" s="2">
        <v>14</v>
      </c>
      <c r="G1728" s="1" t="s">
        <v>709</v>
      </c>
      <c r="H1728" s="2">
        <v>3.1</v>
      </c>
      <c r="I1728" s="1"/>
    </row>
    <row r="1729" spans="1:9" s="13" customFormat="1" x14ac:dyDescent="0.2">
      <c r="A1729" s="1">
        <v>1726</v>
      </c>
      <c r="B1729" s="2">
        <v>681</v>
      </c>
      <c r="C1729" s="2" t="s">
        <v>123</v>
      </c>
      <c r="D1729" s="12" t="s">
        <v>1057</v>
      </c>
      <c r="E1729" s="8">
        <v>224</v>
      </c>
      <c r="F1729" s="23">
        <v>19</v>
      </c>
      <c r="G1729" s="1" t="s">
        <v>1026</v>
      </c>
      <c r="H1729" s="2">
        <v>15.9</v>
      </c>
    </row>
    <row r="1730" spans="1:9" s="13" customFormat="1" x14ac:dyDescent="0.2">
      <c r="A1730" s="1">
        <v>1727</v>
      </c>
      <c r="B1730" s="2">
        <v>681</v>
      </c>
      <c r="C1730" s="2" t="s">
        <v>123</v>
      </c>
      <c r="D1730" s="12" t="s">
        <v>1057</v>
      </c>
      <c r="E1730" s="8">
        <v>225</v>
      </c>
      <c r="F1730" s="23">
        <v>19</v>
      </c>
      <c r="G1730" s="1" t="s">
        <v>699</v>
      </c>
      <c r="H1730" s="2">
        <v>3.4</v>
      </c>
      <c r="I1730" s="1"/>
    </row>
    <row r="1731" spans="1:9" x14ac:dyDescent="0.2">
      <c r="A1731" s="1">
        <v>1728</v>
      </c>
      <c r="B1731" s="2">
        <v>681</v>
      </c>
      <c r="C1731" s="2" t="s">
        <v>123</v>
      </c>
      <c r="D1731" s="12" t="s">
        <v>1057</v>
      </c>
      <c r="E1731" s="8">
        <v>226</v>
      </c>
      <c r="F1731" s="23">
        <v>19</v>
      </c>
      <c r="G1731" s="1" t="s">
        <v>715</v>
      </c>
      <c r="H1731" s="2">
        <v>1.1000000000000001</v>
      </c>
    </row>
    <row r="1732" spans="1:9" x14ac:dyDescent="0.2">
      <c r="A1732" s="1">
        <v>1729</v>
      </c>
      <c r="B1732" s="2">
        <v>681</v>
      </c>
      <c r="C1732" s="2" t="s">
        <v>123</v>
      </c>
      <c r="D1732" s="12" t="s">
        <v>1057</v>
      </c>
      <c r="E1732" s="8">
        <v>227</v>
      </c>
      <c r="F1732" s="23">
        <v>19</v>
      </c>
      <c r="G1732" s="1" t="s">
        <v>715</v>
      </c>
      <c r="H1732" s="2">
        <v>1.1000000000000001</v>
      </c>
    </row>
    <row r="1733" spans="1:9" x14ac:dyDescent="0.2">
      <c r="A1733" s="1">
        <v>1730</v>
      </c>
      <c r="B1733" s="2">
        <v>681</v>
      </c>
      <c r="C1733" s="2" t="s">
        <v>123</v>
      </c>
      <c r="D1733" s="12" t="s">
        <v>1057</v>
      </c>
      <c r="E1733" s="8">
        <v>201</v>
      </c>
      <c r="F1733" s="23">
        <v>19</v>
      </c>
      <c r="G1733" s="1" t="s">
        <v>669</v>
      </c>
      <c r="H1733" s="2">
        <v>12.4</v>
      </c>
    </row>
    <row r="1734" spans="1:9" x14ac:dyDescent="0.2">
      <c r="A1734" s="1">
        <v>1731</v>
      </c>
      <c r="B1734" s="2">
        <v>681</v>
      </c>
      <c r="C1734" s="2" t="s">
        <v>123</v>
      </c>
      <c r="D1734" s="12" t="s">
        <v>1057</v>
      </c>
      <c r="E1734" s="8">
        <v>202</v>
      </c>
      <c r="F1734" s="23">
        <v>19</v>
      </c>
      <c r="G1734" s="1" t="s">
        <v>669</v>
      </c>
      <c r="H1734" s="2">
        <v>18.3</v>
      </c>
    </row>
    <row r="1735" spans="1:9" x14ac:dyDescent="0.2">
      <c r="A1735" s="1">
        <v>1732</v>
      </c>
      <c r="B1735" s="2">
        <v>681</v>
      </c>
      <c r="C1735" s="2" t="s">
        <v>123</v>
      </c>
      <c r="D1735" s="12" t="s">
        <v>1057</v>
      </c>
      <c r="E1735" s="8">
        <v>228</v>
      </c>
      <c r="F1735" s="23">
        <v>19</v>
      </c>
      <c r="G1735" s="1" t="s">
        <v>690</v>
      </c>
      <c r="H1735" s="2">
        <v>14</v>
      </c>
    </row>
  </sheetData>
  <sortState ref="A1532:Y1554">
    <sortCondition ref="E1532:E1554"/>
  </sortState>
  <mergeCells count="7">
    <mergeCell ref="F1:F3"/>
    <mergeCell ref="G1:G3"/>
    <mergeCell ref="A1:A3"/>
    <mergeCell ref="B1:B3"/>
    <mergeCell ref="C1:C3"/>
    <mergeCell ref="D1:D3"/>
    <mergeCell ref="E1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738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67" sqref="G67"/>
    </sheetView>
  </sheetViews>
  <sheetFormatPr defaultColWidth="9.140625" defaultRowHeight="12.75" x14ac:dyDescent="0.2"/>
  <cols>
    <col min="1" max="1" width="5" style="1" bestFit="1" customWidth="1"/>
    <col min="2" max="2" width="6.85546875" style="2" bestFit="1" customWidth="1"/>
    <col min="3" max="3" width="6.5703125" style="2" bestFit="1" customWidth="1"/>
    <col min="4" max="4" width="17.7109375" style="12" bestFit="1" customWidth="1"/>
    <col min="5" max="5" width="9.140625" style="2" customWidth="1"/>
    <col min="6" max="6" width="8.28515625" style="23" bestFit="1" customWidth="1"/>
    <col min="7" max="7" width="42.7109375" style="1" bestFit="1" customWidth="1"/>
    <col min="8" max="8" width="8.85546875" style="2" bestFit="1" customWidth="1"/>
    <col min="9" max="9" width="14.42578125" style="2" bestFit="1" customWidth="1"/>
    <col min="10" max="10" width="8.28515625" style="2" bestFit="1" customWidth="1"/>
    <col min="11" max="11" width="7.140625" style="2" bestFit="1" customWidth="1"/>
    <col min="12" max="12" width="7.85546875" style="2" bestFit="1" customWidth="1"/>
    <col min="13" max="13" width="17.28515625" style="12" customWidth="1"/>
    <col min="14" max="17" width="17.28515625" style="1" customWidth="1"/>
    <col min="18" max="18" width="17.28515625" style="12" customWidth="1"/>
    <col min="19" max="19" width="12.140625" style="1" customWidth="1"/>
    <col min="20" max="16384" width="9.140625" style="1"/>
  </cols>
  <sheetData>
    <row r="1" spans="1:19" s="11" customFormat="1" ht="12.75" customHeight="1" x14ac:dyDescent="0.2">
      <c r="A1" s="261" t="s">
        <v>0</v>
      </c>
      <c r="B1" s="261" t="s">
        <v>1</v>
      </c>
      <c r="C1" s="261" t="s">
        <v>2</v>
      </c>
      <c r="D1" s="261" t="s">
        <v>4</v>
      </c>
      <c r="E1" s="260" t="s">
        <v>3</v>
      </c>
      <c r="F1" s="250" t="s">
        <v>694</v>
      </c>
      <c r="G1" s="260" t="s">
        <v>695</v>
      </c>
      <c r="H1" s="87" t="s">
        <v>696</v>
      </c>
      <c r="I1" s="86" t="s">
        <v>5</v>
      </c>
      <c r="J1" s="257" t="s">
        <v>1297</v>
      </c>
      <c r="K1" s="257" t="s">
        <v>1298</v>
      </c>
      <c r="L1" s="257" t="s">
        <v>1299</v>
      </c>
      <c r="M1" s="262" t="s">
        <v>6</v>
      </c>
      <c r="N1" s="263"/>
      <c r="O1" s="263"/>
      <c r="P1" s="263"/>
      <c r="Q1" s="263"/>
      <c r="R1" s="264"/>
      <c r="S1" s="261" t="s">
        <v>692</v>
      </c>
    </row>
    <row r="2" spans="1:19" s="11" customFormat="1" ht="12.75" hidden="1" customHeight="1" x14ac:dyDescent="0.2">
      <c r="A2" s="261"/>
      <c r="B2" s="261"/>
      <c r="C2" s="261"/>
      <c r="D2" s="261"/>
      <c r="E2" s="260"/>
      <c r="F2" s="250"/>
      <c r="G2" s="260"/>
      <c r="H2" s="87" t="s">
        <v>7</v>
      </c>
      <c r="I2" s="115" t="s">
        <v>1236</v>
      </c>
      <c r="J2" s="258"/>
      <c r="K2" s="258"/>
      <c r="L2" s="259"/>
      <c r="M2" s="265" t="s">
        <v>8</v>
      </c>
      <c r="N2" s="266"/>
      <c r="O2" s="265" t="s">
        <v>9</v>
      </c>
      <c r="P2" s="266"/>
      <c r="Q2" s="265" t="s">
        <v>10</v>
      </c>
      <c r="R2" s="266"/>
      <c r="S2" s="261"/>
    </row>
    <row r="3" spans="1:19" s="11" customFormat="1" ht="12.75" hidden="1" customHeight="1" x14ac:dyDescent="0.25">
      <c r="A3" s="261"/>
      <c r="B3" s="261"/>
      <c r="C3" s="261"/>
      <c r="D3" s="261"/>
      <c r="E3" s="260"/>
      <c r="F3" s="250"/>
      <c r="G3" s="260"/>
      <c r="H3" s="78">
        <f>SUM(H4:H1759)</f>
        <v>28288.913600000036</v>
      </c>
      <c r="I3" s="75"/>
      <c r="J3" s="259"/>
      <c r="K3" s="259"/>
      <c r="L3" s="78">
        <f>SUM(L4:L1759)</f>
        <v>8888.6047933106656</v>
      </c>
      <c r="M3" s="267">
        <f>SUMIF(M4:M2030,"*",H4:H2030)</f>
        <v>19000.423599999991</v>
      </c>
      <c r="N3" s="268"/>
      <c r="O3" s="267">
        <f>SUMIF(O4:O2030,"*",L4:L2030)</f>
        <v>8888.6047933106656</v>
      </c>
      <c r="P3" s="268"/>
      <c r="Q3" s="267">
        <f>SUMIF(Q4:Q2030,"*",H4:H2030)</f>
        <v>15308.703600000006</v>
      </c>
      <c r="R3" s="268"/>
      <c r="S3" s="261"/>
    </row>
    <row r="4" spans="1:19" hidden="1" x14ac:dyDescent="0.2">
      <c r="A4" s="1">
        <v>1</v>
      </c>
      <c r="B4" s="2" t="s">
        <v>11</v>
      </c>
      <c r="C4" s="2" t="s">
        <v>12</v>
      </c>
      <c r="D4" s="12" t="s">
        <v>1039</v>
      </c>
      <c r="E4" s="3">
        <v>1</v>
      </c>
      <c r="F4" s="23">
        <v>6</v>
      </c>
      <c r="G4" s="1" t="s">
        <v>13</v>
      </c>
      <c r="H4" s="4">
        <v>54.97</v>
      </c>
      <c r="I4" s="2">
        <v>2700</v>
      </c>
      <c r="M4" s="12" t="s">
        <v>1239</v>
      </c>
      <c r="N4" s="1" t="s">
        <v>14</v>
      </c>
      <c r="O4" s="1" t="s">
        <v>1246</v>
      </c>
      <c r="P4" s="1" t="s">
        <v>15</v>
      </c>
      <c r="Q4" s="1" t="s">
        <v>1288</v>
      </c>
      <c r="R4" s="12" t="s">
        <v>16</v>
      </c>
    </row>
    <row r="5" spans="1:19" hidden="1" x14ac:dyDescent="0.2">
      <c r="A5" s="1">
        <v>2</v>
      </c>
      <c r="B5" s="2" t="s">
        <v>11</v>
      </c>
      <c r="C5" s="2" t="s">
        <v>12</v>
      </c>
      <c r="D5" s="12" t="s">
        <v>1039</v>
      </c>
      <c r="E5" s="3">
        <v>2</v>
      </c>
      <c r="F5" s="23">
        <v>17</v>
      </c>
      <c r="G5" s="1" t="s">
        <v>17</v>
      </c>
      <c r="H5" s="4">
        <v>1</v>
      </c>
      <c r="I5" s="4" t="s">
        <v>19</v>
      </c>
      <c r="J5" s="4"/>
      <c r="K5" s="4"/>
      <c r="L5" s="4"/>
      <c r="M5" s="5"/>
      <c r="N5" s="2" t="s">
        <v>20</v>
      </c>
      <c r="O5" s="2"/>
      <c r="P5" s="2" t="s">
        <v>20</v>
      </c>
      <c r="Q5" s="2"/>
      <c r="R5" s="12" t="s">
        <v>20</v>
      </c>
    </row>
    <row r="6" spans="1:19" hidden="1" x14ac:dyDescent="0.2">
      <c r="A6" s="1">
        <v>3</v>
      </c>
      <c r="B6" s="2" t="s">
        <v>11</v>
      </c>
      <c r="C6" s="2" t="s">
        <v>12</v>
      </c>
      <c r="D6" s="12" t="s">
        <v>1039</v>
      </c>
      <c r="E6" s="3">
        <v>3</v>
      </c>
      <c r="F6" s="23">
        <v>13</v>
      </c>
      <c r="G6" s="1" t="s">
        <v>21</v>
      </c>
      <c r="H6" s="4">
        <v>96.27</v>
      </c>
      <c r="I6" s="2">
        <v>3450</v>
      </c>
      <c r="M6" s="12" t="s">
        <v>1240</v>
      </c>
      <c r="N6" s="1" t="s">
        <v>22</v>
      </c>
      <c r="O6" s="1" t="s">
        <v>1246</v>
      </c>
      <c r="P6" s="1" t="s">
        <v>23</v>
      </c>
      <c r="R6" s="12" t="s">
        <v>20</v>
      </c>
    </row>
    <row r="7" spans="1:19" hidden="1" x14ac:dyDescent="0.2">
      <c r="A7" s="1">
        <v>4</v>
      </c>
      <c r="B7" s="2" t="s">
        <v>11</v>
      </c>
      <c r="C7" s="2" t="s">
        <v>12</v>
      </c>
      <c r="D7" s="12" t="s">
        <v>1039</v>
      </c>
      <c r="E7" s="3">
        <v>4</v>
      </c>
      <c r="F7" s="23">
        <v>13</v>
      </c>
      <c r="G7" s="1" t="s">
        <v>24</v>
      </c>
      <c r="H7" s="4">
        <v>16.670000000000002</v>
      </c>
      <c r="I7" s="2">
        <v>3450</v>
      </c>
      <c r="M7" s="12" t="s">
        <v>1240</v>
      </c>
      <c r="N7" s="1" t="s">
        <v>22</v>
      </c>
      <c r="O7" s="1" t="s">
        <v>1246</v>
      </c>
      <c r="P7" s="1" t="s">
        <v>23</v>
      </c>
      <c r="R7" s="12" t="s">
        <v>20</v>
      </c>
    </row>
    <row r="8" spans="1:19" hidden="1" x14ac:dyDescent="0.2">
      <c r="A8" s="1">
        <v>5</v>
      </c>
      <c r="B8" s="2" t="s">
        <v>11</v>
      </c>
      <c r="C8" s="2" t="s">
        <v>12</v>
      </c>
      <c r="D8" s="12" t="s">
        <v>1039</v>
      </c>
      <c r="E8" s="3">
        <v>5</v>
      </c>
      <c r="F8" s="23">
        <v>13</v>
      </c>
      <c r="G8" s="1" t="s">
        <v>25</v>
      </c>
      <c r="H8" s="4">
        <v>53.08</v>
      </c>
      <c r="I8" s="2">
        <v>3450</v>
      </c>
      <c r="M8" s="12" t="s">
        <v>1240</v>
      </c>
      <c r="N8" s="1" t="s">
        <v>22</v>
      </c>
      <c r="O8" s="1" t="s">
        <v>1246</v>
      </c>
      <c r="P8" s="1" t="s">
        <v>23</v>
      </c>
      <c r="R8" s="12" t="s">
        <v>20</v>
      </c>
    </row>
    <row r="9" spans="1:19" hidden="1" x14ac:dyDescent="0.2">
      <c r="A9" s="1">
        <v>6</v>
      </c>
      <c r="B9" s="2" t="s">
        <v>11</v>
      </c>
      <c r="C9" s="2" t="s">
        <v>12</v>
      </c>
      <c r="D9" s="12" t="s">
        <v>1039</v>
      </c>
      <c r="E9" s="3">
        <v>32</v>
      </c>
      <c r="F9" s="23">
        <v>13</v>
      </c>
      <c r="G9" s="1" t="s">
        <v>38</v>
      </c>
      <c r="H9" s="4">
        <v>286.12</v>
      </c>
      <c r="I9" s="2">
        <v>3750</v>
      </c>
      <c r="M9" s="12" t="s">
        <v>1240</v>
      </c>
      <c r="N9" s="1" t="s">
        <v>22</v>
      </c>
      <c r="O9" s="1" t="s">
        <v>1246</v>
      </c>
      <c r="P9" s="1" t="s">
        <v>39</v>
      </c>
      <c r="Q9" s="1" t="s">
        <v>1286</v>
      </c>
      <c r="R9" s="12" t="s">
        <v>40</v>
      </c>
    </row>
    <row r="10" spans="1:19" hidden="1" x14ac:dyDescent="0.2">
      <c r="A10" s="1">
        <v>7</v>
      </c>
      <c r="B10" s="2" t="s">
        <v>11</v>
      </c>
      <c r="C10" s="2" t="s">
        <v>12</v>
      </c>
      <c r="D10" s="12" t="s">
        <v>1039</v>
      </c>
      <c r="E10" s="3" t="s">
        <v>41</v>
      </c>
      <c r="F10" s="23">
        <v>13</v>
      </c>
      <c r="G10" s="1" t="s">
        <v>42</v>
      </c>
      <c r="H10" s="4">
        <v>28.89</v>
      </c>
      <c r="I10" s="2" t="s">
        <v>43</v>
      </c>
      <c r="M10" s="12" t="s">
        <v>1240</v>
      </c>
      <c r="N10" s="1" t="s">
        <v>44</v>
      </c>
      <c r="P10" s="2" t="s">
        <v>20</v>
      </c>
      <c r="Q10" s="1" t="s">
        <v>1289</v>
      </c>
      <c r="R10" s="12" t="s">
        <v>45</v>
      </c>
    </row>
    <row r="11" spans="1:19" hidden="1" x14ac:dyDescent="0.2">
      <c r="A11" s="1">
        <v>8</v>
      </c>
      <c r="B11" s="2" t="s">
        <v>11</v>
      </c>
      <c r="C11" s="2" t="s">
        <v>12</v>
      </c>
      <c r="D11" s="12" t="s">
        <v>1039</v>
      </c>
      <c r="E11" s="3">
        <v>33</v>
      </c>
      <c r="F11" s="23">
        <v>13</v>
      </c>
      <c r="G11" s="1" t="s">
        <v>46</v>
      </c>
      <c r="H11" s="4">
        <v>4.82</v>
      </c>
      <c r="I11" s="2">
        <v>2200</v>
      </c>
      <c r="M11" s="12" t="s">
        <v>1240</v>
      </c>
      <c r="N11" s="1" t="s">
        <v>47</v>
      </c>
      <c r="O11" s="1" t="s">
        <v>1246</v>
      </c>
      <c r="P11" s="1" t="s">
        <v>23</v>
      </c>
      <c r="Q11" s="1" t="s">
        <v>1288</v>
      </c>
      <c r="R11" s="12" t="s">
        <v>48</v>
      </c>
    </row>
    <row r="12" spans="1:19" x14ac:dyDescent="0.2">
      <c r="A12" s="1">
        <v>9</v>
      </c>
      <c r="B12" s="2" t="s">
        <v>11</v>
      </c>
      <c r="C12" s="2" t="s">
        <v>12</v>
      </c>
      <c r="D12" s="12" t="s">
        <v>1039</v>
      </c>
      <c r="E12" s="3" t="s">
        <v>49</v>
      </c>
      <c r="F12" s="23">
        <v>8</v>
      </c>
      <c r="G12" s="1" t="s">
        <v>50</v>
      </c>
      <c r="H12" s="4">
        <v>7.08</v>
      </c>
      <c r="I12" s="2" t="s">
        <v>51</v>
      </c>
      <c r="M12" s="12" t="s">
        <v>1240</v>
      </c>
      <c r="N12" s="1" t="s">
        <v>52</v>
      </c>
      <c r="P12" s="2" t="s">
        <v>20</v>
      </c>
      <c r="Q12" s="2"/>
      <c r="R12" s="12" t="s">
        <v>20</v>
      </c>
    </row>
    <row r="13" spans="1:19" x14ac:dyDescent="0.2">
      <c r="A13" s="1">
        <v>10</v>
      </c>
      <c r="B13" s="2" t="s">
        <v>11</v>
      </c>
      <c r="C13" s="2" t="s">
        <v>12</v>
      </c>
      <c r="D13" s="12" t="s">
        <v>1039</v>
      </c>
      <c r="E13" s="3" t="s">
        <v>53</v>
      </c>
      <c r="F13" s="23">
        <v>8</v>
      </c>
      <c r="G13" s="1" t="s">
        <v>54</v>
      </c>
      <c r="H13" s="4">
        <v>2.16</v>
      </c>
      <c r="I13" s="2" t="s">
        <v>51</v>
      </c>
      <c r="M13" s="12" t="s">
        <v>1240</v>
      </c>
      <c r="N13" s="1" t="s">
        <v>44</v>
      </c>
      <c r="P13" s="2" t="s">
        <v>20</v>
      </c>
      <c r="Q13" s="2"/>
      <c r="R13" s="12" t="s">
        <v>20</v>
      </c>
    </row>
    <row r="14" spans="1:19" hidden="1" x14ac:dyDescent="0.2">
      <c r="A14" s="1">
        <v>11</v>
      </c>
      <c r="B14" s="2" t="s">
        <v>11</v>
      </c>
      <c r="C14" s="2" t="s">
        <v>55</v>
      </c>
      <c r="D14" s="12" t="s">
        <v>1039</v>
      </c>
      <c r="E14" s="2">
        <v>1001</v>
      </c>
      <c r="F14" s="2">
        <v>6</v>
      </c>
      <c r="G14" s="1" t="s">
        <v>56</v>
      </c>
      <c r="H14" s="2">
        <v>97.95</v>
      </c>
      <c r="I14" s="2">
        <v>2700</v>
      </c>
      <c r="M14" s="12" t="s">
        <v>1239</v>
      </c>
      <c r="N14" s="1" t="s">
        <v>57</v>
      </c>
      <c r="O14" s="1" t="s">
        <v>1246</v>
      </c>
      <c r="P14" s="1" t="s">
        <v>15</v>
      </c>
      <c r="Q14" s="1" t="s">
        <v>1288</v>
      </c>
      <c r="R14" s="12" t="s">
        <v>16</v>
      </c>
    </row>
    <row r="15" spans="1:19" hidden="1" x14ac:dyDescent="0.2">
      <c r="A15" s="1">
        <v>12</v>
      </c>
      <c r="B15" s="2" t="s">
        <v>11</v>
      </c>
      <c r="C15" s="2" t="s">
        <v>55</v>
      </c>
      <c r="D15" s="118" t="s">
        <v>1060</v>
      </c>
      <c r="E15" s="2">
        <v>1002</v>
      </c>
      <c r="F15" s="23">
        <v>2</v>
      </c>
      <c r="G15" s="1" t="s">
        <v>58</v>
      </c>
      <c r="H15" s="2">
        <v>26.17</v>
      </c>
      <c r="I15" s="2" t="s">
        <v>59</v>
      </c>
      <c r="M15" s="12" t="s">
        <v>1239</v>
      </c>
      <c r="N15" s="1" t="s">
        <v>57</v>
      </c>
      <c r="O15" s="1" t="s">
        <v>1246</v>
      </c>
      <c r="P15" s="1" t="s">
        <v>292</v>
      </c>
      <c r="Q15" s="1" t="s">
        <v>1288</v>
      </c>
      <c r="R15" s="12" t="s">
        <v>60</v>
      </c>
    </row>
    <row r="16" spans="1:19" hidden="1" x14ac:dyDescent="0.2">
      <c r="A16" s="1">
        <v>13</v>
      </c>
      <c r="B16" s="2" t="s">
        <v>11</v>
      </c>
      <c r="C16" s="2" t="s">
        <v>55</v>
      </c>
      <c r="D16" s="118" t="s">
        <v>1060</v>
      </c>
      <c r="E16" s="2">
        <v>1003</v>
      </c>
      <c r="F16" s="23">
        <v>2</v>
      </c>
      <c r="G16" s="1" t="s">
        <v>1328</v>
      </c>
      <c r="H16" s="2">
        <v>23.94</v>
      </c>
      <c r="I16" s="2" t="s">
        <v>59</v>
      </c>
      <c r="M16" s="12" t="s">
        <v>1239</v>
      </c>
      <c r="N16" s="1" t="s">
        <v>57</v>
      </c>
      <c r="O16" s="1" t="s">
        <v>1246</v>
      </c>
      <c r="P16" s="1" t="s">
        <v>1282</v>
      </c>
      <c r="Q16" s="1" t="s">
        <v>1288</v>
      </c>
      <c r="R16" s="12" t="s">
        <v>60</v>
      </c>
    </row>
    <row r="17" spans="1:20" hidden="1" x14ac:dyDescent="0.2">
      <c r="A17" s="1">
        <v>14</v>
      </c>
      <c r="B17" s="2" t="s">
        <v>11</v>
      </c>
      <c r="C17" s="2" t="s">
        <v>55</v>
      </c>
      <c r="D17" s="118" t="s">
        <v>1060</v>
      </c>
      <c r="E17" s="2">
        <v>1004</v>
      </c>
      <c r="F17" s="23">
        <v>2</v>
      </c>
      <c r="G17" s="1" t="s">
        <v>1329</v>
      </c>
      <c r="H17" s="2">
        <v>2.99</v>
      </c>
      <c r="I17" s="2">
        <v>2700</v>
      </c>
      <c r="M17" s="12" t="s">
        <v>1239</v>
      </c>
      <c r="N17" s="1" t="s">
        <v>57</v>
      </c>
      <c r="O17" s="1" t="s">
        <v>1246</v>
      </c>
      <c r="P17" s="1" t="s">
        <v>1248</v>
      </c>
      <c r="Q17" s="1" t="s">
        <v>1288</v>
      </c>
      <c r="R17" s="12" t="s">
        <v>16</v>
      </c>
    </row>
    <row r="18" spans="1:20" hidden="1" x14ac:dyDescent="0.2">
      <c r="A18" s="1">
        <v>15</v>
      </c>
      <c r="B18" s="2" t="s">
        <v>11</v>
      </c>
      <c r="C18" s="2" t="s">
        <v>55</v>
      </c>
      <c r="D18" s="118" t="s">
        <v>1060</v>
      </c>
      <c r="E18" s="2">
        <v>1005</v>
      </c>
      <c r="F18" s="23">
        <v>2</v>
      </c>
      <c r="G18" s="1" t="s">
        <v>1330</v>
      </c>
      <c r="H18" s="2">
        <v>2.8</v>
      </c>
      <c r="I18" s="2">
        <v>2700</v>
      </c>
      <c r="M18" s="12" t="s">
        <v>1239</v>
      </c>
      <c r="N18" s="1" t="s">
        <v>57</v>
      </c>
      <c r="O18" s="1" t="s">
        <v>1246</v>
      </c>
      <c r="P18" s="1" t="s">
        <v>1249</v>
      </c>
      <c r="Q18" s="1" t="s">
        <v>1288</v>
      </c>
      <c r="R18" s="12" t="s">
        <v>16</v>
      </c>
    </row>
    <row r="19" spans="1:20" hidden="1" x14ac:dyDescent="0.2">
      <c r="A19" s="1">
        <v>16</v>
      </c>
      <c r="B19" s="2" t="s">
        <v>11</v>
      </c>
      <c r="C19" s="2" t="s">
        <v>55</v>
      </c>
      <c r="D19" s="118" t="s">
        <v>1060</v>
      </c>
      <c r="E19" s="2">
        <v>1006</v>
      </c>
      <c r="F19" s="23">
        <v>2</v>
      </c>
      <c r="G19" s="1" t="s">
        <v>1327</v>
      </c>
      <c r="H19" s="2">
        <v>22.59</v>
      </c>
      <c r="I19" s="2" t="s">
        <v>59</v>
      </c>
      <c r="M19" s="12" t="s">
        <v>1239</v>
      </c>
      <c r="N19" s="1" t="s">
        <v>57</v>
      </c>
      <c r="O19" s="1" t="s">
        <v>1246</v>
      </c>
      <c r="P19" s="1" t="s">
        <v>1283</v>
      </c>
      <c r="Q19" s="1" t="s">
        <v>1288</v>
      </c>
      <c r="R19" s="12" t="s">
        <v>60</v>
      </c>
    </row>
    <row r="20" spans="1:20" hidden="1" x14ac:dyDescent="0.2">
      <c r="A20" s="1">
        <v>17</v>
      </c>
      <c r="B20" s="2" t="s">
        <v>11</v>
      </c>
      <c r="C20" s="2" t="s">
        <v>55</v>
      </c>
      <c r="D20" s="118" t="s">
        <v>1060</v>
      </c>
      <c r="E20" s="2">
        <v>1007</v>
      </c>
      <c r="F20" s="23">
        <v>2</v>
      </c>
      <c r="G20" s="1" t="s">
        <v>1331</v>
      </c>
      <c r="H20" s="2">
        <v>22.48</v>
      </c>
      <c r="I20" s="2" t="s">
        <v>59</v>
      </c>
      <c r="M20" s="12" t="s">
        <v>1239</v>
      </c>
      <c r="N20" s="1" t="s">
        <v>57</v>
      </c>
      <c r="O20" s="1" t="s">
        <v>1246</v>
      </c>
      <c r="P20" s="1" t="s">
        <v>1284</v>
      </c>
      <c r="Q20" s="1" t="s">
        <v>1288</v>
      </c>
      <c r="R20" s="12" t="s">
        <v>60</v>
      </c>
    </row>
    <row r="21" spans="1:20" hidden="1" x14ac:dyDescent="0.2">
      <c r="A21" s="1">
        <v>18</v>
      </c>
      <c r="B21" s="2" t="s">
        <v>11</v>
      </c>
      <c r="C21" s="2" t="s">
        <v>55</v>
      </c>
      <c r="D21" s="118" t="s">
        <v>1060</v>
      </c>
      <c r="E21" s="2">
        <v>1008</v>
      </c>
      <c r="F21" s="23">
        <v>2</v>
      </c>
      <c r="G21" s="1" t="s">
        <v>1332</v>
      </c>
      <c r="H21" s="2">
        <v>3.16</v>
      </c>
      <c r="I21" s="2">
        <v>2700</v>
      </c>
      <c r="M21" s="12" t="s">
        <v>1239</v>
      </c>
      <c r="N21" s="1" t="s">
        <v>57</v>
      </c>
      <c r="O21" s="1" t="s">
        <v>1246</v>
      </c>
      <c r="P21" s="1" t="s">
        <v>1250</v>
      </c>
      <c r="Q21" s="1" t="s">
        <v>1288</v>
      </c>
      <c r="R21" s="12" t="s">
        <v>16</v>
      </c>
    </row>
    <row r="22" spans="1:20" hidden="1" x14ac:dyDescent="0.2">
      <c r="A22" s="1">
        <v>19</v>
      </c>
      <c r="B22" s="2" t="s">
        <v>11</v>
      </c>
      <c r="C22" s="2" t="s">
        <v>55</v>
      </c>
      <c r="D22" s="12" t="s">
        <v>68</v>
      </c>
      <c r="E22" s="2">
        <v>1009</v>
      </c>
      <c r="F22" s="23">
        <v>2</v>
      </c>
      <c r="G22" s="1" t="s">
        <v>67</v>
      </c>
      <c r="H22" s="2">
        <v>3.14</v>
      </c>
      <c r="I22" s="2">
        <v>2700</v>
      </c>
      <c r="M22" s="12" t="s">
        <v>1239</v>
      </c>
      <c r="N22" s="1" t="s">
        <v>57</v>
      </c>
      <c r="O22" s="1" t="s">
        <v>1246</v>
      </c>
      <c r="P22" s="1" t="s">
        <v>1251</v>
      </c>
      <c r="Q22" s="1" t="s">
        <v>1288</v>
      </c>
      <c r="R22" s="12" t="s">
        <v>16</v>
      </c>
    </row>
    <row r="23" spans="1:20" hidden="1" x14ac:dyDescent="0.2">
      <c r="A23" s="1">
        <v>20</v>
      </c>
      <c r="B23" s="2" t="s">
        <v>11</v>
      </c>
      <c r="C23" s="2" t="s">
        <v>55</v>
      </c>
      <c r="D23" s="12" t="s">
        <v>68</v>
      </c>
      <c r="E23" s="2">
        <v>1010</v>
      </c>
      <c r="F23" s="23">
        <v>2</v>
      </c>
      <c r="G23" s="1" t="s">
        <v>69</v>
      </c>
      <c r="H23" s="2">
        <v>41.58</v>
      </c>
      <c r="I23" s="2">
        <v>2700</v>
      </c>
      <c r="M23" s="12" t="s">
        <v>1239</v>
      </c>
      <c r="N23" s="1" t="s">
        <v>70</v>
      </c>
      <c r="O23" s="1" t="s">
        <v>1246</v>
      </c>
      <c r="P23" s="1" t="s">
        <v>71</v>
      </c>
      <c r="Q23" s="1" t="s">
        <v>1288</v>
      </c>
      <c r="R23" s="12" t="s">
        <v>16</v>
      </c>
      <c r="T23" s="13"/>
    </row>
    <row r="24" spans="1:20" hidden="1" x14ac:dyDescent="0.2">
      <c r="A24" s="1">
        <v>21</v>
      </c>
      <c r="B24" s="2" t="s">
        <v>11</v>
      </c>
      <c r="C24" s="2" t="s">
        <v>55</v>
      </c>
      <c r="D24" s="12" t="s">
        <v>68</v>
      </c>
      <c r="E24" s="2">
        <v>1011</v>
      </c>
      <c r="F24" s="23">
        <v>2</v>
      </c>
      <c r="G24" s="1" t="s">
        <v>72</v>
      </c>
      <c r="H24" s="2">
        <v>6.49</v>
      </c>
      <c r="I24" s="2">
        <v>2700</v>
      </c>
      <c r="M24" s="12" t="s">
        <v>1239</v>
      </c>
      <c r="N24" s="1" t="s">
        <v>70</v>
      </c>
      <c r="O24" s="1" t="s">
        <v>1246</v>
      </c>
      <c r="P24" s="1" t="s">
        <v>1252</v>
      </c>
      <c r="Q24" s="1" t="s">
        <v>1288</v>
      </c>
      <c r="R24" s="12" t="s">
        <v>16</v>
      </c>
    </row>
    <row r="25" spans="1:20" hidden="1" x14ac:dyDescent="0.2">
      <c r="A25" s="1">
        <v>22</v>
      </c>
      <c r="B25" s="2" t="s">
        <v>11</v>
      </c>
      <c r="C25" s="2" t="s">
        <v>55</v>
      </c>
      <c r="D25" s="12" t="s">
        <v>1060</v>
      </c>
      <c r="E25" s="2">
        <v>1012</v>
      </c>
      <c r="F25" s="23">
        <v>2</v>
      </c>
      <c r="G25" s="1" t="s">
        <v>73</v>
      </c>
      <c r="H25" s="2">
        <v>17.260000000000002</v>
      </c>
      <c r="I25" s="2">
        <v>2700</v>
      </c>
      <c r="M25" s="5" t="s">
        <v>1241</v>
      </c>
      <c r="N25" s="1" t="s">
        <v>74</v>
      </c>
      <c r="O25" s="1" t="s">
        <v>1245</v>
      </c>
      <c r="P25" s="1" t="s">
        <v>28</v>
      </c>
      <c r="Q25" s="1" t="s">
        <v>1288</v>
      </c>
      <c r="R25" s="12" t="s">
        <v>16</v>
      </c>
    </row>
    <row r="26" spans="1:20" hidden="1" x14ac:dyDescent="0.2">
      <c r="A26" s="1">
        <v>23</v>
      </c>
      <c r="B26" s="2" t="s">
        <v>11</v>
      </c>
      <c r="C26" s="2" t="s">
        <v>55</v>
      </c>
      <c r="D26" s="12" t="s">
        <v>1039</v>
      </c>
      <c r="E26" s="2">
        <v>1013</v>
      </c>
      <c r="F26" s="23">
        <v>6</v>
      </c>
      <c r="G26" s="1" t="s">
        <v>75</v>
      </c>
      <c r="H26" s="2">
        <v>3.11</v>
      </c>
      <c r="I26" s="2">
        <v>2700</v>
      </c>
      <c r="M26" s="5" t="s">
        <v>1241</v>
      </c>
      <c r="N26" s="1" t="s">
        <v>74</v>
      </c>
      <c r="O26" s="1" t="s">
        <v>1245</v>
      </c>
      <c r="P26" s="1" t="s">
        <v>28</v>
      </c>
      <c r="Q26" s="1" t="s">
        <v>1288</v>
      </c>
      <c r="R26" s="12" t="s">
        <v>16</v>
      </c>
      <c r="T26" s="13"/>
    </row>
    <row r="27" spans="1:20" hidden="1" x14ac:dyDescent="0.2">
      <c r="A27" s="1">
        <v>24</v>
      </c>
      <c r="B27" s="2" t="s">
        <v>11</v>
      </c>
      <c r="C27" s="2" t="s">
        <v>55</v>
      </c>
      <c r="D27" s="12" t="s">
        <v>1039</v>
      </c>
      <c r="E27" s="2">
        <v>1014</v>
      </c>
      <c r="F27" s="23">
        <v>6</v>
      </c>
      <c r="G27" s="1" t="s">
        <v>76</v>
      </c>
      <c r="H27" s="2">
        <v>37.840000000000003</v>
      </c>
      <c r="I27" s="2">
        <v>2700</v>
      </c>
      <c r="M27" s="12" t="s">
        <v>1239</v>
      </c>
      <c r="N27" s="1" t="s">
        <v>57</v>
      </c>
      <c r="O27" s="1" t="s">
        <v>1246</v>
      </c>
      <c r="P27" s="1" t="s">
        <v>1253</v>
      </c>
      <c r="Q27" s="1" t="s">
        <v>1288</v>
      </c>
      <c r="R27" s="12" t="s">
        <v>26</v>
      </c>
    </row>
    <row r="28" spans="1:20" hidden="1" x14ac:dyDescent="0.2">
      <c r="A28" s="1">
        <v>25</v>
      </c>
      <c r="B28" s="2" t="s">
        <v>11</v>
      </c>
      <c r="C28" s="2" t="s">
        <v>55</v>
      </c>
      <c r="D28" s="12" t="s">
        <v>1039</v>
      </c>
      <c r="E28" s="2" t="s">
        <v>77</v>
      </c>
      <c r="F28" s="23">
        <v>6</v>
      </c>
      <c r="G28" s="1" t="s">
        <v>34</v>
      </c>
      <c r="H28" s="2">
        <v>3.1</v>
      </c>
      <c r="I28" s="2">
        <v>2700</v>
      </c>
      <c r="M28" s="5" t="s">
        <v>1241</v>
      </c>
      <c r="N28" s="1" t="s">
        <v>78</v>
      </c>
      <c r="O28" s="1" t="s">
        <v>1245</v>
      </c>
      <c r="P28" s="1" t="s">
        <v>28</v>
      </c>
      <c r="Q28" s="1" t="s">
        <v>1288</v>
      </c>
      <c r="R28" s="12" t="s">
        <v>16</v>
      </c>
    </row>
    <row r="29" spans="1:20" hidden="1" x14ac:dyDescent="0.2">
      <c r="A29" s="1">
        <v>26</v>
      </c>
      <c r="B29" s="2" t="s">
        <v>11</v>
      </c>
      <c r="C29" s="2" t="s">
        <v>55</v>
      </c>
      <c r="D29" s="12" t="s">
        <v>1039</v>
      </c>
      <c r="E29" s="2">
        <v>1015</v>
      </c>
      <c r="F29" s="2">
        <v>14</v>
      </c>
      <c r="G29" s="1" t="s">
        <v>36</v>
      </c>
      <c r="H29" s="2">
        <v>2.69</v>
      </c>
      <c r="I29" s="2">
        <v>3830</v>
      </c>
      <c r="M29" s="5" t="s">
        <v>1241</v>
      </c>
      <c r="N29" s="1" t="s">
        <v>74</v>
      </c>
      <c r="O29" s="1" t="s">
        <v>1245</v>
      </c>
      <c r="P29" s="1" t="s">
        <v>37</v>
      </c>
      <c r="R29" s="12" t="s">
        <v>20</v>
      </c>
    </row>
    <row r="30" spans="1:20" hidden="1" x14ac:dyDescent="0.2">
      <c r="A30" s="1">
        <v>27</v>
      </c>
      <c r="B30" s="2" t="s">
        <v>11</v>
      </c>
      <c r="C30" s="2" t="s">
        <v>55</v>
      </c>
      <c r="D30" s="12" t="s">
        <v>1039</v>
      </c>
      <c r="E30" s="2">
        <v>1016</v>
      </c>
      <c r="F30" s="23">
        <v>4</v>
      </c>
      <c r="G30" s="1" t="s">
        <v>79</v>
      </c>
      <c r="H30" s="2">
        <v>26.8</v>
      </c>
      <c r="I30" s="2">
        <v>3000</v>
      </c>
      <c r="M30" s="12" t="s">
        <v>1239</v>
      </c>
      <c r="N30" s="1" t="s">
        <v>57</v>
      </c>
      <c r="O30" s="1" t="s">
        <v>1246</v>
      </c>
      <c r="P30" s="1" t="s">
        <v>199</v>
      </c>
      <c r="Q30" s="1" t="s">
        <v>1288</v>
      </c>
      <c r="R30" s="12" t="s">
        <v>16</v>
      </c>
    </row>
    <row r="31" spans="1:20" hidden="1" x14ac:dyDescent="0.2">
      <c r="A31" s="1">
        <v>28</v>
      </c>
      <c r="B31" s="2" t="s">
        <v>11</v>
      </c>
      <c r="C31" s="2" t="s">
        <v>55</v>
      </c>
      <c r="D31" s="12" t="s">
        <v>1039</v>
      </c>
      <c r="E31" s="2">
        <v>1017</v>
      </c>
      <c r="F31" s="23">
        <v>12</v>
      </c>
      <c r="G31" s="1" t="s">
        <v>30</v>
      </c>
      <c r="H31" s="2">
        <v>18.12</v>
      </c>
      <c r="I31" s="2">
        <v>3830</v>
      </c>
      <c r="M31" s="12" t="s">
        <v>1239</v>
      </c>
      <c r="N31" s="1" t="s">
        <v>57</v>
      </c>
      <c r="O31" s="1" t="s">
        <v>1246</v>
      </c>
      <c r="P31" s="1" t="s">
        <v>199</v>
      </c>
      <c r="R31" s="12" t="s">
        <v>20</v>
      </c>
    </row>
    <row r="32" spans="1:20" hidden="1" x14ac:dyDescent="0.2">
      <c r="A32" s="1">
        <v>29</v>
      </c>
      <c r="B32" s="2" t="s">
        <v>11</v>
      </c>
      <c r="C32" s="2" t="s">
        <v>55</v>
      </c>
      <c r="D32" s="12" t="s">
        <v>1039</v>
      </c>
      <c r="E32" s="2">
        <v>1018</v>
      </c>
      <c r="F32" s="23">
        <v>6</v>
      </c>
      <c r="G32" s="1" t="s">
        <v>80</v>
      </c>
      <c r="H32" s="2">
        <v>20.079999999999998</v>
      </c>
      <c r="I32" s="2">
        <v>2800</v>
      </c>
      <c r="M32" s="12" t="s">
        <v>1242</v>
      </c>
      <c r="N32" s="1" t="s">
        <v>81</v>
      </c>
      <c r="O32" s="1" t="s">
        <v>1246</v>
      </c>
      <c r="P32" s="1" t="s">
        <v>1254</v>
      </c>
      <c r="Q32" s="1" t="s">
        <v>1288</v>
      </c>
      <c r="R32" s="12" t="s">
        <v>16</v>
      </c>
    </row>
    <row r="33" spans="1:18" hidden="1" x14ac:dyDescent="0.2">
      <c r="A33" s="1">
        <v>30</v>
      </c>
      <c r="B33" s="2" t="s">
        <v>11</v>
      </c>
      <c r="C33" s="2" t="s">
        <v>55</v>
      </c>
      <c r="D33" s="12" t="s">
        <v>1039</v>
      </c>
      <c r="E33" s="2">
        <v>1019</v>
      </c>
      <c r="F33" s="23">
        <v>6</v>
      </c>
      <c r="G33" s="1" t="s">
        <v>34</v>
      </c>
      <c r="H33" s="2">
        <v>3.06</v>
      </c>
      <c r="I33" s="2">
        <v>2800</v>
      </c>
      <c r="M33" s="5" t="s">
        <v>1241</v>
      </c>
      <c r="N33" s="1" t="s">
        <v>78</v>
      </c>
      <c r="O33" s="1" t="s">
        <v>1245</v>
      </c>
      <c r="P33" s="1" t="s">
        <v>28</v>
      </c>
      <c r="Q33" s="1" t="s">
        <v>1288</v>
      </c>
      <c r="R33" s="12" t="s">
        <v>16</v>
      </c>
    </row>
    <row r="34" spans="1:18" hidden="1" x14ac:dyDescent="0.2">
      <c r="A34" s="1">
        <v>31</v>
      </c>
      <c r="B34" s="2" t="s">
        <v>11</v>
      </c>
      <c r="C34" s="2" t="s">
        <v>55</v>
      </c>
      <c r="D34" s="12" t="s">
        <v>1039</v>
      </c>
      <c r="E34" s="2">
        <v>1020</v>
      </c>
      <c r="F34" s="23">
        <v>6</v>
      </c>
      <c r="G34" s="1" t="s">
        <v>82</v>
      </c>
      <c r="H34" s="2">
        <v>25.02</v>
      </c>
      <c r="I34" s="2">
        <v>2700</v>
      </c>
      <c r="M34" s="12" t="s">
        <v>1239</v>
      </c>
      <c r="N34" s="1" t="s">
        <v>57</v>
      </c>
      <c r="O34" s="1" t="s">
        <v>1246</v>
      </c>
      <c r="P34" s="1" t="s">
        <v>199</v>
      </c>
      <c r="Q34" s="1" t="s">
        <v>1288</v>
      </c>
      <c r="R34" s="12" t="s">
        <v>16</v>
      </c>
    </row>
    <row r="35" spans="1:18" hidden="1" x14ac:dyDescent="0.2">
      <c r="A35" s="1">
        <v>32</v>
      </c>
      <c r="B35" s="2" t="s">
        <v>11</v>
      </c>
      <c r="C35" s="2" t="s">
        <v>55</v>
      </c>
      <c r="D35" s="12" t="s">
        <v>1039</v>
      </c>
      <c r="E35" s="2">
        <v>1021</v>
      </c>
      <c r="F35" s="2">
        <v>15</v>
      </c>
      <c r="G35" s="1" t="s">
        <v>31</v>
      </c>
      <c r="H35" s="2">
        <v>16.649999999999999</v>
      </c>
      <c r="I35" s="2">
        <v>3000</v>
      </c>
      <c r="M35" s="12" t="s">
        <v>1239</v>
      </c>
      <c r="N35" s="1" t="s">
        <v>57</v>
      </c>
      <c r="O35" s="1" t="s">
        <v>1246</v>
      </c>
      <c r="P35" s="1" t="s">
        <v>32</v>
      </c>
      <c r="Q35" s="1" t="s">
        <v>1288</v>
      </c>
      <c r="R35" s="12" t="s">
        <v>16</v>
      </c>
    </row>
    <row r="36" spans="1:18" hidden="1" x14ac:dyDescent="0.2">
      <c r="A36" s="1">
        <v>33</v>
      </c>
      <c r="B36" s="2" t="s">
        <v>11</v>
      </c>
      <c r="C36" s="2" t="s">
        <v>55</v>
      </c>
      <c r="D36" s="12" t="s">
        <v>1059</v>
      </c>
      <c r="E36" s="2">
        <v>1022</v>
      </c>
      <c r="F36" s="23">
        <v>5</v>
      </c>
      <c r="G36" s="1" t="s">
        <v>13</v>
      </c>
      <c r="H36" s="2">
        <v>57.61</v>
      </c>
      <c r="I36" s="2">
        <v>2800</v>
      </c>
      <c r="M36" s="12" t="s">
        <v>1239</v>
      </c>
      <c r="N36" s="1" t="s">
        <v>57</v>
      </c>
      <c r="O36" s="1" t="s">
        <v>1246</v>
      </c>
      <c r="P36" s="1" t="s">
        <v>1255</v>
      </c>
      <c r="Q36" s="1" t="s">
        <v>1288</v>
      </c>
      <c r="R36" s="12" t="s">
        <v>83</v>
      </c>
    </row>
    <row r="37" spans="1:18" hidden="1" x14ac:dyDescent="0.2">
      <c r="A37" s="1">
        <v>34</v>
      </c>
      <c r="B37" s="2" t="s">
        <v>11</v>
      </c>
      <c r="C37" s="2" t="s">
        <v>55</v>
      </c>
      <c r="D37" s="12" t="s">
        <v>1059</v>
      </c>
      <c r="E37" s="2">
        <v>1023</v>
      </c>
      <c r="F37" s="23">
        <v>13</v>
      </c>
      <c r="G37" s="1" t="s">
        <v>84</v>
      </c>
      <c r="H37" s="2">
        <v>6.95</v>
      </c>
      <c r="I37" s="2">
        <v>3830</v>
      </c>
      <c r="M37" s="12" t="s">
        <v>1239</v>
      </c>
      <c r="N37" s="1" t="s">
        <v>57</v>
      </c>
      <c r="O37" s="1" t="s">
        <v>1246</v>
      </c>
      <c r="P37" s="1" t="s">
        <v>199</v>
      </c>
      <c r="R37" s="12" t="s">
        <v>20</v>
      </c>
    </row>
    <row r="38" spans="1:18" hidden="1" x14ac:dyDescent="0.2">
      <c r="A38" s="1">
        <v>35</v>
      </c>
      <c r="B38" s="2" t="s">
        <v>11</v>
      </c>
      <c r="C38" s="2" t="s">
        <v>55</v>
      </c>
      <c r="D38" s="12" t="s">
        <v>1059</v>
      </c>
      <c r="E38" s="2">
        <v>1024</v>
      </c>
      <c r="F38" s="23">
        <v>5</v>
      </c>
      <c r="G38" s="1" t="s">
        <v>85</v>
      </c>
      <c r="H38" s="2">
        <v>25.08</v>
      </c>
      <c r="I38" s="2">
        <v>2800</v>
      </c>
      <c r="M38" s="12" t="s">
        <v>1239</v>
      </c>
      <c r="N38" s="1" t="s">
        <v>57</v>
      </c>
      <c r="O38" s="1" t="s">
        <v>1246</v>
      </c>
      <c r="P38" s="1" t="s">
        <v>1256</v>
      </c>
      <c r="Q38" s="1" t="s">
        <v>1288</v>
      </c>
      <c r="R38" s="12" t="s">
        <v>83</v>
      </c>
    </row>
    <row r="39" spans="1:18" hidden="1" x14ac:dyDescent="0.2">
      <c r="A39" s="1">
        <v>36</v>
      </c>
      <c r="B39" s="2" t="s">
        <v>11</v>
      </c>
      <c r="C39" s="2" t="s">
        <v>55</v>
      </c>
      <c r="D39" s="12" t="s">
        <v>1059</v>
      </c>
      <c r="E39" s="2">
        <v>1025</v>
      </c>
      <c r="F39" s="23">
        <v>5</v>
      </c>
      <c r="G39" s="1" t="s">
        <v>86</v>
      </c>
      <c r="H39" s="2">
        <v>1.19</v>
      </c>
      <c r="I39" s="2">
        <v>2800</v>
      </c>
      <c r="M39" s="5" t="s">
        <v>1241</v>
      </c>
      <c r="N39" s="1" t="s">
        <v>87</v>
      </c>
      <c r="O39" s="1" t="s">
        <v>1245</v>
      </c>
      <c r="P39" s="1" t="s">
        <v>28</v>
      </c>
      <c r="Q39" s="1" t="s">
        <v>1288</v>
      </c>
      <c r="R39" s="12" t="s">
        <v>83</v>
      </c>
    </row>
    <row r="40" spans="1:18" hidden="1" x14ac:dyDescent="0.2">
      <c r="A40" s="1">
        <v>37</v>
      </c>
      <c r="B40" s="2" t="s">
        <v>11</v>
      </c>
      <c r="C40" s="2" t="s">
        <v>55</v>
      </c>
      <c r="D40" s="12" t="s">
        <v>1059</v>
      </c>
      <c r="E40" s="2" t="s">
        <v>88</v>
      </c>
      <c r="F40" s="23">
        <v>5</v>
      </c>
      <c r="G40" s="1" t="s">
        <v>89</v>
      </c>
      <c r="H40" s="2">
        <v>1.0900000000000001</v>
      </c>
      <c r="I40" s="2">
        <v>2800</v>
      </c>
      <c r="M40" s="5" t="s">
        <v>1241</v>
      </c>
      <c r="N40" s="1" t="s">
        <v>87</v>
      </c>
      <c r="O40" s="1" t="s">
        <v>1245</v>
      </c>
      <c r="P40" s="1" t="s">
        <v>28</v>
      </c>
      <c r="Q40" s="1" t="s">
        <v>1288</v>
      </c>
      <c r="R40" s="12" t="s">
        <v>83</v>
      </c>
    </row>
    <row r="41" spans="1:18" hidden="1" x14ac:dyDescent="0.2">
      <c r="A41" s="1">
        <v>38</v>
      </c>
      <c r="B41" s="2" t="s">
        <v>11</v>
      </c>
      <c r="C41" s="2" t="s">
        <v>55</v>
      </c>
      <c r="D41" s="12" t="s">
        <v>1059</v>
      </c>
      <c r="E41" s="2">
        <v>1026</v>
      </c>
      <c r="F41" s="2">
        <v>5</v>
      </c>
      <c r="G41" s="1" t="s">
        <v>90</v>
      </c>
      <c r="H41" s="2">
        <v>23.04</v>
      </c>
      <c r="I41" s="2">
        <v>2800</v>
      </c>
      <c r="M41" s="12" t="s">
        <v>1239</v>
      </c>
      <c r="N41" s="1" t="s">
        <v>57</v>
      </c>
      <c r="O41" s="1" t="s">
        <v>1246</v>
      </c>
      <c r="P41" s="1" t="s">
        <v>1257</v>
      </c>
      <c r="Q41" s="1" t="s">
        <v>1288</v>
      </c>
      <c r="R41" s="12" t="s">
        <v>83</v>
      </c>
    </row>
    <row r="42" spans="1:18" hidden="1" x14ac:dyDescent="0.2">
      <c r="A42" s="1">
        <v>39</v>
      </c>
      <c r="B42" s="2" t="s">
        <v>11</v>
      </c>
      <c r="C42" s="2" t="s">
        <v>55</v>
      </c>
      <c r="D42" s="12" t="s">
        <v>1059</v>
      </c>
      <c r="E42" s="2">
        <v>1027</v>
      </c>
      <c r="F42" s="23">
        <v>5</v>
      </c>
      <c r="G42" s="1" t="s">
        <v>91</v>
      </c>
      <c r="H42" s="2">
        <v>1.19</v>
      </c>
      <c r="I42" s="2">
        <v>2800</v>
      </c>
      <c r="M42" s="5" t="s">
        <v>1241</v>
      </c>
      <c r="N42" s="1" t="s">
        <v>87</v>
      </c>
      <c r="O42" s="1" t="s">
        <v>1245</v>
      </c>
      <c r="P42" s="1" t="s">
        <v>28</v>
      </c>
      <c r="Q42" s="1" t="s">
        <v>1288</v>
      </c>
      <c r="R42" s="12" t="s">
        <v>83</v>
      </c>
    </row>
    <row r="43" spans="1:18" hidden="1" x14ac:dyDescent="0.2">
      <c r="A43" s="1">
        <v>40</v>
      </c>
      <c r="B43" s="2" t="s">
        <v>11</v>
      </c>
      <c r="C43" s="2" t="s">
        <v>55</v>
      </c>
      <c r="D43" s="12" t="s">
        <v>1059</v>
      </c>
      <c r="E43" s="2" t="s">
        <v>92</v>
      </c>
      <c r="F43" s="23">
        <v>5</v>
      </c>
      <c r="G43" s="1" t="s">
        <v>93</v>
      </c>
      <c r="H43" s="2">
        <v>1.0900000000000001</v>
      </c>
      <c r="I43" s="2">
        <v>2800</v>
      </c>
      <c r="M43" s="5" t="s">
        <v>1241</v>
      </c>
      <c r="N43" s="1" t="s">
        <v>87</v>
      </c>
      <c r="O43" s="1" t="s">
        <v>1245</v>
      </c>
      <c r="P43" s="1" t="s">
        <v>28</v>
      </c>
      <c r="Q43" s="1" t="s">
        <v>1288</v>
      </c>
      <c r="R43" s="12" t="s">
        <v>83</v>
      </c>
    </row>
    <row r="44" spans="1:18" hidden="1" x14ac:dyDescent="0.2">
      <c r="A44" s="1">
        <v>41</v>
      </c>
      <c r="B44" s="2" t="s">
        <v>11</v>
      </c>
      <c r="C44" s="2" t="s">
        <v>55</v>
      </c>
      <c r="D44" s="12" t="s">
        <v>1059</v>
      </c>
      <c r="E44" s="2">
        <v>1028</v>
      </c>
      <c r="F44" s="23">
        <v>5</v>
      </c>
      <c r="G44" s="1" t="s">
        <v>94</v>
      </c>
      <c r="H44" s="2">
        <v>15.56</v>
      </c>
      <c r="I44" s="2">
        <v>2800</v>
      </c>
      <c r="M44" s="12" t="s">
        <v>1239</v>
      </c>
      <c r="N44" s="1" t="s">
        <v>70</v>
      </c>
      <c r="O44" s="1" t="s">
        <v>1246</v>
      </c>
      <c r="P44" s="1" t="s">
        <v>223</v>
      </c>
      <c r="Q44" s="1" t="s">
        <v>1288</v>
      </c>
      <c r="R44" s="12" t="s">
        <v>83</v>
      </c>
    </row>
    <row r="45" spans="1:18" hidden="1" x14ac:dyDescent="0.2">
      <c r="A45" s="1">
        <v>42</v>
      </c>
      <c r="B45" s="2" t="s">
        <v>11</v>
      </c>
      <c r="C45" s="2" t="s">
        <v>55</v>
      </c>
      <c r="D45" s="12" t="s">
        <v>1059</v>
      </c>
      <c r="E45" s="2">
        <v>1029</v>
      </c>
      <c r="F45" s="23">
        <v>5</v>
      </c>
      <c r="G45" s="1" t="s">
        <v>95</v>
      </c>
      <c r="H45" s="2">
        <v>12.6</v>
      </c>
      <c r="I45" s="2">
        <v>2800</v>
      </c>
      <c r="M45" s="12" t="s">
        <v>1239</v>
      </c>
      <c r="N45" s="1" t="s">
        <v>57</v>
      </c>
      <c r="O45" s="1" t="s">
        <v>1246</v>
      </c>
      <c r="P45" s="1" t="s">
        <v>223</v>
      </c>
      <c r="Q45" s="1" t="s">
        <v>1288</v>
      </c>
      <c r="R45" s="12" t="s">
        <v>83</v>
      </c>
    </row>
    <row r="46" spans="1:18" hidden="1" x14ac:dyDescent="0.2">
      <c r="A46" s="1">
        <v>43</v>
      </c>
      <c r="B46" s="2" t="s">
        <v>11</v>
      </c>
      <c r="C46" s="2" t="s">
        <v>55</v>
      </c>
      <c r="D46" s="12" t="s">
        <v>1059</v>
      </c>
      <c r="E46" s="2">
        <v>1030</v>
      </c>
      <c r="F46" s="23">
        <v>11</v>
      </c>
      <c r="G46" s="1" t="s">
        <v>96</v>
      </c>
      <c r="H46" s="2">
        <v>36.69</v>
      </c>
      <c r="I46" s="2">
        <v>2800</v>
      </c>
      <c r="M46" s="12" t="s">
        <v>1239</v>
      </c>
      <c r="N46" s="1" t="s">
        <v>70</v>
      </c>
      <c r="O46" s="1" t="s">
        <v>227</v>
      </c>
      <c r="P46" s="1" t="s">
        <v>227</v>
      </c>
      <c r="Q46" s="1" t="s">
        <v>1288</v>
      </c>
      <c r="R46" s="12" t="s">
        <v>97</v>
      </c>
    </row>
    <row r="47" spans="1:18" hidden="1" x14ac:dyDescent="0.2">
      <c r="A47" s="1">
        <v>44</v>
      </c>
      <c r="B47" s="2" t="s">
        <v>11</v>
      </c>
      <c r="C47" s="2" t="s">
        <v>55</v>
      </c>
      <c r="D47" s="12" t="s">
        <v>1059</v>
      </c>
      <c r="E47" s="2">
        <v>1031</v>
      </c>
      <c r="F47" s="23">
        <v>5</v>
      </c>
      <c r="G47" s="1" t="s">
        <v>98</v>
      </c>
      <c r="H47" s="2">
        <v>15.27</v>
      </c>
      <c r="I47" s="2">
        <v>2800</v>
      </c>
      <c r="M47" s="12" t="s">
        <v>1239</v>
      </c>
      <c r="N47" s="1" t="s">
        <v>70</v>
      </c>
      <c r="O47" s="1" t="s">
        <v>1246</v>
      </c>
      <c r="P47" s="1" t="s">
        <v>223</v>
      </c>
      <c r="Q47" s="1" t="s">
        <v>1288</v>
      </c>
      <c r="R47" s="12" t="s">
        <v>83</v>
      </c>
    </row>
    <row r="48" spans="1:18" hidden="1" x14ac:dyDescent="0.2">
      <c r="A48" s="1">
        <v>45</v>
      </c>
      <c r="B48" s="2" t="s">
        <v>11</v>
      </c>
      <c r="C48" s="2" t="s">
        <v>55</v>
      </c>
      <c r="D48" s="12" t="s">
        <v>1059</v>
      </c>
      <c r="E48" s="2">
        <v>1032</v>
      </c>
      <c r="F48" s="23">
        <v>11</v>
      </c>
      <c r="G48" s="1" t="s">
        <v>99</v>
      </c>
      <c r="H48" s="2">
        <v>35.93</v>
      </c>
      <c r="I48" s="2">
        <v>2800</v>
      </c>
      <c r="M48" s="12" t="s">
        <v>1239</v>
      </c>
      <c r="N48" s="1" t="s">
        <v>70</v>
      </c>
      <c r="O48" s="1" t="s">
        <v>227</v>
      </c>
      <c r="P48" s="1" t="s">
        <v>227</v>
      </c>
      <c r="Q48" s="1" t="s">
        <v>1288</v>
      </c>
      <c r="R48" s="12" t="s">
        <v>97</v>
      </c>
    </row>
    <row r="49" spans="1:18" hidden="1" x14ac:dyDescent="0.2">
      <c r="A49" s="1">
        <v>46</v>
      </c>
      <c r="B49" s="2" t="s">
        <v>11</v>
      </c>
      <c r="C49" s="2" t="s">
        <v>55</v>
      </c>
      <c r="D49" s="12" t="s">
        <v>1059</v>
      </c>
      <c r="E49" s="2">
        <v>1033</v>
      </c>
      <c r="F49" s="23">
        <v>12</v>
      </c>
      <c r="G49" s="1" t="s">
        <v>101</v>
      </c>
      <c r="H49" s="2">
        <v>4.5199999999999996</v>
      </c>
      <c r="I49" s="2">
        <v>2800</v>
      </c>
      <c r="M49" s="12" t="s">
        <v>1239</v>
      </c>
      <c r="N49" s="1" t="s">
        <v>57</v>
      </c>
      <c r="O49" s="1" t="s">
        <v>1246</v>
      </c>
      <c r="P49" s="1" t="s">
        <v>223</v>
      </c>
      <c r="Q49" s="1" t="s">
        <v>1288</v>
      </c>
      <c r="R49" s="12" t="s">
        <v>83</v>
      </c>
    </row>
    <row r="50" spans="1:18" hidden="1" x14ac:dyDescent="0.2">
      <c r="A50" s="1">
        <v>47</v>
      </c>
      <c r="B50" s="2" t="s">
        <v>11</v>
      </c>
      <c r="C50" s="2" t="s">
        <v>55</v>
      </c>
      <c r="D50" s="12" t="s">
        <v>1059</v>
      </c>
      <c r="E50" s="2">
        <v>1034</v>
      </c>
      <c r="F50" s="23">
        <v>5</v>
      </c>
      <c r="G50" s="1" t="s">
        <v>102</v>
      </c>
      <c r="H50" s="2">
        <v>7.99</v>
      </c>
      <c r="I50" s="2">
        <v>2800</v>
      </c>
      <c r="M50" s="12" t="s">
        <v>1239</v>
      </c>
      <c r="N50" s="1" t="s">
        <v>57</v>
      </c>
      <c r="O50" s="1" t="s">
        <v>1246</v>
      </c>
      <c r="P50" s="1" t="s">
        <v>223</v>
      </c>
      <c r="Q50" s="1" t="s">
        <v>1288</v>
      </c>
      <c r="R50" s="12" t="s">
        <v>83</v>
      </c>
    </row>
    <row r="51" spans="1:18" hidden="1" x14ac:dyDescent="0.2">
      <c r="A51" s="1">
        <v>48</v>
      </c>
      <c r="B51" s="2" t="s">
        <v>11</v>
      </c>
      <c r="C51" s="2" t="s">
        <v>55</v>
      </c>
      <c r="D51" s="12" t="s">
        <v>1059</v>
      </c>
      <c r="E51" s="2">
        <v>1035</v>
      </c>
      <c r="F51" s="23">
        <v>5</v>
      </c>
      <c r="G51" s="1" t="s">
        <v>103</v>
      </c>
      <c r="H51" s="2">
        <v>15.54</v>
      </c>
      <c r="I51" s="2">
        <v>2800</v>
      </c>
      <c r="M51" s="12" t="s">
        <v>1239</v>
      </c>
      <c r="N51" s="1" t="s">
        <v>70</v>
      </c>
      <c r="O51" s="1" t="s">
        <v>1246</v>
      </c>
      <c r="P51" s="1" t="s">
        <v>223</v>
      </c>
      <c r="Q51" s="1" t="s">
        <v>1288</v>
      </c>
      <c r="R51" s="12" t="s">
        <v>83</v>
      </c>
    </row>
    <row r="52" spans="1:18" hidden="1" x14ac:dyDescent="0.2">
      <c r="A52" s="1">
        <v>49</v>
      </c>
      <c r="B52" s="2" t="s">
        <v>11</v>
      </c>
      <c r="C52" s="2" t="s">
        <v>55</v>
      </c>
      <c r="D52" s="12" t="s">
        <v>1059</v>
      </c>
      <c r="E52" s="2">
        <v>1036</v>
      </c>
      <c r="F52" s="23">
        <v>11</v>
      </c>
      <c r="G52" s="1" t="s">
        <v>104</v>
      </c>
      <c r="H52" s="2">
        <v>37.520000000000003</v>
      </c>
      <c r="I52" s="2">
        <v>2800</v>
      </c>
      <c r="M52" s="12" t="s">
        <v>1239</v>
      </c>
      <c r="N52" s="1" t="s">
        <v>70</v>
      </c>
      <c r="O52" s="1" t="s">
        <v>227</v>
      </c>
      <c r="P52" s="1" t="s">
        <v>227</v>
      </c>
      <c r="Q52" s="1" t="s">
        <v>1288</v>
      </c>
      <c r="R52" s="12" t="s">
        <v>97</v>
      </c>
    </row>
    <row r="53" spans="1:18" hidden="1" x14ac:dyDescent="0.2">
      <c r="A53" s="1">
        <v>50</v>
      </c>
      <c r="B53" s="2" t="s">
        <v>11</v>
      </c>
      <c r="C53" s="2" t="s">
        <v>55</v>
      </c>
      <c r="D53" s="12" t="s">
        <v>1059</v>
      </c>
      <c r="E53" s="2">
        <v>1037</v>
      </c>
      <c r="F53" s="23">
        <v>12</v>
      </c>
      <c r="G53" s="1" t="s">
        <v>105</v>
      </c>
      <c r="H53" s="2">
        <v>11.42</v>
      </c>
      <c r="I53" s="2">
        <v>2800</v>
      </c>
      <c r="M53" s="12" t="s">
        <v>1239</v>
      </c>
      <c r="N53" s="1" t="s">
        <v>57</v>
      </c>
      <c r="O53" s="1" t="s">
        <v>1246</v>
      </c>
      <c r="P53" s="1" t="s">
        <v>223</v>
      </c>
      <c r="Q53" s="1" t="s">
        <v>1288</v>
      </c>
      <c r="R53" s="12" t="s">
        <v>83</v>
      </c>
    </row>
    <row r="54" spans="1:18" hidden="1" x14ac:dyDescent="0.2">
      <c r="A54" s="1">
        <v>51</v>
      </c>
      <c r="B54" s="2" t="s">
        <v>11</v>
      </c>
      <c r="C54" s="2" t="s">
        <v>55</v>
      </c>
      <c r="D54" s="12" t="s">
        <v>1059</v>
      </c>
      <c r="E54" s="2">
        <v>1038</v>
      </c>
      <c r="F54" s="23">
        <v>1</v>
      </c>
      <c r="G54" s="1" t="s">
        <v>106</v>
      </c>
      <c r="H54" s="2">
        <v>13.47</v>
      </c>
      <c r="I54" s="2">
        <v>2700</v>
      </c>
      <c r="M54" s="5" t="s">
        <v>1241</v>
      </c>
      <c r="N54" s="1" t="s">
        <v>87</v>
      </c>
      <c r="O54" s="1" t="s">
        <v>1245</v>
      </c>
      <c r="P54" s="1" t="s">
        <v>28</v>
      </c>
      <c r="Q54" s="1" t="s">
        <v>1288</v>
      </c>
      <c r="R54" s="12" t="s">
        <v>83</v>
      </c>
    </row>
    <row r="55" spans="1:18" hidden="1" x14ac:dyDescent="0.2">
      <c r="A55" s="1">
        <v>52</v>
      </c>
      <c r="B55" s="2" t="s">
        <v>11</v>
      </c>
      <c r="C55" s="2" t="s">
        <v>55</v>
      </c>
      <c r="D55" s="12" t="s">
        <v>1059</v>
      </c>
      <c r="E55" s="2">
        <v>1039</v>
      </c>
      <c r="F55" s="23">
        <v>5</v>
      </c>
      <c r="G55" s="1" t="s">
        <v>107</v>
      </c>
      <c r="H55" s="2">
        <v>14.02</v>
      </c>
      <c r="I55" s="2">
        <v>2800</v>
      </c>
      <c r="M55" s="5" t="s">
        <v>1241</v>
      </c>
      <c r="N55" s="1" t="s">
        <v>87</v>
      </c>
      <c r="O55" s="1" t="s">
        <v>1245</v>
      </c>
      <c r="P55" s="1" t="s">
        <v>28</v>
      </c>
      <c r="Q55" s="1" t="s">
        <v>1288</v>
      </c>
      <c r="R55" s="12" t="s">
        <v>83</v>
      </c>
    </row>
    <row r="56" spans="1:18" hidden="1" x14ac:dyDescent="0.2">
      <c r="A56" s="1">
        <v>53</v>
      </c>
      <c r="B56" s="2" t="s">
        <v>11</v>
      </c>
      <c r="C56" s="2" t="s">
        <v>55</v>
      </c>
      <c r="D56" s="12" t="s">
        <v>1059</v>
      </c>
      <c r="E56" s="2">
        <v>1040</v>
      </c>
      <c r="F56" s="23">
        <v>5</v>
      </c>
      <c r="G56" s="1" t="s">
        <v>108</v>
      </c>
      <c r="H56" s="2">
        <v>16.12</v>
      </c>
      <c r="I56" s="2">
        <v>2800</v>
      </c>
      <c r="M56" s="12" t="s">
        <v>1239</v>
      </c>
      <c r="N56" s="1" t="s">
        <v>57</v>
      </c>
      <c r="O56" s="1" t="s">
        <v>1246</v>
      </c>
      <c r="P56" s="1" t="s">
        <v>32</v>
      </c>
      <c r="Q56" s="1" t="s">
        <v>1288</v>
      </c>
      <c r="R56" s="12" t="s">
        <v>83</v>
      </c>
    </row>
    <row r="57" spans="1:18" hidden="1" x14ac:dyDescent="0.2">
      <c r="A57" s="1">
        <v>54</v>
      </c>
      <c r="B57" s="2" t="s">
        <v>11</v>
      </c>
      <c r="C57" s="2" t="s">
        <v>55</v>
      </c>
      <c r="D57" s="12" t="s">
        <v>1059</v>
      </c>
      <c r="E57" s="2">
        <v>1041</v>
      </c>
      <c r="F57" s="23">
        <v>5</v>
      </c>
      <c r="G57" s="1" t="s">
        <v>109</v>
      </c>
      <c r="H57" s="2">
        <v>29.35</v>
      </c>
      <c r="I57" s="2">
        <v>2800</v>
      </c>
      <c r="M57" s="12" t="s">
        <v>1239</v>
      </c>
      <c r="N57" s="1" t="s">
        <v>57</v>
      </c>
      <c r="O57" s="1" t="s">
        <v>1246</v>
      </c>
      <c r="P57" s="1" t="s">
        <v>32</v>
      </c>
      <c r="Q57" s="1" t="s">
        <v>1288</v>
      </c>
      <c r="R57" s="12" t="s">
        <v>83</v>
      </c>
    </row>
    <row r="58" spans="1:18" hidden="1" x14ac:dyDescent="0.2">
      <c r="A58" s="1">
        <v>55</v>
      </c>
      <c r="B58" s="2" t="s">
        <v>11</v>
      </c>
      <c r="C58" s="2" t="s">
        <v>55</v>
      </c>
      <c r="D58" s="12" t="s">
        <v>1059</v>
      </c>
      <c r="E58" s="2">
        <v>1042</v>
      </c>
      <c r="F58" s="23">
        <v>5</v>
      </c>
      <c r="G58" s="1" t="s">
        <v>34</v>
      </c>
      <c r="H58" s="2">
        <v>3.06</v>
      </c>
      <c r="I58" s="2">
        <v>2800</v>
      </c>
      <c r="M58" s="5" t="s">
        <v>1241</v>
      </c>
      <c r="N58" s="1" t="s">
        <v>78</v>
      </c>
      <c r="O58" s="1" t="s">
        <v>1245</v>
      </c>
      <c r="P58" s="1" t="s">
        <v>28</v>
      </c>
      <c r="Q58" s="1" t="s">
        <v>1288</v>
      </c>
      <c r="R58" s="12" t="s">
        <v>83</v>
      </c>
    </row>
    <row r="59" spans="1:18" hidden="1" x14ac:dyDescent="0.2">
      <c r="A59" s="1">
        <v>56</v>
      </c>
      <c r="B59" s="2" t="s">
        <v>11</v>
      </c>
      <c r="C59" s="2" t="s">
        <v>55</v>
      </c>
      <c r="D59" s="12" t="s">
        <v>1059</v>
      </c>
      <c r="E59" s="2">
        <v>1043</v>
      </c>
      <c r="F59" s="2">
        <v>14</v>
      </c>
      <c r="G59" s="1" t="s">
        <v>36</v>
      </c>
      <c r="H59" s="2">
        <v>2.89</v>
      </c>
      <c r="I59" s="2">
        <v>2800</v>
      </c>
      <c r="M59" s="5" t="s">
        <v>1241</v>
      </c>
      <c r="N59" s="1" t="s">
        <v>110</v>
      </c>
      <c r="O59" s="1" t="s">
        <v>1245</v>
      </c>
      <c r="P59" s="1" t="s">
        <v>37</v>
      </c>
      <c r="Q59" s="1" t="s">
        <v>1288</v>
      </c>
      <c r="R59" s="12" t="s">
        <v>83</v>
      </c>
    </row>
    <row r="60" spans="1:18" hidden="1" x14ac:dyDescent="0.2">
      <c r="A60" s="1">
        <v>57</v>
      </c>
      <c r="B60" s="2" t="s">
        <v>11</v>
      </c>
      <c r="C60" s="2" t="s">
        <v>55</v>
      </c>
      <c r="D60" s="12" t="s">
        <v>1059</v>
      </c>
      <c r="E60" s="2">
        <v>1044</v>
      </c>
      <c r="F60" s="23">
        <v>5</v>
      </c>
      <c r="G60" s="1" t="s">
        <v>111</v>
      </c>
      <c r="H60" s="2">
        <v>23.64</v>
      </c>
      <c r="I60" s="2">
        <v>2800</v>
      </c>
      <c r="M60" s="12" t="s">
        <v>1239</v>
      </c>
      <c r="N60" s="1" t="s">
        <v>57</v>
      </c>
      <c r="O60" s="1" t="s">
        <v>1246</v>
      </c>
      <c r="P60" s="1" t="s">
        <v>1258</v>
      </c>
      <c r="Q60" s="1" t="s">
        <v>1288</v>
      </c>
      <c r="R60" s="12" t="s">
        <v>83</v>
      </c>
    </row>
    <row r="61" spans="1:18" hidden="1" x14ac:dyDescent="0.2">
      <c r="A61" s="1">
        <v>58</v>
      </c>
      <c r="B61" s="2" t="s">
        <v>11</v>
      </c>
      <c r="C61" s="2" t="s">
        <v>55</v>
      </c>
      <c r="D61" s="12" t="s">
        <v>1059</v>
      </c>
      <c r="E61" s="2">
        <v>1045</v>
      </c>
      <c r="F61" s="23">
        <v>5</v>
      </c>
      <c r="G61" s="1" t="s">
        <v>112</v>
      </c>
      <c r="H61" s="2">
        <v>27.26</v>
      </c>
      <c r="I61" s="2">
        <v>2800</v>
      </c>
      <c r="M61" s="12" t="s">
        <v>1239</v>
      </c>
      <c r="N61" s="1" t="s">
        <v>113</v>
      </c>
      <c r="O61" s="1" t="s">
        <v>1246</v>
      </c>
      <c r="P61" s="1" t="s">
        <v>1259</v>
      </c>
      <c r="Q61" s="1" t="s">
        <v>1288</v>
      </c>
      <c r="R61" s="12" t="s">
        <v>83</v>
      </c>
    </row>
    <row r="62" spans="1:18" hidden="1" x14ac:dyDescent="0.2">
      <c r="A62" s="1">
        <v>59</v>
      </c>
      <c r="B62" s="2" t="s">
        <v>11</v>
      </c>
      <c r="C62" s="2" t="s">
        <v>55</v>
      </c>
      <c r="D62" s="12" t="s">
        <v>1039</v>
      </c>
      <c r="E62" s="2" t="s">
        <v>115</v>
      </c>
      <c r="F62" s="23">
        <v>6</v>
      </c>
      <c r="G62" s="1" t="s">
        <v>116</v>
      </c>
      <c r="H62" s="2">
        <v>25.74</v>
      </c>
      <c r="I62" s="2">
        <v>3830</v>
      </c>
      <c r="M62" s="12" t="s">
        <v>1241</v>
      </c>
      <c r="N62" s="1" t="s">
        <v>117</v>
      </c>
      <c r="O62" s="1" t="s">
        <v>1245</v>
      </c>
      <c r="P62" s="1" t="s">
        <v>271</v>
      </c>
      <c r="R62" s="12" t="s">
        <v>20</v>
      </c>
    </row>
    <row r="63" spans="1:18" hidden="1" x14ac:dyDescent="0.2">
      <c r="A63" s="1">
        <v>60</v>
      </c>
      <c r="B63" s="2" t="s">
        <v>11</v>
      </c>
      <c r="C63" s="2" t="s">
        <v>55</v>
      </c>
      <c r="D63" s="12" t="s">
        <v>1039</v>
      </c>
      <c r="E63" s="2" t="s">
        <v>118</v>
      </c>
      <c r="F63" s="23">
        <v>6</v>
      </c>
      <c r="G63" s="1" t="s">
        <v>119</v>
      </c>
      <c r="H63" s="2">
        <v>25.36</v>
      </c>
      <c r="I63" s="2">
        <v>3830</v>
      </c>
      <c r="M63" s="12" t="s">
        <v>1241</v>
      </c>
      <c r="N63" s="1" t="s">
        <v>117</v>
      </c>
      <c r="O63" s="1" t="s">
        <v>1245</v>
      </c>
      <c r="P63" s="1" t="s">
        <v>271</v>
      </c>
      <c r="R63" s="12" t="s">
        <v>20</v>
      </c>
    </row>
    <row r="64" spans="1:18" x14ac:dyDescent="0.2">
      <c r="A64" s="1">
        <v>61</v>
      </c>
      <c r="B64" s="2" t="s">
        <v>11</v>
      </c>
      <c r="C64" s="2" t="s">
        <v>55</v>
      </c>
      <c r="D64" s="12" t="s">
        <v>1039</v>
      </c>
      <c r="E64" s="2" t="s">
        <v>121</v>
      </c>
      <c r="F64" s="23">
        <v>8</v>
      </c>
      <c r="G64" s="1" t="s">
        <v>50</v>
      </c>
      <c r="H64" s="2">
        <v>7.08</v>
      </c>
      <c r="I64" s="2" t="s">
        <v>122</v>
      </c>
      <c r="N64" s="2" t="s">
        <v>20</v>
      </c>
      <c r="O64" s="2"/>
      <c r="P64" s="2" t="s">
        <v>19</v>
      </c>
      <c r="Q64" s="2"/>
      <c r="R64" s="12" t="s">
        <v>20</v>
      </c>
    </row>
    <row r="65" spans="1:18" hidden="1" x14ac:dyDescent="0.2">
      <c r="A65" s="1">
        <v>62</v>
      </c>
      <c r="B65" s="2" t="s">
        <v>11</v>
      </c>
      <c r="C65" s="2" t="s">
        <v>123</v>
      </c>
      <c r="D65" s="12" t="s">
        <v>1039</v>
      </c>
      <c r="E65" s="2">
        <v>2001</v>
      </c>
      <c r="F65" s="23">
        <v>6</v>
      </c>
      <c r="G65" s="1" t="s">
        <v>13</v>
      </c>
      <c r="H65" s="4">
        <v>32.58</v>
      </c>
      <c r="I65" s="2">
        <v>2400</v>
      </c>
      <c r="M65" s="12" t="s">
        <v>1239</v>
      </c>
      <c r="N65" s="1" t="s">
        <v>57</v>
      </c>
      <c r="O65" s="1" t="s">
        <v>1246</v>
      </c>
      <c r="P65" s="1" t="s">
        <v>1260</v>
      </c>
      <c r="Q65" s="1" t="s">
        <v>1288</v>
      </c>
      <c r="R65" s="12" t="s">
        <v>16</v>
      </c>
    </row>
    <row r="66" spans="1:18" hidden="1" x14ac:dyDescent="0.2">
      <c r="A66" s="1">
        <v>63</v>
      </c>
      <c r="B66" s="2" t="s">
        <v>11</v>
      </c>
      <c r="C66" s="2" t="s">
        <v>123</v>
      </c>
      <c r="D66" s="5" t="s">
        <v>147</v>
      </c>
      <c r="E66" s="2">
        <v>2002</v>
      </c>
      <c r="F66" s="23">
        <v>18</v>
      </c>
      <c r="G66" s="1" t="s">
        <v>124</v>
      </c>
      <c r="H66" s="4">
        <v>17.850000000000001</v>
      </c>
      <c r="I66" s="2">
        <v>2700</v>
      </c>
      <c r="M66" s="12" t="s">
        <v>1239</v>
      </c>
      <c r="N66" s="1" t="s">
        <v>125</v>
      </c>
      <c r="O66" s="1" t="s">
        <v>1246</v>
      </c>
      <c r="P66" s="1" t="s">
        <v>1261</v>
      </c>
      <c r="Q66" s="1" t="s">
        <v>1288</v>
      </c>
      <c r="R66" s="12" t="s">
        <v>83</v>
      </c>
    </row>
    <row r="67" spans="1:18" hidden="1" x14ac:dyDescent="0.2">
      <c r="A67" s="1">
        <v>64</v>
      </c>
      <c r="B67" s="2" t="s">
        <v>11</v>
      </c>
      <c r="C67" s="2" t="s">
        <v>123</v>
      </c>
      <c r="D67" s="5" t="s">
        <v>147</v>
      </c>
      <c r="E67" s="2">
        <v>2003</v>
      </c>
      <c r="F67" s="23">
        <v>5</v>
      </c>
      <c r="G67" s="1" t="s">
        <v>126</v>
      </c>
      <c r="H67" s="4">
        <v>45.33</v>
      </c>
      <c r="I67" s="2">
        <v>2700</v>
      </c>
      <c r="M67" s="12" t="s">
        <v>1239</v>
      </c>
      <c r="N67" s="1" t="s">
        <v>57</v>
      </c>
      <c r="O67" s="1" t="s">
        <v>1246</v>
      </c>
      <c r="P67" s="1" t="s">
        <v>1262</v>
      </c>
      <c r="Q67" s="1" t="s">
        <v>1288</v>
      </c>
      <c r="R67" s="12" t="s">
        <v>83</v>
      </c>
    </row>
    <row r="68" spans="1:18" hidden="1" x14ac:dyDescent="0.2">
      <c r="A68" s="1">
        <v>65</v>
      </c>
      <c r="B68" s="2" t="s">
        <v>11</v>
      </c>
      <c r="C68" s="2" t="s">
        <v>123</v>
      </c>
      <c r="D68" s="5" t="s">
        <v>128</v>
      </c>
      <c r="E68" s="2">
        <v>2004</v>
      </c>
      <c r="F68" s="23">
        <v>18</v>
      </c>
      <c r="G68" s="1" t="s">
        <v>127</v>
      </c>
      <c r="H68" s="4">
        <v>9.65</v>
      </c>
      <c r="I68" s="2">
        <v>2700</v>
      </c>
      <c r="M68" s="5" t="s">
        <v>1241</v>
      </c>
      <c r="N68" s="1" t="s">
        <v>87</v>
      </c>
      <c r="O68" s="1" t="s">
        <v>1245</v>
      </c>
      <c r="P68" s="1" t="s">
        <v>28</v>
      </c>
      <c r="Q68" s="1" t="s">
        <v>1288</v>
      </c>
      <c r="R68" s="12" t="s">
        <v>83</v>
      </c>
    </row>
    <row r="69" spans="1:18" hidden="1" x14ac:dyDescent="0.2">
      <c r="A69" s="1">
        <v>66</v>
      </c>
      <c r="B69" s="2" t="s">
        <v>11</v>
      </c>
      <c r="C69" s="2" t="s">
        <v>123</v>
      </c>
      <c r="D69" s="5" t="s">
        <v>128</v>
      </c>
      <c r="E69" s="2">
        <v>2005</v>
      </c>
      <c r="F69" s="23">
        <v>18</v>
      </c>
      <c r="G69" s="1" t="s">
        <v>129</v>
      </c>
      <c r="H69" s="4">
        <v>60.98</v>
      </c>
      <c r="I69" s="2">
        <v>2700</v>
      </c>
      <c r="M69" s="12" t="s">
        <v>1239</v>
      </c>
      <c r="N69" s="1" t="s">
        <v>57</v>
      </c>
      <c r="O69" s="1" t="s">
        <v>1246</v>
      </c>
      <c r="P69" s="1" t="s">
        <v>1263</v>
      </c>
      <c r="Q69" s="1" t="s">
        <v>1288</v>
      </c>
      <c r="R69" s="12" t="s">
        <v>83</v>
      </c>
    </row>
    <row r="70" spans="1:18" hidden="1" x14ac:dyDescent="0.2">
      <c r="A70" s="1">
        <v>67</v>
      </c>
      <c r="B70" s="2" t="s">
        <v>11</v>
      </c>
      <c r="C70" s="2" t="s">
        <v>123</v>
      </c>
      <c r="D70" s="5" t="s">
        <v>128</v>
      </c>
      <c r="E70" s="2">
        <v>2006</v>
      </c>
      <c r="F70" s="23">
        <v>18</v>
      </c>
      <c r="G70" s="1" t="s">
        <v>130</v>
      </c>
      <c r="H70" s="4">
        <v>2.71</v>
      </c>
      <c r="I70" s="2">
        <v>2700</v>
      </c>
      <c r="M70" s="5" t="s">
        <v>1241</v>
      </c>
      <c r="N70" s="1" t="s">
        <v>131</v>
      </c>
      <c r="O70" s="1" t="s">
        <v>1245</v>
      </c>
      <c r="P70" s="1" t="s">
        <v>28</v>
      </c>
      <c r="Q70" s="1" t="s">
        <v>1288</v>
      </c>
      <c r="R70" s="12" t="s">
        <v>83</v>
      </c>
    </row>
    <row r="71" spans="1:18" hidden="1" x14ac:dyDescent="0.2">
      <c r="A71" s="1">
        <v>68</v>
      </c>
      <c r="B71" s="2" t="s">
        <v>11</v>
      </c>
      <c r="C71" s="2" t="s">
        <v>123</v>
      </c>
      <c r="D71" s="5" t="s">
        <v>128</v>
      </c>
      <c r="E71" s="2">
        <v>2007</v>
      </c>
      <c r="F71" s="23">
        <v>18</v>
      </c>
      <c r="G71" s="1" t="s">
        <v>132</v>
      </c>
      <c r="H71" s="4">
        <v>3.89</v>
      </c>
      <c r="I71" s="2">
        <v>2700</v>
      </c>
      <c r="M71" s="5" t="s">
        <v>1241</v>
      </c>
      <c r="N71" s="1" t="s">
        <v>74</v>
      </c>
      <c r="O71" s="1" t="s">
        <v>1245</v>
      </c>
      <c r="P71" s="1" t="s">
        <v>28</v>
      </c>
      <c r="Q71" s="1" t="s">
        <v>1288</v>
      </c>
      <c r="R71" s="12" t="s">
        <v>83</v>
      </c>
    </row>
    <row r="72" spans="1:18" hidden="1" x14ac:dyDescent="0.2">
      <c r="A72" s="1">
        <v>69</v>
      </c>
      <c r="B72" s="2" t="s">
        <v>11</v>
      </c>
      <c r="C72" s="2" t="s">
        <v>123</v>
      </c>
      <c r="D72" s="5" t="s">
        <v>128</v>
      </c>
      <c r="E72" s="2">
        <v>2008</v>
      </c>
      <c r="F72" s="23">
        <v>18</v>
      </c>
      <c r="G72" s="1" t="s">
        <v>133</v>
      </c>
      <c r="H72" s="4">
        <v>20.86</v>
      </c>
      <c r="I72" s="2">
        <v>2700</v>
      </c>
      <c r="M72" s="12" t="s">
        <v>1239</v>
      </c>
      <c r="N72" s="1" t="s">
        <v>70</v>
      </c>
      <c r="O72" s="1" t="s">
        <v>1246</v>
      </c>
      <c r="P72" s="1" t="s">
        <v>1264</v>
      </c>
      <c r="Q72" s="1" t="s">
        <v>1288</v>
      </c>
      <c r="R72" s="12" t="s">
        <v>83</v>
      </c>
    </row>
    <row r="73" spans="1:18" hidden="1" x14ac:dyDescent="0.2">
      <c r="A73" s="1">
        <v>70</v>
      </c>
      <c r="B73" s="2" t="s">
        <v>11</v>
      </c>
      <c r="C73" s="2" t="s">
        <v>123</v>
      </c>
      <c r="D73" s="5" t="s">
        <v>128</v>
      </c>
      <c r="E73" s="2">
        <v>2009</v>
      </c>
      <c r="F73" s="23">
        <v>18</v>
      </c>
      <c r="G73" s="1" t="s">
        <v>134</v>
      </c>
      <c r="H73" s="4">
        <v>9.06</v>
      </c>
      <c r="I73" s="2">
        <v>2700</v>
      </c>
      <c r="M73" s="12" t="s">
        <v>1239</v>
      </c>
      <c r="N73" s="1" t="s">
        <v>57</v>
      </c>
      <c r="O73" s="1" t="s">
        <v>1246</v>
      </c>
      <c r="P73" s="1" t="s">
        <v>1265</v>
      </c>
      <c r="Q73" s="1" t="s">
        <v>1288</v>
      </c>
      <c r="R73" s="12" t="s">
        <v>83</v>
      </c>
    </row>
    <row r="74" spans="1:18" hidden="1" x14ac:dyDescent="0.2">
      <c r="A74" s="1">
        <v>71</v>
      </c>
      <c r="B74" s="2" t="s">
        <v>11</v>
      </c>
      <c r="C74" s="2" t="s">
        <v>123</v>
      </c>
      <c r="D74" s="5" t="s">
        <v>128</v>
      </c>
      <c r="E74" s="2">
        <v>2010</v>
      </c>
      <c r="F74" s="23">
        <v>18</v>
      </c>
      <c r="G74" s="1" t="s">
        <v>135</v>
      </c>
      <c r="H74" s="4">
        <v>1.69</v>
      </c>
      <c r="I74" s="2">
        <v>2700</v>
      </c>
      <c r="M74" s="12" t="s">
        <v>1239</v>
      </c>
      <c r="N74" s="1" t="s">
        <v>57</v>
      </c>
      <c r="O74" s="1" t="s">
        <v>1246</v>
      </c>
      <c r="P74" s="1" t="s">
        <v>1247</v>
      </c>
      <c r="Q74" s="1" t="s">
        <v>1288</v>
      </c>
      <c r="R74" s="12" t="s">
        <v>83</v>
      </c>
    </row>
    <row r="75" spans="1:18" hidden="1" x14ac:dyDescent="0.2">
      <c r="A75" s="1">
        <v>72</v>
      </c>
      <c r="B75" s="2" t="s">
        <v>11</v>
      </c>
      <c r="C75" s="2" t="s">
        <v>123</v>
      </c>
      <c r="D75" s="5" t="s">
        <v>128</v>
      </c>
      <c r="E75" s="2">
        <v>2011</v>
      </c>
      <c r="F75" s="23">
        <v>18</v>
      </c>
      <c r="G75" s="1" t="s">
        <v>136</v>
      </c>
      <c r="H75" s="4">
        <v>10.63</v>
      </c>
      <c r="I75" s="2">
        <v>2700</v>
      </c>
      <c r="M75" s="5" t="s">
        <v>1241</v>
      </c>
      <c r="N75" s="1" t="s">
        <v>87</v>
      </c>
      <c r="O75" s="1" t="s">
        <v>1245</v>
      </c>
      <c r="P75" s="1" t="s">
        <v>28</v>
      </c>
      <c r="Q75" s="1" t="s">
        <v>1288</v>
      </c>
      <c r="R75" s="12" t="s">
        <v>83</v>
      </c>
    </row>
    <row r="76" spans="1:18" hidden="1" x14ac:dyDescent="0.2">
      <c r="A76" s="1">
        <v>73</v>
      </c>
      <c r="B76" s="2" t="s">
        <v>11</v>
      </c>
      <c r="C76" s="2" t="s">
        <v>123</v>
      </c>
      <c r="D76" s="5" t="s">
        <v>128</v>
      </c>
      <c r="E76" s="2">
        <v>2012</v>
      </c>
      <c r="F76" s="23">
        <v>18</v>
      </c>
      <c r="G76" s="1" t="s">
        <v>137</v>
      </c>
      <c r="H76" s="4">
        <v>18.71</v>
      </c>
      <c r="I76" s="2">
        <v>2800</v>
      </c>
      <c r="M76" s="12" t="s">
        <v>1239</v>
      </c>
      <c r="N76" s="1" t="s">
        <v>57</v>
      </c>
      <c r="O76" s="1" t="s">
        <v>1246</v>
      </c>
      <c r="P76" s="1" t="s">
        <v>32</v>
      </c>
      <c r="Q76" s="1" t="s">
        <v>1288</v>
      </c>
      <c r="R76" s="12" t="s">
        <v>83</v>
      </c>
    </row>
    <row r="77" spans="1:18" hidden="1" x14ac:dyDescent="0.2">
      <c r="A77" s="1">
        <v>74</v>
      </c>
      <c r="B77" s="2" t="s">
        <v>11</v>
      </c>
      <c r="C77" s="2" t="s">
        <v>123</v>
      </c>
      <c r="D77" s="5" t="s">
        <v>128</v>
      </c>
      <c r="E77" s="2">
        <v>2013</v>
      </c>
      <c r="F77" s="23">
        <v>18</v>
      </c>
      <c r="G77" s="1" t="s">
        <v>138</v>
      </c>
      <c r="H77" s="4">
        <v>17.489999999999998</v>
      </c>
      <c r="I77" s="2">
        <v>2800</v>
      </c>
      <c r="M77" s="12" t="s">
        <v>1239</v>
      </c>
      <c r="N77" s="1" t="s">
        <v>70</v>
      </c>
      <c r="O77" s="1" t="s">
        <v>1246</v>
      </c>
      <c r="P77" s="1" t="s">
        <v>1247</v>
      </c>
      <c r="Q77" s="1" t="s">
        <v>1288</v>
      </c>
      <c r="R77" s="12" t="s">
        <v>83</v>
      </c>
    </row>
    <row r="78" spans="1:18" hidden="1" x14ac:dyDescent="0.2">
      <c r="A78" s="1">
        <v>75</v>
      </c>
      <c r="B78" s="2" t="s">
        <v>11</v>
      </c>
      <c r="C78" s="2" t="s">
        <v>123</v>
      </c>
      <c r="D78" s="5" t="s">
        <v>128</v>
      </c>
      <c r="E78" s="2">
        <v>2014</v>
      </c>
      <c r="F78" s="23">
        <v>18</v>
      </c>
      <c r="G78" s="1" t="s">
        <v>139</v>
      </c>
      <c r="H78" s="4">
        <v>17.73</v>
      </c>
      <c r="I78" s="2">
        <v>2800</v>
      </c>
      <c r="M78" s="12" t="s">
        <v>1239</v>
      </c>
      <c r="N78" s="1" t="s">
        <v>70</v>
      </c>
      <c r="O78" s="1" t="s">
        <v>1246</v>
      </c>
      <c r="P78" s="1" t="s">
        <v>1247</v>
      </c>
      <c r="Q78" s="1" t="s">
        <v>1288</v>
      </c>
      <c r="R78" s="12" t="s">
        <v>83</v>
      </c>
    </row>
    <row r="79" spans="1:18" hidden="1" x14ac:dyDescent="0.2">
      <c r="A79" s="1">
        <v>76</v>
      </c>
      <c r="B79" s="2" t="s">
        <v>11</v>
      </c>
      <c r="C79" s="2" t="s">
        <v>123</v>
      </c>
      <c r="D79" s="5" t="s">
        <v>128</v>
      </c>
      <c r="E79" s="2">
        <v>2015</v>
      </c>
      <c r="F79" s="23">
        <v>18</v>
      </c>
      <c r="G79" s="1" t="s">
        <v>140</v>
      </c>
      <c r="H79" s="4">
        <v>17.73</v>
      </c>
      <c r="I79" s="2">
        <v>2800</v>
      </c>
      <c r="M79" s="12" t="s">
        <v>1239</v>
      </c>
      <c r="N79" s="1" t="s">
        <v>70</v>
      </c>
      <c r="O79" s="1" t="s">
        <v>1246</v>
      </c>
      <c r="P79" s="1" t="s">
        <v>1247</v>
      </c>
      <c r="Q79" s="1" t="s">
        <v>1288</v>
      </c>
      <c r="R79" s="12" t="s">
        <v>83</v>
      </c>
    </row>
    <row r="80" spans="1:18" hidden="1" x14ac:dyDescent="0.2">
      <c r="A80" s="1">
        <v>77</v>
      </c>
      <c r="B80" s="2" t="s">
        <v>11</v>
      </c>
      <c r="C80" s="2" t="s">
        <v>123</v>
      </c>
      <c r="D80" s="5" t="s">
        <v>128</v>
      </c>
      <c r="E80" s="2">
        <v>2016</v>
      </c>
      <c r="F80" s="23">
        <v>18</v>
      </c>
      <c r="G80" s="1" t="s">
        <v>141</v>
      </c>
      <c r="H80" s="4">
        <v>17.739999999999998</v>
      </c>
      <c r="I80" s="2">
        <v>2800</v>
      </c>
      <c r="M80" s="12" t="s">
        <v>1239</v>
      </c>
      <c r="N80" s="1" t="s">
        <v>70</v>
      </c>
      <c r="O80" s="1" t="s">
        <v>1246</v>
      </c>
      <c r="P80" s="1" t="s">
        <v>1247</v>
      </c>
      <c r="Q80" s="1" t="s">
        <v>1288</v>
      </c>
      <c r="R80" s="12" t="s">
        <v>83</v>
      </c>
    </row>
    <row r="81" spans="1:18" hidden="1" x14ac:dyDescent="0.2">
      <c r="A81" s="1">
        <v>78</v>
      </c>
      <c r="B81" s="2" t="s">
        <v>11</v>
      </c>
      <c r="C81" s="2" t="s">
        <v>123</v>
      </c>
      <c r="D81" s="5" t="s">
        <v>128</v>
      </c>
      <c r="E81" s="2">
        <v>2017</v>
      </c>
      <c r="F81" s="23">
        <v>18</v>
      </c>
      <c r="G81" s="1" t="s">
        <v>142</v>
      </c>
      <c r="H81" s="4">
        <v>17.37</v>
      </c>
      <c r="I81" s="2">
        <v>2800</v>
      </c>
      <c r="M81" s="12" t="s">
        <v>1239</v>
      </c>
      <c r="N81" s="1" t="s">
        <v>70</v>
      </c>
      <c r="O81" s="1" t="s">
        <v>1246</v>
      </c>
      <c r="P81" s="1" t="s">
        <v>1247</v>
      </c>
      <c r="Q81" s="1" t="s">
        <v>1288</v>
      </c>
      <c r="R81" s="12" t="s">
        <v>83</v>
      </c>
    </row>
    <row r="82" spans="1:18" hidden="1" x14ac:dyDescent="0.2">
      <c r="A82" s="1">
        <v>79</v>
      </c>
      <c r="B82" s="2" t="s">
        <v>11</v>
      </c>
      <c r="C82" s="2" t="s">
        <v>123</v>
      </c>
      <c r="D82" s="5" t="s">
        <v>128</v>
      </c>
      <c r="E82" s="2">
        <v>2018</v>
      </c>
      <c r="F82" s="23">
        <v>18</v>
      </c>
      <c r="G82" s="1" t="s">
        <v>1301</v>
      </c>
      <c r="H82" s="4">
        <v>14.64</v>
      </c>
      <c r="I82" s="2">
        <v>2800</v>
      </c>
      <c r="M82" s="12" t="s">
        <v>1239</v>
      </c>
      <c r="N82" s="1" t="s">
        <v>57</v>
      </c>
      <c r="O82" s="1" t="s">
        <v>1246</v>
      </c>
      <c r="P82" s="1" t="s">
        <v>199</v>
      </c>
      <c r="Q82" s="1" t="s">
        <v>1288</v>
      </c>
      <c r="R82" s="12" t="s">
        <v>83</v>
      </c>
    </row>
    <row r="83" spans="1:18" hidden="1" x14ac:dyDescent="0.2">
      <c r="A83" s="1">
        <v>80</v>
      </c>
      <c r="B83" s="2" t="s">
        <v>11</v>
      </c>
      <c r="C83" s="2" t="s">
        <v>123</v>
      </c>
      <c r="D83" s="5" t="s">
        <v>128</v>
      </c>
      <c r="E83" s="2">
        <v>2019</v>
      </c>
      <c r="F83" s="23">
        <v>4</v>
      </c>
      <c r="G83" s="1" t="s">
        <v>143</v>
      </c>
      <c r="H83" s="4">
        <v>2.97</v>
      </c>
      <c r="I83" s="2">
        <v>2700</v>
      </c>
      <c r="M83" s="5" t="s">
        <v>1241</v>
      </c>
      <c r="N83" s="1" t="s">
        <v>87</v>
      </c>
      <c r="O83" s="1" t="s">
        <v>1245</v>
      </c>
      <c r="P83" s="1" t="s">
        <v>28</v>
      </c>
      <c r="Q83" s="1" t="s">
        <v>1288</v>
      </c>
      <c r="R83" s="12" t="s">
        <v>83</v>
      </c>
    </row>
    <row r="84" spans="1:18" hidden="1" x14ac:dyDescent="0.2">
      <c r="A84" s="1">
        <v>81</v>
      </c>
      <c r="B84" s="2" t="s">
        <v>11</v>
      </c>
      <c r="C84" s="2" t="s">
        <v>123</v>
      </c>
      <c r="D84" s="5" t="s">
        <v>128</v>
      </c>
      <c r="E84" s="2">
        <v>2020</v>
      </c>
      <c r="F84" s="23">
        <v>18</v>
      </c>
      <c r="G84" s="1" t="s">
        <v>144</v>
      </c>
      <c r="H84" s="4">
        <v>4.7</v>
      </c>
      <c r="I84" s="2">
        <v>2700</v>
      </c>
      <c r="M84" s="5" t="s">
        <v>1241</v>
      </c>
      <c r="N84" s="1" t="s">
        <v>87</v>
      </c>
      <c r="O84" s="1" t="s">
        <v>1245</v>
      </c>
      <c r="P84" s="1" t="s">
        <v>28</v>
      </c>
      <c r="Q84" s="1" t="s">
        <v>1288</v>
      </c>
      <c r="R84" s="12" t="s">
        <v>83</v>
      </c>
    </row>
    <row r="85" spans="1:18" hidden="1" x14ac:dyDescent="0.2">
      <c r="A85" s="1">
        <v>82</v>
      </c>
      <c r="B85" s="2" t="s">
        <v>11</v>
      </c>
      <c r="C85" s="2" t="s">
        <v>123</v>
      </c>
      <c r="D85" s="5" t="s">
        <v>128</v>
      </c>
      <c r="E85" s="2">
        <v>2021</v>
      </c>
      <c r="F85" s="23">
        <v>13</v>
      </c>
      <c r="G85" s="1" t="s">
        <v>145</v>
      </c>
      <c r="H85" s="4">
        <v>7.2</v>
      </c>
      <c r="I85" s="2">
        <v>3730</v>
      </c>
      <c r="M85" s="12" t="s">
        <v>1239</v>
      </c>
      <c r="N85" s="1" t="s">
        <v>57</v>
      </c>
      <c r="O85" s="1" t="s">
        <v>1246</v>
      </c>
      <c r="P85" s="1" t="s">
        <v>199</v>
      </c>
      <c r="R85" s="12" t="s">
        <v>20</v>
      </c>
    </row>
    <row r="86" spans="1:18" hidden="1" x14ac:dyDescent="0.2">
      <c r="A86" s="1">
        <v>83</v>
      </c>
      <c r="B86" s="2" t="s">
        <v>11</v>
      </c>
      <c r="C86" s="2" t="s">
        <v>123</v>
      </c>
      <c r="D86" s="5" t="s">
        <v>147</v>
      </c>
      <c r="E86" s="2">
        <v>2022</v>
      </c>
      <c r="F86" s="23">
        <v>18</v>
      </c>
      <c r="G86" s="1" t="s">
        <v>146</v>
      </c>
      <c r="H86" s="4">
        <v>7.4</v>
      </c>
      <c r="I86" s="2">
        <v>2700</v>
      </c>
      <c r="M86" s="5" t="s">
        <v>1241</v>
      </c>
      <c r="N86" s="1" t="s">
        <v>87</v>
      </c>
      <c r="O86" s="1" t="s">
        <v>1245</v>
      </c>
      <c r="P86" s="1" t="s">
        <v>28</v>
      </c>
      <c r="Q86" s="1" t="s">
        <v>1288</v>
      </c>
      <c r="R86" s="12" t="s">
        <v>83</v>
      </c>
    </row>
    <row r="87" spans="1:18" hidden="1" x14ac:dyDescent="0.2">
      <c r="A87" s="1">
        <v>84</v>
      </c>
      <c r="B87" s="2" t="s">
        <v>11</v>
      </c>
      <c r="C87" s="2" t="s">
        <v>123</v>
      </c>
      <c r="D87" s="5" t="s">
        <v>147</v>
      </c>
      <c r="E87" s="2">
        <v>2023</v>
      </c>
      <c r="F87" s="23">
        <v>18</v>
      </c>
      <c r="G87" s="1" t="s">
        <v>148</v>
      </c>
      <c r="H87" s="4">
        <v>11.18</v>
      </c>
      <c r="I87" s="2">
        <v>2700</v>
      </c>
      <c r="M87" s="5" t="s">
        <v>1241</v>
      </c>
      <c r="N87" s="1" t="s">
        <v>87</v>
      </c>
      <c r="O87" s="1" t="s">
        <v>1245</v>
      </c>
      <c r="P87" s="1" t="s">
        <v>28</v>
      </c>
      <c r="Q87" s="1" t="s">
        <v>1288</v>
      </c>
      <c r="R87" s="12" t="s">
        <v>83</v>
      </c>
    </row>
    <row r="88" spans="1:18" hidden="1" x14ac:dyDescent="0.2">
      <c r="A88" s="1">
        <v>85</v>
      </c>
      <c r="B88" s="2" t="s">
        <v>11</v>
      </c>
      <c r="C88" s="2" t="s">
        <v>123</v>
      </c>
      <c r="D88" s="5" t="s">
        <v>147</v>
      </c>
      <c r="E88" s="2">
        <v>2024</v>
      </c>
      <c r="F88" s="2">
        <v>15</v>
      </c>
      <c r="G88" s="1" t="s">
        <v>31</v>
      </c>
      <c r="H88" s="4">
        <v>12.95</v>
      </c>
      <c r="I88" s="2">
        <v>2700</v>
      </c>
      <c r="M88" s="12" t="s">
        <v>1239</v>
      </c>
      <c r="N88" s="1" t="s">
        <v>57</v>
      </c>
      <c r="O88" s="1" t="s">
        <v>1246</v>
      </c>
      <c r="P88" s="1" t="s">
        <v>32</v>
      </c>
      <c r="Q88" s="1" t="s">
        <v>1288</v>
      </c>
      <c r="R88" s="12" t="s">
        <v>83</v>
      </c>
    </row>
    <row r="89" spans="1:18" hidden="1" x14ac:dyDescent="0.2">
      <c r="A89" s="1">
        <v>86</v>
      </c>
      <c r="B89" s="2" t="s">
        <v>11</v>
      </c>
      <c r="C89" s="2" t="s">
        <v>123</v>
      </c>
      <c r="D89" s="5" t="s">
        <v>147</v>
      </c>
      <c r="E89" s="2">
        <v>2025</v>
      </c>
      <c r="F89" s="23">
        <v>13</v>
      </c>
      <c r="G89" s="1" t="s">
        <v>149</v>
      </c>
      <c r="H89" s="4">
        <v>13.56</v>
      </c>
      <c r="I89" s="2">
        <v>3730</v>
      </c>
      <c r="M89" s="12" t="s">
        <v>1239</v>
      </c>
      <c r="N89" s="1" t="s">
        <v>57</v>
      </c>
      <c r="O89" s="1" t="s">
        <v>1246</v>
      </c>
      <c r="P89" s="1" t="s">
        <v>199</v>
      </c>
      <c r="R89" s="12" t="s">
        <v>20</v>
      </c>
    </row>
    <row r="90" spans="1:18" hidden="1" x14ac:dyDescent="0.2">
      <c r="A90" s="1">
        <v>87</v>
      </c>
      <c r="B90" s="2" t="s">
        <v>11</v>
      </c>
      <c r="C90" s="2" t="s">
        <v>123</v>
      </c>
      <c r="D90" s="5" t="s">
        <v>147</v>
      </c>
      <c r="E90" s="2">
        <v>2026</v>
      </c>
      <c r="F90" s="23">
        <v>18</v>
      </c>
      <c r="G90" s="1" t="s">
        <v>13</v>
      </c>
      <c r="H90" s="4">
        <v>6.97</v>
      </c>
      <c r="I90" s="2">
        <v>2700</v>
      </c>
      <c r="M90" s="12" t="s">
        <v>1239</v>
      </c>
      <c r="N90" s="1" t="s">
        <v>57</v>
      </c>
      <c r="O90" s="1" t="s">
        <v>1246</v>
      </c>
      <c r="P90" s="1" t="s">
        <v>1266</v>
      </c>
      <c r="Q90" s="1" t="s">
        <v>1288</v>
      </c>
      <c r="R90" s="12" t="s">
        <v>83</v>
      </c>
    </row>
    <row r="91" spans="1:18" hidden="1" x14ac:dyDescent="0.2">
      <c r="A91" s="1">
        <v>88</v>
      </c>
      <c r="B91" s="2" t="s">
        <v>11</v>
      </c>
      <c r="C91" s="2" t="s">
        <v>123</v>
      </c>
      <c r="D91" s="5" t="s">
        <v>147</v>
      </c>
      <c r="E91" s="2">
        <v>2027</v>
      </c>
      <c r="F91" s="23">
        <v>18</v>
      </c>
      <c r="G91" s="1" t="s">
        <v>150</v>
      </c>
      <c r="H91" s="4">
        <v>17.39</v>
      </c>
      <c r="I91" s="2">
        <v>2700</v>
      </c>
      <c r="M91" s="12" t="s">
        <v>1239</v>
      </c>
      <c r="N91" s="1" t="s">
        <v>57</v>
      </c>
      <c r="O91" s="1" t="s">
        <v>1245</v>
      </c>
      <c r="P91" s="1" t="s">
        <v>28</v>
      </c>
      <c r="Q91" s="1" t="s">
        <v>1288</v>
      </c>
      <c r="R91" s="12" t="s">
        <v>83</v>
      </c>
    </row>
    <row r="92" spans="1:18" hidden="1" x14ac:dyDescent="0.2">
      <c r="A92" s="1">
        <v>89</v>
      </c>
      <c r="B92" s="2" t="s">
        <v>11</v>
      </c>
      <c r="C92" s="2" t="s">
        <v>123</v>
      </c>
      <c r="D92" s="5" t="s">
        <v>147</v>
      </c>
      <c r="E92" s="2">
        <v>2028</v>
      </c>
      <c r="F92" s="23">
        <v>18</v>
      </c>
      <c r="G92" s="1" t="s">
        <v>13</v>
      </c>
      <c r="H92" s="4">
        <v>5.55</v>
      </c>
      <c r="I92" s="2">
        <v>2700</v>
      </c>
      <c r="M92" s="12" t="s">
        <v>1239</v>
      </c>
      <c r="N92" s="1" t="s">
        <v>57</v>
      </c>
      <c r="O92" s="1" t="s">
        <v>1246</v>
      </c>
      <c r="P92" s="1" t="s">
        <v>1267</v>
      </c>
      <c r="Q92" s="1" t="s">
        <v>1288</v>
      </c>
      <c r="R92" s="12" t="s">
        <v>83</v>
      </c>
    </row>
    <row r="93" spans="1:18" hidden="1" x14ac:dyDescent="0.2">
      <c r="A93" s="1">
        <v>90</v>
      </c>
      <c r="B93" s="2" t="s">
        <v>11</v>
      </c>
      <c r="C93" s="2" t="s">
        <v>123</v>
      </c>
      <c r="D93" s="5" t="s">
        <v>147</v>
      </c>
      <c r="E93" s="2">
        <v>2029</v>
      </c>
      <c r="F93" s="23">
        <v>18</v>
      </c>
      <c r="G93" s="1" t="s">
        <v>151</v>
      </c>
      <c r="H93" s="4">
        <v>18</v>
      </c>
      <c r="I93" s="2">
        <v>2700</v>
      </c>
      <c r="M93" s="12" t="s">
        <v>1239</v>
      </c>
      <c r="N93" s="1" t="s">
        <v>57</v>
      </c>
      <c r="O93" s="1" t="s">
        <v>1246</v>
      </c>
      <c r="P93" s="1" t="s">
        <v>1268</v>
      </c>
      <c r="Q93" s="1" t="s">
        <v>1288</v>
      </c>
      <c r="R93" s="12" t="s">
        <v>83</v>
      </c>
    </row>
    <row r="94" spans="1:18" hidden="1" x14ac:dyDescent="0.2">
      <c r="A94" s="1">
        <v>91</v>
      </c>
      <c r="B94" s="2" t="s">
        <v>11</v>
      </c>
      <c r="C94" s="2" t="s">
        <v>123</v>
      </c>
      <c r="D94" s="5" t="s">
        <v>128</v>
      </c>
      <c r="E94" s="2">
        <v>2030</v>
      </c>
      <c r="F94" s="23">
        <v>18</v>
      </c>
      <c r="G94" s="1" t="s">
        <v>152</v>
      </c>
      <c r="H94" s="4">
        <v>13.41</v>
      </c>
      <c r="I94" s="2">
        <v>2700</v>
      </c>
      <c r="M94" s="12" t="s">
        <v>1239</v>
      </c>
      <c r="N94" s="1" t="s">
        <v>57</v>
      </c>
      <c r="O94" s="1" t="s">
        <v>1246</v>
      </c>
      <c r="P94" s="1" t="s">
        <v>1269</v>
      </c>
      <c r="Q94" s="1" t="s">
        <v>1288</v>
      </c>
      <c r="R94" s="12" t="s">
        <v>83</v>
      </c>
    </row>
    <row r="95" spans="1:18" hidden="1" x14ac:dyDescent="0.2">
      <c r="A95" s="1">
        <v>92</v>
      </c>
      <c r="B95" s="2" t="s">
        <v>11</v>
      </c>
      <c r="C95" s="2" t="s">
        <v>123</v>
      </c>
      <c r="D95" s="5" t="s">
        <v>147</v>
      </c>
      <c r="E95" s="2">
        <v>2031</v>
      </c>
      <c r="F95" s="23">
        <v>18</v>
      </c>
      <c r="G95" s="1" t="s">
        <v>153</v>
      </c>
      <c r="H95" s="4">
        <v>91.1</v>
      </c>
      <c r="I95" s="2">
        <v>2700</v>
      </c>
      <c r="M95" s="12" t="s">
        <v>1239</v>
      </c>
      <c r="N95" s="1" t="s">
        <v>57</v>
      </c>
      <c r="O95" s="1" t="s">
        <v>1246</v>
      </c>
      <c r="P95" s="1" t="s">
        <v>1270</v>
      </c>
      <c r="Q95" s="1" t="s">
        <v>1288</v>
      </c>
      <c r="R95" s="12" t="s">
        <v>83</v>
      </c>
    </row>
    <row r="96" spans="1:18" hidden="1" x14ac:dyDescent="0.2">
      <c r="A96" s="1">
        <v>93</v>
      </c>
      <c r="B96" s="2" t="s">
        <v>11</v>
      </c>
      <c r="C96" s="2" t="s">
        <v>123</v>
      </c>
      <c r="D96" s="5" t="s">
        <v>147</v>
      </c>
      <c r="E96" s="2">
        <v>2032</v>
      </c>
      <c r="F96" s="23">
        <v>18</v>
      </c>
      <c r="G96" s="1" t="s">
        <v>154</v>
      </c>
      <c r="H96" s="4">
        <v>10.119999999999999</v>
      </c>
      <c r="I96" s="2">
        <v>2700</v>
      </c>
      <c r="M96" s="12" t="s">
        <v>1239</v>
      </c>
      <c r="N96" s="1" t="s">
        <v>70</v>
      </c>
      <c r="O96" s="1" t="s">
        <v>1246</v>
      </c>
      <c r="P96" s="1" t="s">
        <v>1271</v>
      </c>
      <c r="Q96" s="1" t="s">
        <v>1288</v>
      </c>
      <c r="R96" s="12" t="s">
        <v>83</v>
      </c>
    </row>
    <row r="97" spans="1:18" hidden="1" x14ac:dyDescent="0.2">
      <c r="A97" s="1">
        <v>94</v>
      </c>
      <c r="B97" s="2" t="s">
        <v>11</v>
      </c>
      <c r="C97" s="2" t="s">
        <v>123</v>
      </c>
      <c r="D97" s="5" t="s">
        <v>147</v>
      </c>
      <c r="E97" s="2">
        <v>2033</v>
      </c>
      <c r="F97" s="23">
        <v>18</v>
      </c>
      <c r="G97" s="1" t="s">
        <v>155</v>
      </c>
      <c r="H97" s="4">
        <v>15.99</v>
      </c>
      <c r="I97" s="2">
        <v>2700</v>
      </c>
      <c r="M97" s="12" t="s">
        <v>1239</v>
      </c>
      <c r="N97" s="1" t="s">
        <v>70</v>
      </c>
      <c r="O97" s="1" t="s">
        <v>1246</v>
      </c>
      <c r="P97" s="1" t="s">
        <v>1272</v>
      </c>
      <c r="Q97" s="1" t="s">
        <v>1288</v>
      </c>
      <c r="R97" s="12" t="s">
        <v>83</v>
      </c>
    </row>
    <row r="98" spans="1:18" hidden="1" x14ac:dyDescent="0.2">
      <c r="A98" s="1">
        <v>95</v>
      </c>
      <c r="B98" s="2" t="s">
        <v>11</v>
      </c>
      <c r="C98" s="2" t="s">
        <v>123</v>
      </c>
      <c r="D98" s="5" t="s">
        <v>147</v>
      </c>
      <c r="E98" s="2">
        <v>2034</v>
      </c>
      <c r="F98" s="23">
        <v>18</v>
      </c>
      <c r="G98" s="1" t="s">
        <v>156</v>
      </c>
      <c r="H98" s="4">
        <v>33.44</v>
      </c>
      <c r="I98" s="2">
        <v>2700</v>
      </c>
      <c r="M98" s="12" t="s">
        <v>1239</v>
      </c>
      <c r="N98" s="1" t="s">
        <v>70</v>
      </c>
      <c r="O98" s="1" t="s">
        <v>1246</v>
      </c>
      <c r="P98" s="1" t="s">
        <v>1273</v>
      </c>
      <c r="Q98" s="1" t="s">
        <v>1288</v>
      </c>
      <c r="R98" s="12" t="s">
        <v>83</v>
      </c>
    </row>
    <row r="99" spans="1:18" hidden="1" x14ac:dyDescent="0.2">
      <c r="A99" s="1">
        <v>96</v>
      </c>
      <c r="B99" s="2" t="s">
        <v>11</v>
      </c>
      <c r="C99" s="2" t="s">
        <v>123</v>
      </c>
      <c r="D99" s="5" t="s">
        <v>147</v>
      </c>
      <c r="E99" s="2">
        <v>2035</v>
      </c>
      <c r="F99" s="23">
        <v>18</v>
      </c>
      <c r="G99" s="1" t="s">
        <v>157</v>
      </c>
      <c r="H99" s="4">
        <v>5.96</v>
      </c>
      <c r="I99" s="2">
        <v>2700</v>
      </c>
      <c r="M99" s="5" t="s">
        <v>1241</v>
      </c>
      <c r="N99" s="1" t="s">
        <v>87</v>
      </c>
      <c r="O99" s="1" t="s">
        <v>1245</v>
      </c>
      <c r="P99" s="1" t="s">
        <v>28</v>
      </c>
      <c r="Q99" s="1" t="s">
        <v>1288</v>
      </c>
      <c r="R99" s="12" t="s">
        <v>83</v>
      </c>
    </row>
    <row r="100" spans="1:18" hidden="1" x14ac:dyDescent="0.2">
      <c r="A100" s="1">
        <v>97</v>
      </c>
      <c r="B100" s="2" t="s">
        <v>11</v>
      </c>
      <c r="C100" s="2" t="s">
        <v>123</v>
      </c>
      <c r="D100" s="5" t="s">
        <v>147</v>
      </c>
      <c r="E100" s="2">
        <v>2036</v>
      </c>
      <c r="F100" s="23">
        <v>18</v>
      </c>
      <c r="G100" s="1" t="s">
        <v>158</v>
      </c>
      <c r="H100" s="4">
        <v>3.68</v>
      </c>
      <c r="I100" s="2">
        <v>2700</v>
      </c>
      <c r="M100" s="12" t="s">
        <v>1239</v>
      </c>
      <c r="N100" s="1" t="s">
        <v>57</v>
      </c>
      <c r="O100" s="1" t="s">
        <v>1246</v>
      </c>
      <c r="P100" s="1" t="s">
        <v>1274</v>
      </c>
      <c r="Q100" s="1" t="s">
        <v>1288</v>
      </c>
      <c r="R100" s="12" t="s">
        <v>83</v>
      </c>
    </row>
    <row r="101" spans="1:18" hidden="1" x14ac:dyDescent="0.2">
      <c r="A101" s="1">
        <v>98</v>
      </c>
      <c r="B101" s="2" t="s">
        <v>11</v>
      </c>
      <c r="C101" s="2" t="s">
        <v>123</v>
      </c>
      <c r="D101" s="5" t="s">
        <v>147</v>
      </c>
      <c r="E101" s="2">
        <v>2037</v>
      </c>
      <c r="F101" s="23">
        <v>18</v>
      </c>
      <c r="G101" s="1" t="s">
        <v>159</v>
      </c>
      <c r="H101" s="4">
        <v>15.38</v>
      </c>
      <c r="I101" s="2">
        <v>2800</v>
      </c>
      <c r="M101" s="12" t="s">
        <v>1239</v>
      </c>
      <c r="N101" s="1" t="s">
        <v>70</v>
      </c>
      <c r="O101" s="1" t="s">
        <v>1246</v>
      </c>
      <c r="P101" s="1" t="s">
        <v>1247</v>
      </c>
      <c r="Q101" s="1" t="s">
        <v>1288</v>
      </c>
      <c r="R101" s="12" t="s">
        <v>83</v>
      </c>
    </row>
    <row r="102" spans="1:18" hidden="1" x14ac:dyDescent="0.2">
      <c r="A102" s="1">
        <v>99</v>
      </c>
      <c r="B102" s="2" t="s">
        <v>11</v>
      </c>
      <c r="C102" s="2" t="s">
        <v>123</v>
      </c>
      <c r="D102" s="5" t="s">
        <v>147</v>
      </c>
      <c r="E102" s="2">
        <v>2038</v>
      </c>
      <c r="F102" s="23">
        <v>18</v>
      </c>
      <c r="G102" s="1" t="s">
        <v>160</v>
      </c>
      <c r="H102" s="4">
        <v>4.04</v>
      </c>
      <c r="I102" s="2">
        <v>2700</v>
      </c>
      <c r="M102" s="5" t="s">
        <v>1241</v>
      </c>
      <c r="N102" s="1" t="s">
        <v>87</v>
      </c>
      <c r="O102" s="1" t="s">
        <v>1245</v>
      </c>
      <c r="P102" s="1" t="s">
        <v>28</v>
      </c>
      <c r="Q102" s="1" t="s">
        <v>1288</v>
      </c>
      <c r="R102" s="12" t="s">
        <v>83</v>
      </c>
    </row>
    <row r="103" spans="1:18" hidden="1" x14ac:dyDescent="0.2">
      <c r="A103" s="1">
        <v>100</v>
      </c>
      <c r="B103" s="2" t="s">
        <v>11</v>
      </c>
      <c r="C103" s="2" t="s">
        <v>123</v>
      </c>
      <c r="D103" s="5" t="s">
        <v>147</v>
      </c>
      <c r="E103" s="2">
        <v>2039</v>
      </c>
      <c r="F103" s="23">
        <v>18</v>
      </c>
      <c r="G103" s="1" t="s">
        <v>161</v>
      </c>
      <c r="H103" s="4">
        <v>52.78</v>
      </c>
      <c r="I103" s="2">
        <v>2800</v>
      </c>
      <c r="M103" s="12" t="s">
        <v>1239</v>
      </c>
      <c r="N103" s="1" t="s">
        <v>70</v>
      </c>
      <c r="O103" s="1" t="s">
        <v>1246</v>
      </c>
      <c r="P103" s="1" t="s">
        <v>1247</v>
      </c>
      <c r="Q103" s="1" t="s">
        <v>1288</v>
      </c>
      <c r="R103" s="12" t="s">
        <v>83</v>
      </c>
    </row>
    <row r="104" spans="1:18" hidden="1" x14ac:dyDescent="0.2">
      <c r="A104" s="1">
        <v>101</v>
      </c>
      <c r="B104" s="2" t="s">
        <v>11</v>
      </c>
      <c r="C104" s="2" t="s">
        <v>123</v>
      </c>
      <c r="D104" s="5" t="s">
        <v>147</v>
      </c>
      <c r="E104" s="2">
        <v>2040</v>
      </c>
      <c r="F104" s="23">
        <v>18</v>
      </c>
      <c r="G104" s="1" t="s">
        <v>162</v>
      </c>
      <c r="H104" s="4">
        <v>48</v>
      </c>
      <c r="I104" s="2">
        <v>2800</v>
      </c>
      <c r="M104" s="12" t="s">
        <v>1239</v>
      </c>
      <c r="N104" s="1" t="s">
        <v>70</v>
      </c>
      <c r="O104" s="1" t="s">
        <v>1246</v>
      </c>
      <c r="P104" s="1" t="s">
        <v>1247</v>
      </c>
      <c r="Q104" s="1" t="s">
        <v>1288</v>
      </c>
      <c r="R104" s="12" t="s">
        <v>83</v>
      </c>
    </row>
    <row r="105" spans="1:18" hidden="1" x14ac:dyDescent="0.2">
      <c r="A105" s="1">
        <v>102</v>
      </c>
      <c r="B105" s="2" t="s">
        <v>11</v>
      </c>
      <c r="C105" s="2" t="s">
        <v>123</v>
      </c>
      <c r="D105" s="5" t="s">
        <v>147</v>
      </c>
      <c r="E105" s="2">
        <v>2041</v>
      </c>
      <c r="F105" s="23">
        <v>18</v>
      </c>
      <c r="G105" s="1" t="s">
        <v>163</v>
      </c>
      <c r="H105" s="4">
        <v>41.79</v>
      </c>
      <c r="I105" s="2">
        <v>2800</v>
      </c>
      <c r="M105" s="12" t="s">
        <v>1239</v>
      </c>
      <c r="N105" s="1" t="s">
        <v>70</v>
      </c>
      <c r="O105" s="1" t="s">
        <v>1246</v>
      </c>
      <c r="P105" s="1" t="s">
        <v>1247</v>
      </c>
      <c r="Q105" s="1" t="s">
        <v>1288</v>
      </c>
      <c r="R105" s="12" t="s">
        <v>83</v>
      </c>
    </row>
    <row r="106" spans="1:18" hidden="1" x14ac:dyDescent="0.2">
      <c r="A106" s="1">
        <v>103</v>
      </c>
      <c r="B106" s="2" t="s">
        <v>11</v>
      </c>
      <c r="C106" s="2" t="s">
        <v>123</v>
      </c>
      <c r="D106" s="5" t="s">
        <v>147</v>
      </c>
      <c r="E106" s="2">
        <v>2042</v>
      </c>
      <c r="F106" s="23">
        <v>18</v>
      </c>
      <c r="G106" s="1" t="s">
        <v>164</v>
      </c>
      <c r="H106" s="4">
        <v>47.44</v>
      </c>
      <c r="I106" s="2">
        <v>2800</v>
      </c>
      <c r="M106" s="12" t="s">
        <v>1239</v>
      </c>
      <c r="N106" s="1" t="s">
        <v>70</v>
      </c>
      <c r="O106" s="1" t="s">
        <v>1246</v>
      </c>
      <c r="P106" s="1" t="s">
        <v>1247</v>
      </c>
      <c r="Q106" s="1" t="s">
        <v>1288</v>
      </c>
      <c r="R106" s="12" t="s">
        <v>83</v>
      </c>
    </row>
    <row r="107" spans="1:18" hidden="1" x14ac:dyDescent="0.2">
      <c r="A107" s="1">
        <v>104</v>
      </c>
      <c r="B107" s="2" t="s">
        <v>11</v>
      </c>
      <c r="C107" s="2" t="s">
        <v>123</v>
      </c>
      <c r="D107" s="5" t="s">
        <v>147</v>
      </c>
      <c r="E107" s="2">
        <v>2043</v>
      </c>
      <c r="F107" s="23">
        <v>18</v>
      </c>
      <c r="G107" s="1" t="s">
        <v>165</v>
      </c>
      <c r="H107" s="4">
        <v>42.78</v>
      </c>
      <c r="I107" s="2">
        <v>2800</v>
      </c>
      <c r="M107" s="12" t="s">
        <v>1239</v>
      </c>
      <c r="N107" s="1" t="s">
        <v>70</v>
      </c>
      <c r="O107" s="1" t="s">
        <v>1246</v>
      </c>
      <c r="P107" s="1" t="s">
        <v>1247</v>
      </c>
      <c r="Q107" s="1" t="s">
        <v>1288</v>
      </c>
      <c r="R107" s="12" t="s">
        <v>83</v>
      </c>
    </row>
    <row r="108" spans="1:18" hidden="1" x14ac:dyDescent="0.2">
      <c r="A108" s="1">
        <v>105</v>
      </c>
      <c r="B108" s="2" t="s">
        <v>11</v>
      </c>
      <c r="C108" s="2" t="s">
        <v>123</v>
      </c>
      <c r="D108" s="5" t="s">
        <v>147</v>
      </c>
      <c r="E108" s="2">
        <v>2044</v>
      </c>
      <c r="F108" s="23">
        <v>18</v>
      </c>
      <c r="G108" s="1" t="s">
        <v>166</v>
      </c>
      <c r="H108" s="4">
        <v>24.26</v>
      </c>
      <c r="I108" s="2">
        <v>2800</v>
      </c>
      <c r="M108" s="12" t="s">
        <v>1239</v>
      </c>
      <c r="N108" s="1" t="s">
        <v>57</v>
      </c>
      <c r="O108" s="1" t="s">
        <v>1246</v>
      </c>
      <c r="P108" s="1" t="s">
        <v>32</v>
      </c>
      <c r="Q108" s="1" t="s">
        <v>1288</v>
      </c>
      <c r="R108" s="12" t="s">
        <v>83</v>
      </c>
    </row>
    <row r="109" spans="1:18" hidden="1" x14ac:dyDescent="0.2">
      <c r="A109" s="1">
        <v>106</v>
      </c>
      <c r="B109" s="2" t="s">
        <v>11</v>
      </c>
      <c r="C109" s="2" t="s">
        <v>123</v>
      </c>
      <c r="D109" s="5" t="s">
        <v>147</v>
      </c>
      <c r="E109" s="2">
        <v>2045</v>
      </c>
      <c r="F109" s="23">
        <v>18</v>
      </c>
      <c r="G109" s="1" t="s">
        <v>167</v>
      </c>
      <c r="H109" s="4">
        <v>33.28</v>
      </c>
      <c r="I109" s="2">
        <v>2800</v>
      </c>
      <c r="M109" s="12" t="s">
        <v>1239</v>
      </c>
      <c r="N109" s="1" t="s">
        <v>57</v>
      </c>
      <c r="O109" s="1" t="s">
        <v>1246</v>
      </c>
      <c r="P109" s="1" t="s">
        <v>199</v>
      </c>
      <c r="Q109" s="1" t="s">
        <v>1288</v>
      </c>
      <c r="R109" s="12" t="s">
        <v>83</v>
      </c>
    </row>
    <row r="110" spans="1:18" hidden="1" x14ac:dyDescent="0.2">
      <c r="A110" s="1">
        <v>107</v>
      </c>
      <c r="B110" s="2" t="s">
        <v>11</v>
      </c>
      <c r="C110" s="2" t="s">
        <v>123</v>
      </c>
      <c r="D110" s="5" t="s">
        <v>147</v>
      </c>
      <c r="E110" s="2">
        <v>2046</v>
      </c>
      <c r="F110" s="23">
        <v>4</v>
      </c>
      <c r="G110" s="1" t="s">
        <v>168</v>
      </c>
      <c r="H110" s="4">
        <v>3.84</v>
      </c>
      <c r="I110" s="2">
        <v>2700</v>
      </c>
      <c r="M110" s="5" t="s">
        <v>1241</v>
      </c>
      <c r="N110" s="1" t="s">
        <v>87</v>
      </c>
      <c r="O110" s="1" t="s">
        <v>1245</v>
      </c>
      <c r="P110" s="1" t="s">
        <v>28</v>
      </c>
      <c r="Q110" s="1" t="s">
        <v>1288</v>
      </c>
      <c r="R110" s="12" t="s">
        <v>83</v>
      </c>
    </row>
    <row r="111" spans="1:18" hidden="1" x14ac:dyDescent="0.2">
      <c r="A111" s="1">
        <v>108</v>
      </c>
      <c r="B111" s="2" t="s">
        <v>11</v>
      </c>
      <c r="C111" s="2" t="s">
        <v>123</v>
      </c>
      <c r="D111" s="5" t="s">
        <v>147</v>
      </c>
      <c r="E111" s="2">
        <v>2047</v>
      </c>
      <c r="F111" s="23">
        <v>18</v>
      </c>
      <c r="G111" s="1" t="s">
        <v>169</v>
      </c>
      <c r="H111" s="4">
        <v>2.64</v>
      </c>
      <c r="I111" s="2">
        <v>2700</v>
      </c>
      <c r="M111" s="5" t="s">
        <v>1241</v>
      </c>
      <c r="N111" s="1" t="s">
        <v>131</v>
      </c>
      <c r="O111" s="1" t="s">
        <v>1245</v>
      </c>
      <c r="P111" s="1" t="s">
        <v>28</v>
      </c>
      <c r="Q111" s="1" t="s">
        <v>1288</v>
      </c>
      <c r="R111" s="12" t="s">
        <v>83</v>
      </c>
    </row>
    <row r="112" spans="1:18" hidden="1" x14ac:dyDescent="0.2">
      <c r="A112" s="1">
        <v>109</v>
      </c>
      <c r="B112" s="2" t="s">
        <v>11</v>
      </c>
      <c r="C112" s="2" t="s">
        <v>123</v>
      </c>
      <c r="D112" s="5" t="s">
        <v>147</v>
      </c>
      <c r="E112" s="2">
        <v>2048</v>
      </c>
      <c r="F112" s="23">
        <v>18</v>
      </c>
      <c r="G112" s="1" t="s">
        <v>1300</v>
      </c>
      <c r="H112" s="4">
        <v>111.43</v>
      </c>
      <c r="I112" s="2">
        <v>2800</v>
      </c>
      <c r="M112" s="12" t="s">
        <v>1239</v>
      </c>
      <c r="N112" s="1" t="s">
        <v>70</v>
      </c>
      <c r="O112" s="1" t="s">
        <v>1246</v>
      </c>
      <c r="P112" s="1" t="s">
        <v>1247</v>
      </c>
      <c r="Q112" s="1" t="s">
        <v>1288</v>
      </c>
      <c r="R112" s="12" t="s">
        <v>83</v>
      </c>
    </row>
    <row r="113" spans="1:18" hidden="1" x14ac:dyDescent="0.2">
      <c r="A113" s="1">
        <v>110</v>
      </c>
      <c r="B113" s="2" t="s">
        <v>11</v>
      </c>
      <c r="C113" s="2" t="s">
        <v>123</v>
      </c>
      <c r="D113" s="5" t="s">
        <v>147</v>
      </c>
      <c r="E113" s="2">
        <v>2049</v>
      </c>
      <c r="F113" s="23">
        <v>18</v>
      </c>
      <c r="G113" s="1" t="s">
        <v>170</v>
      </c>
      <c r="H113" s="4">
        <v>4.0599999999999996</v>
      </c>
      <c r="I113" s="2">
        <v>2700</v>
      </c>
      <c r="M113" s="5" t="s">
        <v>1241</v>
      </c>
      <c r="N113" s="1" t="s">
        <v>74</v>
      </c>
      <c r="O113" s="1" t="s">
        <v>1245</v>
      </c>
      <c r="P113" s="1" t="s">
        <v>28</v>
      </c>
      <c r="Q113" s="1" t="s">
        <v>1288</v>
      </c>
      <c r="R113" s="12" t="s">
        <v>83</v>
      </c>
    </row>
    <row r="114" spans="1:18" hidden="1" x14ac:dyDescent="0.2">
      <c r="A114" s="1">
        <v>111</v>
      </c>
      <c r="B114" s="2" t="s">
        <v>11</v>
      </c>
      <c r="C114" s="2" t="s">
        <v>123</v>
      </c>
      <c r="D114" s="5" t="s">
        <v>147</v>
      </c>
      <c r="E114" s="2">
        <v>2050</v>
      </c>
      <c r="F114" s="2">
        <v>14</v>
      </c>
      <c r="G114" s="1" t="s">
        <v>36</v>
      </c>
      <c r="H114" s="4">
        <v>3.52</v>
      </c>
      <c r="I114" s="2">
        <v>2700</v>
      </c>
      <c r="M114" s="5" t="s">
        <v>1241</v>
      </c>
      <c r="N114" s="1" t="s">
        <v>74</v>
      </c>
      <c r="O114" s="1" t="s">
        <v>1245</v>
      </c>
      <c r="P114" s="1" t="s">
        <v>37</v>
      </c>
      <c r="Q114" s="1" t="s">
        <v>1288</v>
      </c>
      <c r="R114" s="12" t="s">
        <v>16</v>
      </c>
    </row>
    <row r="115" spans="1:18" hidden="1" x14ac:dyDescent="0.2">
      <c r="A115" s="1">
        <v>112</v>
      </c>
      <c r="B115" s="2" t="s">
        <v>11</v>
      </c>
      <c r="C115" s="2" t="s">
        <v>123</v>
      </c>
      <c r="D115" s="5" t="s">
        <v>147</v>
      </c>
      <c r="E115" s="2">
        <v>2051</v>
      </c>
      <c r="F115" s="23">
        <v>18</v>
      </c>
      <c r="G115" s="1" t="s">
        <v>171</v>
      </c>
      <c r="H115" s="4">
        <v>23.45</v>
      </c>
      <c r="I115" s="2">
        <v>2800</v>
      </c>
      <c r="M115" s="12" t="s">
        <v>1239</v>
      </c>
      <c r="N115" s="1" t="s">
        <v>70</v>
      </c>
      <c r="O115" s="1" t="s">
        <v>1246</v>
      </c>
      <c r="P115" s="1" t="s">
        <v>1247</v>
      </c>
      <c r="Q115" s="1" t="s">
        <v>1288</v>
      </c>
      <c r="R115" s="12" t="s">
        <v>83</v>
      </c>
    </row>
    <row r="116" spans="1:18" hidden="1" x14ac:dyDescent="0.2">
      <c r="A116" s="1">
        <v>113</v>
      </c>
      <c r="B116" s="2" t="s">
        <v>11</v>
      </c>
      <c r="C116" s="2" t="s">
        <v>123</v>
      </c>
      <c r="D116" s="5" t="s">
        <v>147</v>
      </c>
      <c r="E116" s="2">
        <v>2052</v>
      </c>
      <c r="F116" s="23">
        <v>18</v>
      </c>
      <c r="G116" s="1" t="s">
        <v>172</v>
      </c>
      <c r="H116" s="4">
        <v>17.68</v>
      </c>
      <c r="I116" s="2">
        <v>2700</v>
      </c>
      <c r="M116" s="12" t="s">
        <v>1239</v>
      </c>
      <c r="N116" s="1" t="s">
        <v>57</v>
      </c>
      <c r="O116" s="1" t="s">
        <v>1246</v>
      </c>
      <c r="P116" s="1" t="s">
        <v>1275</v>
      </c>
      <c r="Q116" s="1" t="s">
        <v>1288</v>
      </c>
      <c r="R116" s="12" t="s">
        <v>83</v>
      </c>
    </row>
    <row r="117" spans="1:18" hidden="1" x14ac:dyDescent="0.2">
      <c r="A117" s="1">
        <v>114</v>
      </c>
      <c r="B117" s="2" t="s">
        <v>11</v>
      </c>
      <c r="C117" s="2" t="s">
        <v>123</v>
      </c>
      <c r="D117" s="5" t="s">
        <v>147</v>
      </c>
      <c r="E117" s="2">
        <v>2053</v>
      </c>
      <c r="F117" s="23">
        <v>18</v>
      </c>
      <c r="G117" s="1" t="s">
        <v>173</v>
      </c>
      <c r="H117" s="4">
        <v>1.26</v>
      </c>
      <c r="I117" s="2">
        <v>2700</v>
      </c>
      <c r="M117" s="5" t="s">
        <v>1241</v>
      </c>
      <c r="N117" s="1" t="s">
        <v>87</v>
      </c>
      <c r="O117" s="1" t="s">
        <v>1245</v>
      </c>
      <c r="P117" s="1" t="s">
        <v>28</v>
      </c>
      <c r="Q117" s="1" t="s">
        <v>1288</v>
      </c>
      <c r="R117" s="12" t="s">
        <v>83</v>
      </c>
    </row>
    <row r="118" spans="1:18" hidden="1" x14ac:dyDescent="0.2">
      <c r="A118" s="1">
        <v>115</v>
      </c>
      <c r="B118" s="2" t="s">
        <v>11</v>
      </c>
      <c r="C118" s="2" t="s">
        <v>123</v>
      </c>
      <c r="D118" s="5" t="s">
        <v>147</v>
      </c>
      <c r="E118" s="2">
        <v>2054</v>
      </c>
      <c r="F118" s="23">
        <v>18</v>
      </c>
      <c r="G118" s="1" t="s">
        <v>174</v>
      </c>
      <c r="H118" s="4">
        <v>2.08</v>
      </c>
      <c r="I118" s="2">
        <v>2700</v>
      </c>
      <c r="M118" s="5" t="s">
        <v>1241</v>
      </c>
      <c r="N118" s="1" t="s">
        <v>131</v>
      </c>
      <c r="O118" s="1" t="s">
        <v>1245</v>
      </c>
      <c r="P118" s="1" t="s">
        <v>28</v>
      </c>
      <c r="Q118" s="1" t="s">
        <v>1288</v>
      </c>
      <c r="R118" s="12" t="s">
        <v>83</v>
      </c>
    </row>
    <row r="119" spans="1:18" hidden="1" x14ac:dyDescent="0.2">
      <c r="A119" s="1">
        <v>116</v>
      </c>
      <c r="B119" s="2" t="s">
        <v>11</v>
      </c>
      <c r="C119" s="2" t="s">
        <v>123</v>
      </c>
      <c r="D119" s="5" t="s">
        <v>147</v>
      </c>
      <c r="E119" s="2">
        <v>2055</v>
      </c>
      <c r="F119" s="23">
        <v>18</v>
      </c>
      <c r="G119" s="1" t="s">
        <v>175</v>
      </c>
      <c r="H119" s="4">
        <v>17.23</v>
      </c>
      <c r="I119" s="2" t="s">
        <v>176</v>
      </c>
      <c r="M119" s="12" t="s">
        <v>1239</v>
      </c>
      <c r="N119" s="1" t="s">
        <v>57</v>
      </c>
      <c r="O119" s="1" t="s">
        <v>1246</v>
      </c>
      <c r="P119" s="1" t="s">
        <v>1276</v>
      </c>
      <c r="Q119" s="1" t="s">
        <v>1288</v>
      </c>
      <c r="R119" s="12" t="s">
        <v>177</v>
      </c>
    </row>
    <row r="120" spans="1:18" hidden="1" x14ac:dyDescent="0.2">
      <c r="A120" s="1">
        <v>117</v>
      </c>
      <c r="B120" s="2" t="s">
        <v>11</v>
      </c>
      <c r="C120" s="2" t="s">
        <v>123</v>
      </c>
      <c r="D120" s="5" t="s">
        <v>147</v>
      </c>
      <c r="E120" s="2">
        <v>2056</v>
      </c>
      <c r="F120" s="23">
        <v>18</v>
      </c>
      <c r="G120" s="1" t="s">
        <v>178</v>
      </c>
      <c r="H120" s="4">
        <v>21.35</v>
      </c>
      <c r="I120" s="2">
        <v>2700</v>
      </c>
      <c r="M120" s="12" t="s">
        <v>1239</v>
      </c>
      <c r="N120" s="1" t="s">
        <v>57</v>
      </c>
      <c r="O120" s="1" t="s">
        <v>1246</v>
      </c>
      <c r="P120" s="1" t="s">
        <v>1277</v>
      </c>
      <c r="Q120" s="1" t="s">
        <v>1288</v>
      </c>
      <c r="R120" s="12" t="s">
        <v>83</v>
      </c>
    </row>
    <row r="121" spans="1:18" hidden="1" x14ac:dyDescent="0.2">
      <c r="A121" s="1">
        <v>118</v>
      </c>
      <c r="B121" s="2" t="s">
        <v>11</v>
      </c>
      <c r="C121" s="2" t="s">
        <v>123</v>
      </c>
      <c r="D121" s="5" t="s">
        <v>147</v>
      </c>
      <c r="E121" s="2">
        <v>2057</v>
      </c>
      <c r="F121" s="23">
        <v>18</v>
      </c>
      <c r="G121" s="1" t="s">
        <v>179</v>
      </c>
      <c r="H121" s="4">
        <v>2.71</v>
      </c>
      <c r="I121" s="2">
        <v>2700</v>
      </c>
      <c r="M121" s="5" t="s">
        <v>1241</v>
      </c>
      <c r="N121" s="1" t="s">
        <v>87</v>
      </c>
      <c r="O121" s="1" t="s">
        <v>1245</v>
      </c>
      <c r="P121" s="1" t="s">
        <v>28</v>
      </c>
      <c r="Q121" s="1" t="s">
        <v>1288</v>
      </c>
      <c r="R121" s="12" t="s">
        <v>83</v>
      </c>
    </row>
    <row r="122" spans="1:18" hidden="1" x14ac:dyDescent="0.2">
      <c r="A122" s="1">
        <v>119</v>
      </c>
      <c r="B122" s="2" t="s">
        <v>11</v>
      </c>
      <c r="C122" s="2" t="s">
        <v>123</v>
      </c>
      <c r="D122" s="5" t="s">
        <v>147</v>
      </c>
      <c r="E122" s="2">
        <v>2058</v>
      </c>
      <c r="F122" s="23">
        <v>18</v>
      </c>
      <c r="G122" s="1" t="s">
        <v>180</v>
      </c>
      <c r="H122" s="4">
        <v>2.3199999999999998</v>
      </c>
      <c r="I122" s="2">
        <v>2700</v>
      </c>
      <c r="M122" s="5" t="s">
        <v>1241</v>
      </c>
      <c r="N122" s="1" t="s">
        <v>131</v>
      </c>
      <c r="O122" s="1" t="s">
        <v>1245</v>
      </c>
      <c r="P122" s="1" t="s">
        <v>28</v>
      </c>
      <c r="Q122" s="1" t="s">
        <v>1288</v>
      </c>
      <c r="R122" s="12" t="s">
        <v>83</v>
      </c>
    </row>
    <row r="123" spans="1:18" hidden="1" x14ac:dyDescent="0.2">
      <c r="A123" s="1">
        <v>120</v>
      </c>
      <c r="B123" s="2" t="s">
        <v>11</v>
      </c>
      <c r="C123" s="2" t="s">
        <v>123</v>
      </c>
      <c r="D123" s="5" t="s">
        <v>147</v>
      </c>
      <c r="E123" s="2">
        <v>2059</v>
      </c>
      <c r="F123" s="23">
        <v>18</v>
      </c>
      <c r="G123" s="1" t="s">
        <v>181</v>
      </c>
      <c r="H123" s="4">
        <v>15.09</v>
      </c>
      <c r="I123" s="2">
        <v>2700</v>
      </c>
      <c r="M123" s="12" t="s">
        <v>1239</v>
      </c>
      <c r="N123" s="1" t="s">
        <v>57</v>
      </c>
      <c r="O123" s="1" t="s">
        <v>1246</v>
      </c>
      <c r="P123" s="1" t="s">
        <v>1278</v>
      </c>
      <c r="Q123" s="1" t="s">
        <v>1288</v>
      </c>
      <c r="R123" s="12" t="s">
        <v>83</v>
      </c>
    </row>
    <row r="124" spans="1:18" hidden="1" x14ac:dyDescent="0.2">
      <c r="A124" s="1">
        <v>121</v>
      </c>
      <c r="B124" s="2" t="s">
        <v>11</v>
      </c>
      <c r="C124" s="2" t="s">
        <v>123</v>
      </c>
      <c r="D124" s="5" t="s">
        <v>147</v>
      </c>
      <c r="E124" s="2">
        <v>2060</v>
      </c>
      <c r="F124" s="23">
        <v>18</v>
      </c>
      <c r="G124" s="1" t="s">
        <v>182</v>
      </c>
      <c r="H124" s="4">
        <v>9.85</v>
      </c>
      <c r="I124" s="2">
        <v>2700</v>
      </c>
      <c r="M124" s="12" t="s">
        <v>1239</v>
      </c>
      <c r="N124" s="1" t="s">
        <v>57</v>
      </c>
      <c r="O124" s="1" t="s">
        <v>1246</v>
      </c>
      <c r="P124" s="1" t="s">
        <v>1279</v>
      </c>
      <c r="Q124" s="1" t="s">
        <v>1288</v>
      </c>
      <c r="R124" s="12" t="s">
        <v>83</v>
      </c>
    </row>
    <row r="125" spans="1:18" hidden="1" x14ac:dyDescent="0.2">
      <c r="A125" s="1">
        <v>122</v>
      </c>
      <c r="B125" s="2" t="s">
        <v>11</v>
      </c>
      <c r="C125" s="2" t="s">
        <v>123</v>
      </c>
      <c r="D125" s="5" t="s">
        <v>147</v>
      </c>
      <c r="E125" s="2">
        <v>2061</v>
      </c>
      <c r="F125" s="23">
        <v>18</v>
      </c>
      <c r="G125" s="1" t="s">
        <v>170</v>
      </c>
      <c r="H125" s="4">
        <v>3.24</v>
      </c>
      <c r="I125" s="2">
        <v>2700</v>
      </c>
      <c r="M125" s="5" t="s">
        <v>1241</v>
      </c>
      <c r="N125" s="1" t="s">
        <v>74</v>
      </c>
      <c r="O125" s="1" t="s">
        <v>1245</v>
      </c>
      <c r="P125" s="1" t="s">
        <v>28</v>
      </c>
      <c r="Q125" s="1" t="s">
        <v>1288</v>
      </c>
      <c r="R125" s="12" t="s">
        <v>83</v>
      </c>
    </row>
    <row r="126" spans="1:18" hidden="1" x14ac:dyDescent="0.2">
      <c r="A126" s="1">
        <v>123</v>
      </c>
      <c r="B126" s="2" t="s">
        <v>11</v>
      </c>
      <c r="C126" s="2" t="s">
        <v>123</v>
      </c>
      <c r="D126" s="5" t="s">
        <v>147</v>
      </c>
      <c r="E126" s="2">
        <v>2062</v>
      </c>
      <c r="F126" s="23">
        <v>18</v>
      </c>
      <c r="G126" s="1" t="s">
        <v>183</v>
      </c>
      <c r="H126" s="4">
        <v>2.65</v>
      </c>
      <c r="I126" s="2">
        <v>2700</v>
      </c>
      <c r="M126" s="5" t="s">
        <v>1241</v>
      </c>
      <c r="N126" s="1" t="s">
        <v>131</v>
      </c>
      <c r="O126" s="1" t="s">
        <v>1245</v>
      </c>
      <c r="P126" s="1" t="s">
        <v>28</v>
      </c>
      <c r="Q126" s="1" t="s">
        <v>1288</v>
      </c>
      <c r="R126" s="12" t="s">
        <v>83</v>
      </c>
    </row>
    <row r="127" spans="1:18" hidden="1" x14ac:dyDescent="0.2">
      <c r="A127" s="1">
        <v>124</v>
      </c>
      <c r="B127" s="2" t="s">
        <v>11</v>
      </c>
      <c r="C127" s="2" t="s">
        <v>123</v>
      </c>
      <c r="D127" s="12" t="s">
        <v>1039</v>
      </c>
      <c r="E127" s="2" t="s">
        <v>184</v>
      </c>
      <c r="F127" s="23">
        <v>6</v>
      </c>
      <c r="G127" s="1" t="s">
        <v>116</v>
      </c>
      <c r="H127" s="4">
        <v>30.37</v>
      </c>
      <c r="I127" s="2">
        <v>3730</v>
      </c>
      <c r="M127" s="5" t="s">
        <v>1241</v>
      </c>
      <c r="N127" s="1" t="s">
        <v>185</v>
      </c>
      <c r="O127" s="1" t="s">
        <v>1245</v>
      </c>
      <c r="P127" s="1" t="s">
        <v>271</v>
      </c>
      <c r="Q127" s="1" t="s">
        <v>1288</v>
      </c>
      <c r="R127" s="12" t="s">
        <v>186</v>
      </c>
    </row>
    <row r="128" spans="1:18" hidden="1" x14ac:dyDescent="0.2">
      <c r="A128" s="1">
        <v>125</v>
      </c>
      <c r="B128" s="2" t="s">
        <v>11</v>
      </c>
      <c r="C128" s="2" t="s">
        <v>123</v>
      </c>
      <c r="D128" s="12" t="s">
        <v>1039</v>
      </c>
      <c r="E128" s="2" t="s">
        <v>187</v>
      </c>
      <c r="F128" s="23">
        <v>6</v>
      </c>
      <c r="G128" s="1" t="s">
        <v>119</v>
      </c>
      <c r="H128" s="4">
        <v>31.7</v>
      </c>
      <c r="I128" s="2">
        <v>3730</v>
      </c>
      <c r="M128" s="5" t="s">
        <v>1241</v>
      </c>
      <c r="N128" s="1" t="s">
        <v>185</v>
      </c>
      <c r="O128" s="1" t="s">
        <v>1245</v>
      </c>
      <c r="P128" s="1" t="s">
        <v>271</v>
      </c>
      <c r="R128" s="12" t="s">
        <v>20</v>
      </c>
    </row>
    <row r="129" spans="1:20" hidden="1" x14ac:dyDescent="0.2">
      <c r="A129" s="1">
        <v>126</v>
      </c>
      <c r="B129" s="2" t="s">
        <v>11</v>
      </c>
      <c r="C129" s="2" t="s">
        <v>123</v>
      </c>
      <c r="D129" s="12" t="s">
        <v>1039</v>
      </c>
      <c r="E129" s="2" t="s">
        <v>188</v>
      </c>
      <c r="F129" s="23">
        <v>6</v>
      </c>
      <c r="G129" s="1" t="s">
        <v>189</v>
      </c>
      <c r="H129" s="4">
        <v>20.59</v>
      </c>
      <c r="I129" s="2">
        <v>2800</v>
      </c>
      <c r="M129" s="5" t="s">
        <v>1241</v>
      </c>
      <c r="N129" s="1" t="s">
        <v>185</v>
      </c>
      <c r="O129" s="1" t="s">
        <v>1246</v>
      </c>
      <c r="P129" s="1" t="s">
        <v>1280</v>
      </c>
      <c r="Q129" s="1" t="s">
        <v>1288</v>
      </c>
      <c r="R129" s="12" t="s">
        <v>83</v>
      </c>
    </row>
    <row r="130" spans="1:20" hidden="1" x14ac:dyDescent="0.2">
      <c r="A130" s="1">
        <v>127</v>
      </c>
      <c r="B130" s="2" t="s">
        <v>11</v>
      </c>
      <c r="C130" s="2" t="s">
        <v>123</v>
      </c>
      <c r="D130" s="12" t="s">
        <v>1039</v>
      </c>
      <c r="E130" s="2" t="s">
        <v>190</v>
      </c>
      <c r="F130" s="23">
        <v>6</v>
      </c>
      <c r="G130" s="1" t="s">
        <v>191</v>
      </c>
      <c r="H130" s="4">
        <v>15.06</v>
      </c>
      <c r="I130" s="2">
        <v>2800</v>
      </c>
      <c r="M130" s="5" t="s">
        <v>1241</v>
      </c>
      <c r="N130" s="1" t="s">
        <v>185</v>
      </c>
      <c r="O130" s="1" t="s">
        <v>1246</v>
      </c>
      <c r="P130" s="1" t="s">
        <v>1281</v>
      </c>
      <c r="Q130" s="1" t="s">
        <v>1288</v>
      </c>
      <c r="R130" s="12" t="s">
        <v>16</v>
      </c>
    </row>
    <row r="131" spans="1:20" x14ac:dyDescent="0.2">
      <c r="A131" s="1">
        <v>128</v>
      </c>
      <c r="B131" s="2" t="s">
        <v>11</v>
      </c>
      <c r="C131" s="2" t="s">
        <v>123</v>
      </c>
      <c r="D131" s="12" t="s">
        <v>1039</v>
      </c>
      <c r="E131" s="2" t="s">
        <v>49</v>
      </c>
      <c r="F131" s="23">
        <v>8</v>
      </c>
      <c r="G131" s="1" t="s">
        <v>50</v>
      </c>
      <c r="H131" s="4">
        <v>7.08</v>
      </c>
      <c r="I131" s="2" t="s">
        <v>122</v>
      </c>
      <c r="N131" s="1" t="s">
        <v>192</v>
      </c>
      <c r="P131" s="1" t="s">
        <v>192</v>
      </c>
      <c r="R131" s="12" t="s">
        <v>20</v>
      </c>
    </row>
    <row r="132" spans="1:20" hidden="1" x14ac:dyDescent="0.2">
      <c r="A132" s="1">
        <v>129</v>
      </c>
      <c r="B132" s="2" t="s">
        <v>11</v>
      </c>
      <c r="C132" s="2" t="s">
        <v>193</v>
      </c>
      <c r="D132" s="12" t="s">
        <v>1059</v>
      </c>
      <c r="E132" s="2">
        <v>3001</v>
      </c>
      <c r="F132" s="23">
        <v>5</v>
      </c>
      <c r="G132" s="1" t="s">
        <v>13</v>
      </c>
      <c r="H132" s="2">
        <v>16.079999999999998</v>
      </c>
      <c r="I132" s="2">
        <v>2700</v>
      </c>
      <c r="M132" s="12" t="s">
        <v>1239</v>
      </c>
      <c r="N132" s="1" t="s">
        <v>194</v>
      </c>
      <c r="O132" s="1" t="s">
        <v>1246</v>
      </c>
      <c r="P132" s="1" t="s">
        <v>15</v>
      </c>
      <c r="Q132" s="1" t="s">
        <v>1288</v>
      </c>
      <c r="R132" s="12" t="s">
        <v>16</v>
      </c>
    </row>
    <row r="133" spans="1:20" hidden="1" x14ac:dyDescent="0.2">
      <c r="A133" s="1">
        <v>130</v>
      </c>
      <c r="B133" s="2" t="s">
        <v>11</v>
      </c>
      <c r="C133" s="2" t="s">
        <v>193</v>
      </c>
      <c r="D133" s="12" t="s">
        <v>1059</v>
      </c>
      <c r="E133" s="2">
        <v>3002</v>
      </c>
      <c r="F133" s="23">
        <v>5</v>
      </c>
      <c r="G133" s="1" t="s">
        <v>195</v>
      </c>
      <c r="H133" s="2">
        <v>23.99</v>
      </c>
      <c r="I133" s="2">
        <v>3000</v>
      </c>
      <c r="M133" s="12" t="s">
        <v>1243</v>
      </c>
      <c r="N133" s="1" t="s">
        <v>196</v>
      </c>
      <c r="O133" s="1" t="s">
        <v>1246</v>
      </c>
      <c r="P133" s="1" t="s">
        <v>15</v>
      </c>
      <c r="Q133" s="1" t="s">
        <v>1288</v>
      </c>
      <c r="R133" s="12" t="s">
        <v>83</v>
      </c>
    </row>
    <row r="134" spans="1:20" hidden="1" x14ac:dyDescent="0.2">
      <c r="A134" s="1">
        <v>131</v>
      </c>
      <c r="B134" s="2" t="s">
        <v>11</v>
      </c>
      <c r="C134" s="2" t="s">
        <v>193</v>
      </c>
      <c r="D134" s="12" t="s">
        <v>1059</v>
      </c>
      <c r="E134" s="2">
        <v>3003</v>
      </c>
      <c r="F134" s="23">
        <v>5</v>
      </c>
      <c r="G134" s="1" t="s">
        <v>197</v>
      </c>
      <c r="H134" s="2">
        <v>25.85</v>
      </c>
      <c r="I134" s="2">
        <v>3000</v>
      </c>
      <c r="M134" s="12" t="s">
        <v>1239</v>
      </c>
      <c r="N134" s="1" t="s">
        <v>194</v>
      </c>
      <c r="O134" s="1" t="s">
        <v>1246</v>
      </c>
      <c r="P134" s="1" t="s">
        <v>32</v>
      </c>
      <c r="Q134" s="1" t="s">
        <v>1288</v>
      </c>
      <c r="R134" s="12" t="s">
        <v>83</v>
      </c>
    </row>
    <row r="135" spans="1:20" hidden="1" x14ac:dyDescent="0.2">
      <c r="A135" s="1">
        <v>132</v>
      </c>
      <c r="B135" s="2" t="s">
        <v>11</v>
      </c>
      <c r="C135" s="2" t="s">
        <v>193</v>
      </c>
      <c r="D135" s="12" t="s">
        <v>1059</v>
      </c>
      <c r="E135" s="2">
        <v>3004</v>
      </c>
      <c r="F135" s="23">
        <v>17</v>
      </c>
      <c r="G135" s="1" t="s">
        <v>18</v>
      </c>
      <c r="I135" s="2" t="s">
        <v>19</v>
      </c>
      <c r="N135" s="2" t="s">
        <v>19</v>
      </c>
      <c r="O135" s="2"/>
      <c r="P135" s="2" t="s">
        <v>19</v>
      </c>
      <c r="Q135" s="2"/>
      <c r="R135" s="12" t="s">
        <v>19</v>
      </c>
    </row>
    <row r="136" spans="1:20" hidden="1" x14ac:dyDescent="0.2">
      <c r="A136" s="1">
        <v>133</v>
      </c>
      <c r="B136" s="2" t="s">
        <v>11</v>
      </c>
      <c r="C136" s="2" t="s">
        <v>193</v>
      </c>
      <c r="D136" s="12" t="s">
        <v>1059</v>
      </c>
      <c r="E136" s="2">
        <v>3005</v>
      </c>
      <c r="F136" s="23">
        <v>5</v>
      </c>
      <c r="G136" s="1" t="s">
        <v>198</v>
      </c>
      <c r="H136" s="2">
        <v>20.149999999999999</v>
      </c>
      <c r="I136" s="2">
        <v>3000</v>
      </c>
      <c r="M136" s="12" t="s">
        <v>1239</v>
      </c>
      <c r="N136" s="1" t="s">
        <v>194</v>
      </c>
      <c r="O136" s="1" t="s">
        <v>1246</v>
      </c>
      <c r="P136" s="1" t="s">
        <v>199</v>
      </c>
      <c r="Q136" s="1" t="s">
        <v>1288</v>
      </c>
      <c r="R136" s="12" t="s">
        <v>83</v>
      </c>
    </row>
    <row r="137" spans="1:20" hidden="1" x14ac:dyDescent="0.2">
      <c r="A137" s="1">
        <v>134</v>
      </c>
      <c r="B137" s="2" t="s">
        <v>11</v>
      </c>
      <c r="C137" s="2" t="s">
        <v>193</v>
      </c>
      <c r="D137" s="12" t="s">
        <v>1059</v>
      </c>
      <c r="E137" s="2">
        <v>3006</v>
      </c>
      <c r="F137" s="23">
        <v>5</v>
      </c>
      <c r="G137" s="1" t="s">
        <v>200</v>
      </c>
      <c r="H137" s="2">
        <v>63.24</v>
      </c>
      <c r="I137" s="2">
        <v>3000</v>
      </c>
      <c r="M137" s="12" t="s">
        <v>1239</v>
      </c>
      <c r="N137" s="1" t="s">
        <v>194</v>
      </c>
      <c r="O137" s="1" t="s">
        <v>1246</v>
      </c>
      <c r="P137" s="1" t="s">
        <v>15</v>
      </c>
      <c r="Q137" s="1" t="s">
        <v>1288</v>
      </c>
      <c r="R137" s="12" t="s">
        <v>83</v>
      </c>
    </row>
    <row r="138" spans="1:20" hidden="1" x14ac:dyDescent="0.2">
      <c r="A138" s="1">
        <v>135</v>
      </c>
      <c r="B138" s="2" t="s">
        <v>11</v>
      </c>
      <c r="C138" s="2" t="s">
        <v>193</v>
      </c>
      <c r="D138" s="12" t="s">
        <v>1059</v>
      </c>
      <c r="E138" s="2" t="s">
        <v>201</v>
      </c>
      <c r="F138" s="23">
        <v>5</v>
      </c>
      <c r="G138" s="1" t="s">
        <v>202</v>
      </c>
      <c r="H138" s="2">
        <v>2.89</v>
      </c>
      <c r="I138" s="2">
        <v>2700</v>
      </c>
      <c r="M138" s="12" t="s">
        <v>1239</v>
      </c>
      <c r="N138" s="1" t="s">
        <v>194</v>
      </c>
      <c r="O138" s="1" t="s">
        <v>1246</v>
      </c>
      <c r="P138" s="1" t="s">
        <v>15</v>
      </c>
      <c r="Q138" s="1" t="s">
        <v>1288</v>
      </c>
      <c r="R138" s="12" t="s">
        <v>83</v>
      </c>
    </row>
    <row r="139" spans="1:20" hidden="1" x14ac:dyDescent="0.2">
      <c r="A139" s="1">
        <v>136</v>
      </c>
      <c r="B139" s="2" t="s">
        <v>11</v>
      </c>
      <c r="C139" s="2" t="s">
        <v>193</v>
      </c>
      <c r="D139" s="12" t="s">
        <v>1059</v>
      </c>
      <c r="E139" s="2">
        <v>3007</v>
      </c>
      <c r="F139" s="23">
        <v>5</v>
      </c>
      <c r="G139" s="1" t="s">
        <v>203</v>
      </c>
      <c r="H139" s="2">
        <v>32.29</v>
      </c>
      <c r="I139" s="2">
        <v>3000</v>
      </c>
      <c r="M139" s="12" t="s">
        <v>1239</v>
      </c>
      <c r="N139" s="1" t="s">
        <v>194</v>
      </c>
      <c r="O139" s="1" t="s">
        <v>1246</v>
      </c>
      <c r="P139" s="1" t="s">
        <v>15</v>
      </c>
      <c r="Q139" s="1" t="s">
        <v>1288</v>
      </c>
      <c r="R139" s="12" t="s">
        <v>83</v>
      </c>
    </row>
    <row r="140" spans="1:20" hidden="1" x14ac:dyDescent="0.2">
      <c r="A140" s="1">
        <v>137</v>
      </c>
      <c r="B140" s="2" t="s">
        <v>11</v>
      </c>
      <c r="C140" s="2" t="s">
        <v>193</v>
      </c>
      <c r="D140" s="12" t="s">
        <v>1059</v>
      </c>
      <c r="E140" s="2">
        <v>3008</v>
      </c>
      <c r="F140" s="23">
        <v>5</v>
      </c>
      <c r="G140" s="1" t="s">
        <v>204</v>
      </c>
      <c r="H140" s="2">
        <v>7.52</v>
      </c>
      <c r="I140" s="2">
        <v>3000</v>
      </c>
      <c r="M140" s="5" t="s">
        <v>1241</v>
      </c>
      <c r="N140" s="1" t="s">
        <v>205</v>
      </c>
      <c r="O140" s="1" t="s">
        <v>1245</v>
      </c>
      <c r="P140" s="1" t="s">
        <v>37</v>
      </c>
      <c r="Q140" s="1" t="s">
        <v>1288</v>
      </c>
      <c r="R140" s="12" t="s">
        <v>83</v>
      </c>
    </row>
    <row r="141" spans="1:20" hidden="1" x14ac:dyDescent="0.2">
      <c r="A141" s="1">
        <v>138</v>
      </c>
      <c r="B141" s="2" t="s">
        <v>11</v>
      </c>
      <c r="C141" s="2" t="s">
        <v>193</v>
      </c>
      <c r="D141" s="12" t="s">
        <v>1059</v>
      </c>
      <c r="E141" s="2">
        <v>3009</v>
      </c>
      <c r="F141" s="23">
        <v>5</v>
      </c>
      <c r="G141" s="1" t="s">
        <v>206</v>
      </c>
      <c r="H141" s="2">
        <v>30.89</v>
      </c>
      <c r="I141" s="2">
        <v>3000</v>
      </c>
      <c r="M141" s="12" t="s">
        <v>1239</v>
      </c>
      <c r="N141" s="1" t="s">
        <v>194</v>
      </c>
      <c r="O141" s="1" t="s">
        <v>1246</v>
      </c>
      <c r="P141" s="1" t="s">
        <v>32</v>
      </c>
      <c r="Q141" s="1" t="s">
        <v>1288</v>
      </c>
      <c r="R141" s="12" t="s">
        <v>83</v>
      </c>
    </row>
    <row r="142" spans="1:20" hidden="1" x14ac:dyDescent="0.2">
      <c r="A142" s="1">
        <v>139</v>
      </c>
      <c r="B142" s="2" t="s">
        <v>11</v>
      </c>
      <c r="C142" s="2" t="s">
        <v>193</v>
      </c>
      <c r="D142" s="12" t="s">
        <v>1059</v>
      </c>
      <c r="E142" s="2" t="s">
        <v>207</v>
      </c>
      <c r="F142" s="23">
        <v>5</v>
      </c>
      <c r="G142" s="1" t="s">
        <v>208</v>
      </c>
      <c r="H142" s="2">
        <v>2.9</v>
      </c>
      <c r="I142" s="2">
        <v>2700</v>
      </c>
      <c r="M142" s="5" t="s">
        <v>1241</v>
      </c>
      <c r="N142" s="1" t="s">
        <v>209</v>
      </c>
      <c r="O142" s="1" t="s">
        <v>1245</v>
      </c>
      <c r="P142" s="1" t="s">
        <v>28</v>
      </c>
      <c r="Q142" s="1" t="s">
        <v>1288</v>
      </c>
      <c r="R142" s="12" t="s">
        <v>83</v>
      </c>
      <c r="T142" s="13"/>
    </row>
    <row r="143" spans="1:20" hidden="1" x14ac:dyDescent="0.2">
      <c r="A143" s="1">
        <v>140</v>
      </c>
      <c r="B143" s="2" t="s">
        <v>11</v>
      </c>
      <c r="C143" s="2" t="s">
        <v>193</v>
      </c>
      <c r="D143" s="12" t="s">
        <v>1059</v>
      </c>
      <c r="E143" s="2">
        <v>3010</v>
      </c>
      <c r="F143" s="23">
        <v>5</v>
      </c>
      <c r="G143" s="1" t="s">
        <v>108</v>
      </c>
      <c r="H143" s="2">
        <v>17.059999999999999</v>
      </c>
      <c r="I143" s="2">
        <v>3000</v>
      </c>
      <c r="M143" s="12" t="s">
        <v>1239</v>
      </c>
      <c r="N143" s="1" t="s">
        <v>194</v>
      </c>
      <c r="O143" s="1" t="s">
        <v>1246</v>
      </c>
      <c r="P143" s="1" t="s">
        <v>32</v>
      </c>
      <c r="Q143" s="1" t="s">
        <v>1288</v>
      </c>
      <c r="R143" s="12" t="s">
        <v>83</v>
      </c>
    </row>
    <row r="144" spans="1:20" hidden="1" x14ac:dyDescent="0.2">
      <c r="A144" s="1">
        <v>141</v>
      </c>
      <c r="B144" s="2" t="s">
        <v>11</v>
      </c>
      <c r="C144" s="2" t="s">
        <v>193</v>
      </c>
      <c r="D144" s="12" t="s">
        <v>1059</v>
      </c>
      <c r="E144" s="2">
        <v>3011</v>
      </c>
      <c r="F144" s="23">
        <v>5</v>
      </c>
      <c r="G144" s="1" t="s">
        <v>210</v>
      </c>
      <c r="H144" s="2">
        <v>14.91</v>
      </c>
      <c r="I144" s="2">
        <v>3000</v>
      </c>
      <c r="M144" s="12" t="s">
        <v>1239</v>
      </c>
      <c r="N144" s="1" t="s">
        <v>194</v>
      </c>
      <c r="O144" s="1" t="s">
        <v>1246</v>
      </c>
      <c r="P144" s="1" t="s">
        <v>15</v>
      </c>
      <c r="Q144" s="1" t="s">
        <v>1288</v>
      </c>
      <c r="R144" s="12" t="s">
        <v>83</v>
      </c>
    </row>
    <row r="145" spans="1:18" hidden="1" x14ac:dyDescent="0.2">
      <c r="A145" s="1">
        <v>142</v>
      </c>
      <c r="B145" s="2" t="s">
        <v>11</v>
      </c>
      <c r="C145" s="2" t="s">
        <v>193</v>
      </c>
      <c r="D145" s="12" t="s">
        <v>1059</v>
      </c>
      <c r="E145" s="2">
        <v>3012</v>
      </c>
      <c r="F145" s="23">
        <v>5</v>
      </c>
      <c r="G145" s="1" t="s">
        <v>211</v>
      </c>
      <c r="H145" s="2">
        <v>27.04</v>
      </c>
      <c r="I145" s="2">
        <v>2700</v>
      </c>
      <c r="M145" s="5" t="s">
        <v>1241</v>
      </c>
      <c r="N145" s="1" t="s">
        <v>212</v>
      </c>
      <c r="O145" s="1" t="s">
        <v>1245</v>
      </c>
      <c r="P145" s="1" t="s">
        <v>213</v>
      </c>
      <c r="Q145" s="1" t="s">
        <v>1288</v>
      </c>
      <c r="R145" s="12" t="s">
        <v>16</v>
      </c>
    </row>
    <row r="146" spans="1:18" hidden="1" x14ac:dyDescent="0.2">
      <c r="A146" s="1">
        <v>143</v>
      </c>
      <c r="B146" s="2" t="s">
        <v>11</v>
      </c>
      <c r="C146" s="2" t="s">
        <v>193</v>
      </c>
      <c r="D146" s="12" t="s">
        <v>1059</v>
      </c>
      <c r="E146" s="2">
        <v>3013</v>
      </c>
      <c r="F146" s="23">
        <v>13</v>
      </c>
      <c r="G146" s="1" t="s">
        <v>38</v>
      </c>
      <c r="H146" s="2">
        <v>67.2</v>
      </c>
      <c r="I146" s="2">
        <v>3750</v>
      </c>
      <c r="M146" s="12" t="s">
        <v>1240</v>
      </c>
      <c r="N146" s="1" t="s">
        <v>214</v>
      </c>
      <c r="O146" s="1" t="s">
        <v>1246</v>
      </c>
      <c r="P146" s="1" t="s">
        <v>215</v>
      </c>
      <c r="Q146" s="1" t="s">
        <v>1286</v>
      </c>
      <c r="R146" s="12" t="s">
        <v>216</v>
      </c>
    </row>
    <row r="147" spans="1:18" hidden="1" x14ac:dyDescent="0.2">
      <c r="A147" s="1">
        <v>144</v>
      </c>
      <c r="B147" s="2" t="s">
        <v>11</v>
      </c>
      <c r="C147" s="2" t="s">
        <v>193</v>
      </c>
      <c r="D147" s="12" t="s">
        <v>1059</v>
      </c>
      <c r="E147" s="2" t="s">
        <v>217</v>
      </c>
      <c r="F147" s="23">
        <v>13</v>
      </c>
      <c r="G147" s="1" t="s">
        <v>218</v>
      </c>
      <c r="H147" s="2">
        <v>5.16</v>
      </c>
      <c r="I147" s="2">
        <v>3830</v>
      </c>
      <c r="M147" s="12" t="s">
        <v>1240</v>
      </c>
      <c r="N147" s="1" t="s">
        <v>219</v>
      </c>
      <c r="O147" s="1" t="s">
        <v>1246</v>
      </c>
      <c r="P147" s="1" t="s">
        <v>215</v>
      </c>
      <c r="R147" s="12" t="s">
        <v>20</v>
      </c>
    </row>
    <row r="148" spans="1:18" hidden="1" x14ac:dyDescent="0.2">
      <c r="A148" s="1">
        <v>145</v>
      </c>
      <c r="B148" s="2" t="s">
        <v>11</v>
      </c>
      <c r="C148" s="2" t="s">
        <v>193</v>
      </c>
      <c r="D148" s="12" t="s">
        <v>1059</v>
      </c>
      <c r="E148" s="2">
        <v>3014</v>
      </c>
      <c r="F148" s="23">
        <v>13</v>
      </c>
      <c r="G148" s="1" t="s">
        <v>220</v>
      </c>
      <c r="H148" s="2">
        <v>15.18</v>
      </c>
      <c r="I148" s="2">
        <v>3830</v>
      </c>
      <c r="M148" s="12" t="s">
        <v>1239</v>
      </c>
      <c r="N148" s="1" t="s">
        <v>194</v>
      </c>
      <c r="O148" s="1" t="s">
        <v>1246</v>
      </c>
      <c r="P148" s="1" t="s">
        <v>199</v>
      </c>
      <c r="R148" s="12" t="s">
        <v>20</v>
      </c>
    </row>
    <row r="149" spans="1:18" hidden="1" x14ac:dyDescent="0.2">
      <c r="A149" s="1">
        <v>146</v>
      </c>
      <c r="B149" s="2" t="s">
        <v>11</v>
      </c>
      <c r="C149" s="2" t="s">
        <v>193</v>
      </c>
      <c r="D149" s="12" t="s">
        <v>1059</v>
      </c>
      <c r="E149" s="2" t="s">
        <v>221</v>
      </c>
      <c r="F149" s="23">
        <v>5</v>
      </c>
      <c r="G149" s="1" t="s">
        <v>13</v>
      </c>
      <c r="H149" s="2">
        <v>3.86</v>
      </c>
      <c r="I149" s="2">
        <v>3830</v>
      </c>
      <c r="M149" s="12" t="s">
        <v>1239</v>
      </c>
      <c r="N149" s="1" t="s">
        <v>194</v>
      </c>
      <c r="O149" s="1" t="s">
        <v>1246</v>
      </c>
      <c r="P149" s="1" t="s">
        <v>199</v>
      </c>
      <c r="R149" s="12" t="s">
        <v>20</v>
      </c>
    </row>
    <row r="150" spans="1:18" hidden="1" x14ac:dyDescent="0.2">
      <c r="A150" s="1">
        <v>147</v>
      </c>
      <c r="B150" s="2" t="s">
        <v>11</v>
      </c>
      <c r="C150" s="2" t="s">
        <v>193</v>
      </c>
      <c r="D150" s="12" t="s">
        <v>1059</v>
      </c>
      <c r="E150" s="2">
        <v>3015</v>
      </c>
      <c r="F150" s="23">
        <v>5</v>
      </c>
      <c r="G150" s="1" t="s">
        <v>222</v>
      </c>
      <c r="H150" s="2">
        <v>9.8000000000000007</v>
      </c>
      <c r="I150" s="2">
        <v>3000</v>
      </c>
      <c r="M150" s="12" t="s">
        <v>1239</v>
      </c>
      <c r="N150" s="1" t="s">
        <v>194</v>
      </c>
      <c r="O150" s="1" t="s">
        <v>1246</v>
      </c>
      <c r="P150" s="1" t="s">
        <v>223</v>
      </c>
      <c r="Q150" s="1" t="s">
        <v>1288</v>
      </c>
      <c r="R150" s="12" t="s">
        <v>83</v>
      </c>
    </row>
    <row r="151" spans="1:18" hidden="1" x14ac:dyDescent="0.2">
      <c r="A151" s="1">
        <v>148</v>
      </c>
      <c r="B151" s="2" t="s">
        <v>11</v>
      </c>
      <c r="C151" s="2" t="s">
        <v>193</v>
      </c>
      <c r="D151" s="12" t="s">
        <v>1059</v>
      </c>
      <c r="E151" s="2">
        <v>3016</v>
      </c>
      <c r="F151" s="23">
        <v>5</v>
      </c>
      <c r="G151" s="1" t="s">
        <v>224</v>
      </c>
      <c r="H151" s="2">
        <v>20.13</v>
      </c>
      <c r="I151" s="2">
        <v>3000</v>
      </c>
      <c r="M151" s="12" t="s">
        <v>1239</v>
      </c>
      <c r="N151" s="1" t="s">
        <v>225</v>
      </c>
      <c r="O151" s="1" t="s">
        <v>1246</v>
      </c>
      <c r="P151" s="1" t="s">
        <v>223</v>
      </c>
      <c r="Q151" s="1" t="s">
        <v>1288</v>
      </c>
      <c r="R151" s="12" t="s">
        <v>83</v>
      </c>
    </row>
    <row r="152" spans="1:18" hidden="1" x14ac:dyDescent="0.2">
      <c r="A152" s="1">
        <v>149</v>
      </c>
      <c r="B152" s="2" t="s">
        <v>11</v>
      </c>
      <c r="C152" s="2" t="s">
        <v>193</v>
      </c>
      <c r="D152" s="12" t="s">
        <v>1059</v>
      </c>
      <c r="E152" s="2">
        <v>3017</v>
      </c>
      <c r="F152" s="23">
        <v>5</v>
      </c>
      <c r="G152" s="1" t="s">
        <v>226</v>
      </c>
      <c r="H152" s="2">
        <v>42.55</v>
      </c>
      <c r="I152" s="2">
        <v>3000</v>
      </c>
      <c r="M152" s="12" t="s">
        <v>1239</v>
      </c>
      <c r="N152" s="1" t="s">
        <v>225</v>
      </c>
      <c r="O152" s="1" t="s">
        <v>227</v>
      </c>
      <c r="P152" s="1" t="s">
        <v>227</v>
      </c>
      <c r="Q152" s="1" t="s">
        <v>1288</v>
      </c>
      <c r="R152" s="12" t="s">
        <v>97</v>
      </c>
    </row>
    <row r="153" spans="1:18" hidden="1" x14ac:dyDescent="0.2">
      <c r="A153" s="1">
        <v>150</v>
      </c>
      <c r="B153" s="2" t="s">
        <v>11</v>
      </c>
      <c r="C153" s="2" t="s">
        <v>193</v>
      </c>
      <c r="D153" s="12" t="s">
        <v>1059</v>
      </c>
      <c r="E153" s="2">
        <v>3018</v>
      </c>
      <c r="F153" s="23">
        <v>5</v>
      </c>
      <c r="G153" s="1" t="s">
        <v>228</v>
      </c>
      <c r="H153" s="2">
        <v>20.68</v>
      </c>
      <c r="I153" s="2">
        <v>3000</v>
      </c>
      <c r="M153" s="12" t="s">
        <v>1239</v>
      </c>
      <c r="N153" s="1" t="s">
        <v>225</v>
      </c>
      <c r="O153" s="1" t="s">
        <v>1246</v>
      </c>
      <c r="P153" s="1" t="s">
        <v>223</v>
      </c>
      <c r="Q153" s="1" t="s">
        <v>1288</v>
      </c>
      <c r="R153" s="12" t="s">
        <v>83</v>
      </c>
    </row>
    <row r="154" spans="1:18" hidden="1" x14ac:dyDescent="0.2">
      <c r="A154" s="1">
        <v>151</v>
      </c>
      <c r="B154" s="2" t="s">
        <v>11</v>
      </c>
      <c r="C154" s="2" t="s">
        <v>193</v>
      </c>
      <c r="D154" s="12" t="s">
        <v>1059</v>
      </c>
      <c r="E154" s="2">
        <v>3019</v>
      </c>
      <c r="F154" s="23">
        <v>5</v>
      </c>
      <c r="G154" s="1" t="s">
        <v>229</v>
      </c>
      <c r="H154" s="2">
        <v>16.78</v>
      </c>
      <c r="I154" s="2">
        <v>3000</v>
      </c>
      <c r="M154" s="12" t="s">
        <v>1239</v>
      </c>
      <c r="N154" s="1" t="s">
        <v>194</v>
      </c>
      <c r="O154" s="1" t="s">
        <v>1246</v>
      </c>
      <c r="P154" s="1" t="s">
        <v>223</v>
      </c>
      <c r="Q154" s="1" t="s">
        <v>1288</v>
      </c>
      <c r="R154" s="12" t="s">
        <v>83</v>
      </c>
    </row>
    <row r="155" spans="1:18" hidden="1" x14ac:dyDescent="0.2">
      <c r="A155" s="1">
        <v>152</v>
      </c>
      <c r="B155" s="2" t="s">
        <v>11</v>
      </c>
      <c r="C155" s="2" t="s">
        <v>193</v>
      </c>
      <c r="D155" s="12" t="s">
        <v>1059</v>
      </c>
      <c r="E155" s="2">
        <v>3020</v>
      </c>
      <c r="F155" s="23">
        <v>5</v>
      </c>
      <c r="G155" s="1" t="s">
        <v>230</v>
      </c>
      <c r="H155" s="2">
        <v>39.479999999999997</v>
      </c>
      <c r="I155" s="2">
        <v>3000</v>
      </c>
      <c r="M155" s="12" t="s">
        <v>1239</v>
      </c>
      <c r="N155" s="1" t="s">
        <v>225</v>
      </c>
      <c r="O155" s="1" t="s">
        <v>227</v>
      </c>
      <c r="P155" s="1" t="s">
        <v>227</v>
      </c>
      <c r="Q155" s="1" t="s">
        <v>1288</v>
      </c>
      <c r="R155" s="12" t="s">
        <v>97</v>
      </c>
    </row>
    <row r="156" spans="1:18" hidden="1" x14ac:dyDescent="0.2">
      <c r="A156" s="1">
        <v>153</v>
      </c>
      <c r="B156" s="2" t="s">
        <v>11</v>
      </c>
      <c r="C156" s="2" t="s">
        <v>193</v>
      </c>
      <c r="D156" s="12" t="s">
        <v>1059</v>
      </c>
      <c r="E156" s="2">
        <v>3021</v>
      </c>
      <c r="F156" s="23">
        <v>5</v>
      </c>
      <c r="G156" s="1" t="s">
        <v>231</v>
      </c>
      <c r="H156" s="2">
        <v>21.63</v>
      </c>
      <c r="I156" s="2">
        <v>3000</v>
      </c>
      <c r="M156" s="12" t="s">
        <v>1239</v>
      </c>
      <c r="N156" s="1" t="s">
        <v>225</v>
      </c>
      <c r="O156" s="1" t="s">
        <v>1246</v>
      </c>
      <c r="P156" s="1" t="s">
        <v>223</v>
      </c>
      <c r="Q156" s="1" t="s">
        <v>1288</v>
      </c>
      <c r="R156" s="12" t="s">
        <v>83</v>
      </c>
    </row>
    <row r="157" spans="1:18" hidden="1" x14ac:dyDescent="0.2">
      <c r="A157" s="1">
        <v>154</v>
      </c>
      <c r="B157" s="2" t="s">
        <v>11</v>
      </c>
      <c r="C157" s="2" t="s">
        <v>193</v>
      </c>
      <c r="D157" s="12" t="s">
        <v>1059</v>
      </c>
      <c r="E157" s="2">
        <v>3022</v>
      </c>
      <c r="F157" s="23">
        <v>5</v>
      </c>
      <c r="G157" s="1" t="s">
        <v>232</v>
      </c>
      <c r="H157" s="2">
        <v>41.06</v>
      </c>
      <c r="I157" s="2">
        <v>3000</v>
      </c>
      <c r="M157" s="12" t="s">
        <v>1239</v>
      </c>
      <c r="N157" s="1" t="s">
        <v>225</v>
      </c>
      <c r="O157" s="1" t="s">
        <v>227</v>
      </c>
      <c r="P157" s="1" t="s">
        <v>227</v>
      </c>
      <c r="Q157" s="1" t="s">
        <v>1288</v>
      </c>
      <c r="R157" s="12" t="s">
        <v>97</v>
      </c>
    </row>
    <row r="158" spans="1:18" hidden="1" x14ac:dyDescent="0.2">
      <c r="A158" s="1">
        <v>155</v>
      </c>
      <c r="B158" s="2" t="s">
        <v>11</v>
      </c>
      <c r="C158" s="2" t="s">
        <v>193</v>
      </c>
      <c r="D158" s="12" t="s">
        <v>1059</v>
      </c>
      <c r="E158" s="2">
        <v>3023</v>
      </c>
      <c r="F158" s="2">
        <v>14</v>
      </c>
      <c r="G158" s="1" t="s">
        <v>233</v>
      </c>
      <c r="H158" s="2">
        <v>2.4900000000000002</v>
      </c>
      <c r="I158" s="2">
        <v>2700</v>
      </c>
      <c r="M158" s="5" t="s">
        <v>1241</v>
      </c>
      <c r="N158" s="1" t="s">
        <v>234</v>
      </c>
      <c r="O158" s="1" t="s">
        <v>1245</v>
      </c>
      <c r="P158" s="1" t="s">
        <v>37</v>
      </c>
      <c r="Q158" s="1" t="s">
        <v>1288</v>
      </c>
      <c r="R158" s="12" t="s">
        <v>83</v>
      </c>
    </row>
    <row r="159" spans="1:18" hidden="1" x14ac:dyDescent="0.2">
      <c r="A159" s="1">
        <v>156</v>
      </c>
      <c r="B159" s="2" t="s">
        <v>11</v>
      </c>
      <c r="C159" s="2" t="s">
        <v>193</v>
      </c>
      <c r="D159" s="12" t="s">
        <v>1059</v>
      </c>
      <c r="E159" s="2">
        <v>3024</v>
      </c>
      <c r="F159" s="23">
        <v>5</v>
      </c>
      <c r="G159" s="1" t="s">
        <v>211</v>
      </c>
      <c r="H159" s="2">
        <v>12.55</v>
      </c>
      <c r="I159" s="2">
        <v>3000</v>
      </c>
      <c r="M159" s="12" t="s">
        <v>1239</v>
      </c>
      <c r="N159" s="1" t="s">
        <v>194</v>
      </c>
      <c r="O159" s="1" t="s">
        <v>1246</v>
      </c>
      <c r="P159" s="1" t="s">
        <v>15</v>
      </c>
      <c r="Q159" s="1" t="s">
        <v>1288</v>
      </c>
      <c r="R159" s="12" t="s">
        <v>83</v>
      </c>
    </row>
    <row r="160" spans="1:18" hidden="1" x14ac:dyDescent="0.2">
      <c r="A160" s="1">
        <v>157</v>
      </c>
      <c r="B160" s="2" t="s">
        <v>11</v>
      </c>
      <c r="C160" s="2" t="s">
        <v>193</v>
      </c>
      <c r="D160" s="12" t="s">
        <v>1059</v>
      </c>
      <c r="E160" s="2">
        <v>3025</v>
      </c>
      <c r="F160" s="23">
        <v>5</v>
      </c>
      <c r="G160" s="1" t="s">
        <v>235</v>
      </c>
      <c r="H160" s="2">
        <v>6.83</v>
      </c>
      <c r="I160" s="2">
        <v>3000</v>
      </c>
      <c r="M160" s="5" t="s">
        <v>1241</v>
      </c>
      <c r="N160" s="1" t="s">
        <v>234</v>
      </c>
      <c r="O160" s="1" t="s">
        <v>1245</v>
      </c>
      <c r="P160" s="1" t="s">
        <v>28</v>
      </c>
      <c r="Q160" s="1" t="s">
        <v>1288</v>
      </c>
      <c r="R160" s="12" t="s">
        <v>83</v>
      </c>
    </row>
    <row r="161" spans="1:18" hidden="1" x14ac:dyDescent="0.2">
      <c r="A161" s="1">
        <v>158</v>
      </c>
      <c r="B161" s="2" t="s">
        <v>11</v>
      </c>
      <c r="C161" s="2" t="s">
        <v>193</v>
      </c>
      <c r="D161" s="12" t="s">
        <v>1059</v>
      </c>
      <c r="E161" s="2">
        <v>3026</v>
      </c>
      <c r="F161" s="23">
        <v>5</v>
      </c>
      <c r="G161" s="1" t="s">
        <v>236</v>
      </c>
      <c r="H161" s="2">
        <v>19.03</v>
      </c>
      <c r="I161" s="2">
        <v>3000</v>
      </c>
      <c r="M161" s="12" t="s">
        <v>1239</v>
      </c>
      <c r="N161" s="1" t="s">
        <v>194</v>
      </c>
      <c r="O161" s="1" t="s">
        <v>1246</v>
      </c>
      <c r="P161" s="1" t="s">
        <v>15</v>
      </c>
      <c r="Q161" s="1" t="s">
        <v>1288</v>
      </c>
      <c r="R161" s="12" t="s">
        <v>83</v>
      </c>
    </row>
    <row r="162" spans="1:18" hidden="1" x14ac:dyDescent="0.2">
      <c r="A162" s="1">
        <v>159</v>
      </c>
      <c r="B162" s="2" t="s">
        <v>11</v>
      </c>
      <c r="C162" s="2" t="s">
        <v>193</v>
      </c>
      <c r="D162" s="12" t="s">
        <v>1059</v>
      </c>
      <c r="E162" s="2">
        <v>3027</v>
      </c>
      <c r="F162" s="23">
        <v>5</v>
      </c>
      <c r="G162" s="1" t="s">
        <v>237</v>
      </c>
      <c r="H162" s="2">
        <v>11.74</v>
      </c>
      <c r="I162" s="2">
        <v>3000</v>
      </c>
      <c r="M162" s="12" t="s">
        <v>1239</v>
      </c>
      <c r="N162" s="1" t="s">
        <v>194</v>
      </c>
      <c r="O162" s="1" t="s">
        <v>1246</v>
      </c>
      <c r="P162" s="1" t="s">
        <v>15</v>
      </c>
      <c r="Q162" s="1" t="s">
        <v>1288</v>
      </c>
      <c r="R162" s="12" t="s">
        <v>83</v>
      </c>
    </row>
    <row r="163" spans="1:18" hidden="1" x14ac:dyDescent="0.2">
      <c r="A163" s="1">
        <v>160</v>
      </c>
      <c r="B163" s="2" t="s">
        <v>11</v>
      </c>
      <c r="C163" s="2" t="s">
        <v>193</v>
      </c>
      <c r="D163" s="12" t="s">
        <v>1059</v>
      </c>
      <c r="E163" s="2">
        <v>3028</v>
      </c>
      <c r="F163" s="23">
        <v>5</v>
      </c>
      <c r="G163" s="1" t="s">
        <v>238</v>
      </c>
      <c r="H163" s="2">
        <v>14.78</v>
      </c>
      <c r="I163" s="2">
        <v>3000</v>
      </c>
      <c r="M163" s="12" t="s">
        <v>1239</v>
      </c>
      <c r="N163" s="1" t="s">
        <v>194</v>
      </c>
      <c r="O163" s="1" t="s">
        <v>1246</v>
      </c>
      <c r="P163" s="1" t="s">
        <v>15</v>
      </c>
      <c r="Q163" s="1" t="s">
        <v>1288</v>
      </c>
      <c r="R163" s="12" t="s">
        <v>83</v>
      </c>
    </row>
    <row r="164" spans="1:18" hidden="1" x14ac:dyDescent="0.2">
      <c r="A164" s="1">
        <v>161</v>
      </c>
      <c r="B164" s="2" t="s">
        <v>11</v>
      </c>
      <c r="C164" s="2" t="s">
        <v>193</v>
      </c>
      <c r="D164" s="12" t="s">
        <v>1059</v>
      </c>
      <c r="E164" s="2">
        <v>3029</v>
      </c>
      <c r="F164" s="23">
        <v>5</v>
      </c>
      <c r="G164" s="1" t="s">
        <v>239</v>
      </c>
      <c r="H164" s="2">
        <v>18.100000000000001</v>
      </c>
      <c r="I164" s="2">
        <v>3000</v>
      </c>
      <c r="M164" s="12" t="s">
        <v>1239</v>
      </c>
      <c r="N164" s="1" t="s">
        <v>194</v>
      </c>
      <c r="O164" s="1" t="s">
        <v>1246</v>
      </c>
      <c r="P164" s="1" t="s">
        <v>15</v>
      </c>
      <c r="Q164" s="1" t="s">
        <v>1288</v>
      </c>
      <c r="R164" s="12" t="s">
        <v>83</v>
      </c>
    </row>
    <row r="165" spans="1:18" hidden="1" x14ac:dyDescent="0.2">
      <c r="A165" s="1">
        <v>162</v>
      </c>
      <c r="B165" s="2" t="s">
        <v>11</v>
      </c>
      <c r="C165" s="2" t="s">
        <v>193</v>
      </c>
      <c r="D165" s="12" t="s">
        <v>1059</v>
      </c>
      <c r="E165" s="2">
        <v>3030</v>
      </c>
      <c r="F165" s="23">
        <v>5</v>
      </c>
      <c r="G165" s="1" t="s">
        <v>240</v>
      </c>
      <c r="H165" s="2">
        <v>2.17</v>
      </c>
      <c r="I165" s="2">
        <v>2700</v>
      </c>
      <c r="M165" s="5" t="s">
        <v>1241</v>
      </c>
      <c r="N165" s="1" t="s">
        <v>209</v>
      </c>
      <c r="O165" s="1" t="s">
        <v>1245</v>
      </c>
      <c r="P165" s="1" t="s">
        <v>28</v>
      </c>
      <c r="Q165" s="1" t="s">
        <v>1288</v>
      </c>
      <c r="R165" s="12" t="s">
        <v>83</v>
      </c>
    </row>
    <row r="166" spans="1:18" hidden="1" x14ac:dyDescent="0.2">
      <c r="A166" s="1">
        <v>163</v>
      </c>
      <c r="B166" s="2" t="s">
        <v>11</v>
      </c>
      <c r="C166" s="2" t="s">
        <v>193</v>
      </c>
      <c r="D166" s="12" t="s">
        <v>1059</v>
      </c>
      <c r="E166" s="2">
        <v>3031</v>
      </c>
      <c r="F166" s="23">
        <v>5</v>
      </c>
      <c r="G166" s="1" t="s">
        <v>241</v>
      </c>
      <c r="H166" s="2">
        <v>1.44</v>
      </c>
      <c r="I166" s="2">
        <v>2700</v>
      </c>
      <c r="M166" s="5" t="s">
        <v>1241</v>
      </c>
      <c r="N166" s="1" t="s">
        <v>205</v>
      </c>
      <c r="O166" s="1" t="s">
        <v>1245</v>
      </c>
      <c r="P166" s="1" t="s">
        <v>28</v>
      </c>
      <c r="Q166" s="1" t="s">
        <v>1288</v>
      </c>
      <c r="R166" s="12" t="s">
        <v>83</v>
      </c>
    </row>
    <row r="167" spans="1:18" hidden="1" x14ac:dyDescent="0.2">
      <c r="A167" s="1">
        <v>164</v>
      </c>
      <c r="B167" s="2" t="s">
        <v>11</v>
      </c>
      <c r="C167" s="2" t="s">
        <v>193</v>
      </c>
      <c r="D167" s="12" t="s">
        <v>1059</v>
      </c>
      <c r="E167" s="2">
        <v>3032</v>
      </c>
      <c r="F167" s="23">
        <v>5</v>
      </c>
      <c r="G167" s="1" t="s">
        <v>242</v>
      </c>
      <c r="H167" s="2">
        <v>18.399999999999999</v>
      </c>
      <c r="I167" s="2">
        <v>3000</v>
      </c>
      <c r="M167" s="12" t="s">
        <v>1239</v>
      </c>
      <c r="N167" s="1" t="s">
        <v>194</v>
      </c>
      <c r="O167" s="1" t="s">
        <v>1246</v>
      </c>
      <c r="P167" s="1" t="s">
        <v>15</v>
      </c>
      <c r="Q167" s="1" t="s">
        <v>1288</v>
      </c>
      <c r="R167" s="12" t="s">
        <v>83</v>
      </c>
    </row>
    <row r="168" spans="1:18" hidden="1" x14ac:dyDescent="0.2">
      <c r="A168" s="1">
        <v>165</v>
      </c>
      <c r="B168" s="2" t="s">
        <v>11</v>
      </c>
      <c r="C168" s="2" t="s">
        <v>193</v>
      </c>
      <c r="D168" s="12" t="s">
        <v>1059</v>
      </c>
      <c r="E168" s="2">
        <v>3033</v>
      </c>
      <c r="F168" s="23">
        <v>5</v>
      </c>
      <c r="G168" s="1" t="s">
        <v>243</v>
      </c>
      <c r="H168" s="2">
        <v>2.17</v>
      </c>
      <c r="I168" s="2">
        <v>2700</v>
      </c>
      <c r="M168" s="5" t="s">
        <v>1241</v>
      </c>
      <c r="N168" s="1" t="s">
        <v>209</v>
      </c>
      <c r="O168" s="1" t="s">
        <v>1245</v>
      </c>
      <c r="P168" s="1" t="s">
        <v>28</v>
      </c>
      <c r="Q168" s="1" t="s">
        <v>1288</v>
      </c>
      <c r="R168" s="12" t="s">
        <v>83</v>
      </c>
    </row>
    <row r="169" spans="1:18" hidden="1" x14ac:dyDescent="0.2">
      <c r="A169" s="1">
        <v>166</v>
      </c>
      <c r="B169" s="2" t="s">
        <v>11</v>
      </c>
      <c r="C169" s="2" t="s">
        <v>193</v>
      </c>
      <c r="D169" s="12" t="s">
        <v>1059</v>
      </c>
      <c r="E169" s="2">
        <v>3034</v>
      </c>
      <c r="F169" s="23">
        <v>5</v>
      </c>
      <c r="G169" s="1" t="s">
        <v>244</v>
      </c>
      <c r="H169" s="2">
        <v>1.44</v>
      </c>
      <c r="I169" s="2">
        <v>2700</v>
      </c>
      <c r="M169" s="5" t="s">
        <v>1241</v>
      </c>
      <c r="N169" s="1" t="s">
        <v>205</v>
      </c>
      <c r="O169" s="1" t="s">
        <v>1245</v>
      </c>
      <c r="P169" s="1" t="s">
        <v>28</v>
      </c>
      <c r="Q169" s="1" t="s">
        <v>1288</v>
      </c>
      <c r="R169" s="12" t="s">
        <v>83</v>
      </c>
    </row>
    <row r="170" spans="1:18" hidden="1" x14ac:dyDescent="0.2">
      <c r="A170" s="1">
        <v>167</v>
      </c>
      <c r="B170" s="2" t="s">
        <v>11</v>
      </c>
      <c r="C170" s="2" t="s">
        <v>193</v>
      </c>
      <c r="D170" s="12" t="s">
        <v>1049</v>
      </c>
      <c r="E170" s="2">
        <v>3035</v>
      </c>
      <c r="F170" s="23">
        <v>5</v>
      </c>
      <c r="G170" s="1" t="s">
        <v>245</v>
      </c>
      <c r="H170" s="2">
        <v>45.73</v>
      </c>
      <c r="I170" s="2">
        <v>2700</v>
      </c>
      <c r="M170" s="12" t="s">
        <v>1239</v>
      </c>
      <c r="N170" s="1" t="s">
        <v>194</v>
      </c>
      <c r="O170" s="1" t="s">
        <v>1246</v>
      </c>
      <c r="P170" s="1" t="s">
        <v>15</v>
      </c>
      <c r="Q170" s="1" t="s">
        <v>1288</v>
      </c>
      <c r="R170" s="12" t="s">
        <v>26</v>
      </c>
    </row>
    <row r="171" spans="1:18" hidden="1" x14ac:dyDescent="0.2">
      <c r="A171" s="1">
        <v>168</v>
      </c>
      <c r="B171" s="2" t="s">
        <v>11</v>
      </c>
      <c r="C171" s="2" t="s">
        <v>193</v>
      </c>
      <c r="D171" s="12" t="s">
        <v>1049</v>
      </c>
      <c r="E171" s="2">
        <v>3036</v>
      </c>
      <c r="F171" s="23">
        <v>5</v>
      </c>
      <c r="G171" s="1" t="s">
        <v>246</v>
      </c>
      <c r="H171" s="2">
        <v>17.91</v>
      </c>
      <c r="I171" s="2">
        <v>3000</v>
      </c>
      <c r="M171" s="12" t="s">
        <v>1239</v>
      </c>
      <c r="N171" s="1" t="s">
        <v>194</v>
      </c>
      <c r="O171" s="1" t="s">
        <v>1246</v>
      </c>
      <c r="P171" s="1" t="s">
        <v>15</v>
      </c>
      <c r="Q171" s="1" t="s">
        <v>1288</v>
      </c>
      <c r="R171" s="12" t="s">
        <v>83</v>
      </c>
    </row>
    <row r="172" spans="1:18" hidden="1" x14ac:dyDescent="0.2">
      <c r="A172" s="1">
        <v>169</v>
      </c>
      <c r="B172" s="2" t="s">
        <v>11</v>
      </c>
      <c r="C172" s="2" t="s">
        <v>193</v>
      </c>
      <c r="D172" s="12" t="s">
        <v>1049</v>
      </c>
      <c r="E172" s="2">
        <v>3037</v>
      </c>
      <c r="F172" s="23">
        <v>5</v>
      </c>
      <c r="G172" s="1" t="s">
        <v>247</v>
      </c>
      <c r="H172" s="2">
        <v>2.16</v>
      </c>
      <c r="I172" s="2">
        <v>2700</v>
      </c>
      <c r="M172" s="5" t="s">
        <v>1241</v>
      </c>
      <c r="N172" s="1" t="s">
        <v>209</v>
      </c>
      <c r="O172" s="1" t="s">
        <v>1245</v>
      </c>
      <c r="P172" s="1" t="s">
        <v>28</v>
      </c>
      <c r="Q172" s="1" t="s">
        <v>1288</v>
      </c>
      <c r="R172" s="12" t="s">
        <v>83</v>
      </c>
    </row>
    <row r="173" spans="1:18" hidden="1" x14ac:dyDescent="0.2">
      <c r="A173" s="1">
        <v>170</v>
      </c>
      <c r="B173" s="2" t="s">
        <v>11</v>
      </c>
      <c r="C173" s="2" t="s">
        <v>193</v>
      </c>
      <c r="D173" s="12" t="s">
        <v>1049</v>
      </c>
      <c r="E173" s="2">
        <v>3038</v>
      </c>
      <c r="F173" s="23">
        <v>5</v>
      </c>
      <c r="G173" s="1" t="s">
        <v>248</v>
      </c>
      <c r="H173" s="2">
        <v>1.26</v>
      </c>
      <c r="I173" s="2">
        <v>2700</v>
      </c>
      <c r="M173" s="5" t="s">
        <v>1241</v>
      </c>
      <c r="N173" s="1" t="s">
        <v>205</v>
      </c>
      <c r="O173" s="1" t="s">
        <v>1245</v>
      </c>
      <c r="P173" s="1" t="s">
        <v>28</v>
      </c>
      <c r="Q173" s="1" t="s">
        <v>1288</v>
      </c>
      <c r="R173" s="12" t="s">
        <v>83</v>
      </c>
    </row>
    <row r="174" spans="1:18" hidden="1" x14ac:dyDescent="0.2">
      <c r="A174" s="1">
        <v>171</v>
      </c>
      <c r="B174" s="2" t="s">
        <v>11</v>
      </c>
      <c r="C174" s="2" t="s">
        <v>193</v>
      </c>
      <c r="D174" s="12" t="s">
        <v>1049</v>
      </c>
      <c r="E174" s="2">
        <v>3039</v>
      </c>
      <c r="F174" s="23">
        <v>5</v>
      </c>
      <c r="G174" s="1" t="s">
        <v>249</v>
      </c>
      <c r="H174" s="2">
        <v>7.16</v>
      </c>
      <c r="I174" s="2">
        <v>2700</v>
      </c>
      <c r="M174" s="12" t="s">
        <v>1239</v>
      </c>
      <c r="N174" s="1" t="s">
        <v>194</v>
      </c>
      <c r="O174" s="1" t="s">
        <v>1246</v>
      </c>
      <c r="P174" s="1" t="s">
        <v>15</v>
      </c>
      <c r="Q174" s="1" t="s">
        <v>1288</v>
      </c>
      <c r="R174" s="12" t="s">
        <v>83</v>
      </c>
    </row>
    <row r="175" spans="1:18" hidden="1" x14ac:dyDescent="0.2">
      <c r="A175" s="1">
        <v>172</v>
      </c>
      <c r="B175" s="2" t="s">
        <v>11</v>
      </c>
      <c r="C175" s="2" t="s">
        <v>193</v>
      </c>
      <c r="D175" s="12" t="s">
        <v>1049</v>
      </c>
      <c r="E175" s="2">
        <v>3040</v>
      </c>
      <c r="F175" s="23">
        <v>5</v>
      </c>
      <c r="G175" s="1" t="s">
        <v>31</v>
      </c>
      <c r="H175" s="2">
        <v>12.13</v>
      </c>
      <c r="I175" s="2">
        <v>3000</v>
      </c>
      <c r="M175" s="12" t="s">
        <v>1239</v>
      </c>
      <c r="N175" s="1" t="s">
        <v>194</v>
      </c>
      <c r="O175" s="1" t="s">
        <v>1246</v>
      </c>
      <c r="P175" s="1" t="s">
        <v>32</v>
      </c>
      <c r="Q175" s="1" t="s">
        <v>1288</v>
      </c>
      <c r="R175" s="12" t="s">
        <v>83</v>
      </c>
    </row>
    <row r="176" spans="1:18" hidden="1" x14ac:dyDescent="0.2">
      <c r="A176" s="1">
        <v>173</v>
      </c>
      <c r="B176" s="2" t="s">
        <v>11</v>
      </c>
      <c r="C176" s="2" t="s">
        <v>193</v>
      </c>
      <c r="D176" s="12" t="s">
        <v>1049</v>
      </c>
      <c r="E176" s="2">
        <v>3041</v>
      </c>
      <c r="F176" s="23">
        <v>5</v>
      </c>
      <c r="G176" s="1" t="s">
        <v>250</v>
      </c>
      <c r="H176" s="2">
        <v>21.8</v>
      </c>
      <c r="I176" s="2">
        <v>3000</v>
      </c>
      <c r="M176" s="12" t="s">
        <v>1239</v>
      </c>
      <c r="N176" s="1" t="s">
        <v>194</v>
      </c>
      <c r="O176" s="1" t="s">
        <v>1246</v>
      </c>
      <c r="P176" s="1" t="s">
        <v>15</v>
      </c>
      <c r="Q176" s="1" t="s">
        <v>1288</v>
      </c>
      <c r="R176" s="12" t="s">
        <v>83</v>
      </c>
    </row>
    <row r="177" spans="1:18" hidden="1" x14ac:dyDescent="0.2">
      <c r="A177" s="1">
        <v>174</v>
      </c>
      <c r="B177" s="2" t="s">
        <v>11</v>
      </c>
      <c r="C177" s="2" t="s">
        <v>193</v>
      </c>
      <c r="D177" s="12" t="s">
        <v>1049</v>
      </c>
      <c r="E177" s="2">
        <v>3042</v>
      </c>
      <c r="F177" s="23">
        <v>5</v>
      </c>
      <c r="G177" s="1" t="s">
        <v>251</v>
      </c>
      <c r="H177" s="2">
        <v>4.79</v>
      </c>
      <c r="I177" s="2">
        <v>3000</v>
      </c>
      <c r="M177" s="12" t="s">
        <v>1239</v>
      </c>
      <c r="N177" s="1" t="s">
        <v>194</v>
      </c>
      <c r="O177" s="1" t="s">
        <v>1246</v>
      </c>
      <c r="P177" s="1" t="s">
        <v>15</v>
      </c>
      <c r="Q177" s="1" t="s">
        <v>1288</v>
      </c>
      <c r="R177" s="12" t="s">
        <v>83</v>
      </c>
    </row>
    <row r="178" spans="1:18" hidden="1" x14ac:dyDescent="0.2">
      <c r="A178" s="1">
        <v>175</v>
      </c>
      <c r="B178" s="2" t="s">
        <v>11</v>
      </c>
      <c r="C178" s="2" t="s">
        <v>193</v>
      </c>
      <c r="D178" s="12" t="s">
        <v>1049</v>
      </c>
      <c r="E178" s="2" t="s">
        <v>252</v>
      </c>
      <c r="F178" s="23">
        <v>5</v>
      </c>
      <c r="G178" s="1" t="s">
        <v>253</v>
      </c>
      <c r="H178" s="2">
        <v>4.4000000000000004</v>
      </c>
      <c r="I178" s="2">
        <v>3000</v>
      </c>
      <c r="M178" s="12" t="s">
        <v>1239</v>
      </c>
      <c r="N178" s="1" t="s">
        <v>194</v>
      </c>
      <c r="O178" s="1" t="s">
        <v>1246</v>
      </c>
      <c r="P178" s="1" t="s">
        <v>15</v>
      </c>
      <c r="Q178" s="1" t="s">
        <v>1288</v>
      </c>
      <c r="R178" s="12" t="s">
        <v>83</v>
      </c>
    </row>
    <row r="179" spans="1:18" hidden="1" x14ac:dyDescent="0.2">
      <c r="A179" s="1">
        <v>176</v>
      </c>
      <c r="B179" s="2" t="s">
        <v>11</v>
      </c>
      <c r="C179" s="2" t="s">
        <v>193</v>
      </c>
      <c r="D179" s="12" t="s">
        <v>1049</v>
      </c>
      <c r="E179" s="2">
        <v>3043</v>
      </c>
      <c r="F179" s="23">
        <v>5</v>
      </c>
      <c r="G179" s="1" t="s">
        <v>254</v>
      </c>
      <c r="H179" s="2">
        <v>34.39</v>
      </c>
      <c r="I179" s="2">
        <v>3000</v>
      </c>
      <c r="M179" s="12" t="s">
        <v>1239</v>
      </c>
      <c r="N179" s="1" t="s">
        <v>194</v>
      </c>
      <c r="O179" s="1" t="s">
        <v>1246</v>
      </c>
      <c r="P179" s="1" t="s">
        <v>223</v>
      </c>
      <c r="Q179" s="1" t="s">
        <v>1288</v>
      </c>
      <c r="R179" s="12" t="s">
        <v>83</v>
      </c>
    </row>
    <row r="180" spans="1:18" hidden="1" x14ac:dyDescent="0.2">
      <c r="A180" s="1">
        <v>177</v>
      </c>
      <c r="B180" s="2" t="s">
        <v>11</v>
      </c>
      <c r="C180" s="2" t="s">
        <v>193</v>
      </c>
      <c r="D180" s="12" t="s">
        <v>1049</v>
      </c>
      <c r="E180" s="2">
        <v>3044</v>
      </c>
      <c r="F180" s="23">
        <v>5</v>
      </c>
      <c r="G180" s="1" t="s">
        <v>255</v>
      </c>
      <c r="H180" s="2">
        <v>69.41</v>
      </c>
      <c r="I180" s="2">
        <v>3000</v>
      </c>
      <c r="M180" s="12" t="s">
        <v>1239</v>
      </c>
      <c r="N180" s="1" t="s">
        <v>194</v>
      </c>
      <c r="O180" s="1" t="s">
        <v>1246</v>
      </c>
      <c r="P180" s="1" t="s">
        <v>223</v>
      </c>
      <c r="Q180" s="1" t="s">
        <v>1288</v>
      </c>
      <c r="R180" s="12" t="s">
        <v>83</v>
      </c>
    </row>
    <row r="181" spans="1:18" hidden="1" x14ac:dyDescent="0.2">
      <c r="A181" s="1">
        <v>178</v>
      </c>
      <c r="B181" s="2" t="s">
        <v>11</v>
      </c>
      <c r="C181" s="2" t="s">
        <v>193</v>
      </c>
      <c r="D181" s="12" t="s">
        <v>1049</v>
      </c>
      <c r="E181" s="2">
        <v>3045</v>
      </c>
      <c r="F181" s="2">
        <v>14</v>
      </c>
      <c r="G181" s="1" t="s">
        <v>256</v>
      </c>
      <c r="H181" s="2">
        <v>2.42</v>
      </c>
      <c r="I181" s="2">
        <v>2700</v>
      </c>
      <c r="M181" s="5" t="s">
        <v>1241</v>
      </c>
      <c r="N181" s="1" t="s">
        <v>234</v>
      </c>
      <c r="O181" s="1" t="s">
        <v>1245</v>
      </c>
      <c r="P181" s="1" t="s">
        <v>37</v>
      </c>
      <c r="Q181" s="1" t="s">
        <v>1288</v>
      </c>
      <c r="R181" s="12" t="s">
        <v>83</v>
      </c>
    </row>
    <row r="182" spans="1:18" hidden="1" x14ac:dyDescent="0.2">
      <c r="A182" s="1">
        <v>179</v>
      </c>
      <c r="B182" s="2" t="s">
        <v>11</v>
      </c>
      <c r="C182" s="2" t="s">
        <v>193</v>
      </c>
      <c r="D182" s="12" t="s">
        <v>1049</v>
      </c>
      <c r="E182" s="2">
        <v>3046</v>
      </c>
      <c r="F182" s="23">
        <v>17</v>
      </c>
      <c r="G182" s="1" t="s">
        <v>17</v>
      </c>
      <c r="I182" s="2" t="s">
        <v>122</v>
      </c>
      <c r="N182" s="2" t="s">
        <v>20</v>
      </c>
      <c r="O182" s="2"/>
      <c r="P182" s="2" t="s">
        <v>20</v>
      </c>
      <c r="Q182" s="2"/>
      <c r="R182" s="12" t="s">
        <v>20</v>
      </c>
    </row>
    <row r="183" spans="1:18" hidden="1" x14ac:dyDescent="0.2">
      <c r="A183" s="1">
        <v>180</v>
      </c>
      <c r="B183" s="2" t="s">
        <v>11</v>
      </c>
      <c r="C183" s="2" t="s">
        <v>193</v>
      </c>
      <c r="D183" s="12" t="s">
        <v>1049</v>
      </c>
      <c r="E183" s="2">
        <v>3047</v>
      </c>
      <c r="F183" s="23">
        <v>17</v>
      </c>
      <c r="G183" s="1" t="s">
        <v>17</v>
      </c>
      <c r="I183" s="2" t="s">
        <v>122</v>
      </c>
      <c r="N183" s="2" t="s">
        <v>20</v>
      </c>
      <c r="O183" s="2"/>
      <c r="P183" s="2" t="s">
        <v>20</v>
      </c>
      <c r="Q183" s="2"/>
      <c r="R183" s="12" t="s">
        <v>20</v>
      </c>
    </row>
    <row r="184" spans="1:18" hidden="1" x14ac:dyDescent="0.2">
      <c r="A184" s="1">
        <v>181</v>
      </c>
      <c r="B184" s="2" t="s">
        <v>11</v>
      </c>
      <c r="C184" s="2" t="s">
        <v>193</v>
      </c>
      <c r="D184" s="12" t="s">
        <v>1049</v>
      </c>
      <c r="E184" s="2">
        <v>3048</v>
      </c>
      <c r="F184" s="23">
        <v>5</v>
      </c>
      <c r="G184" s="1" t="s">
        <v>257</v>
      </c>
      <c r="H184" s="2">
        <v>52.17</v>
      </c>
      <c r="I184" s="2">
        <v>3000</v>
      </c>
      <c r="M184" s="12" t="s">
        <v>1239</v>
      </c>
      <c r="N184" s="1" t="s">
        <v>194</v>
      </c>
      <c r="O184" s="1" t="s">
        <v>1246</v>
      </c>
      <c r="P184" s="1" t="s">
        <v>223</v>
      </c>
      <c r="Q184" s="1" t="s">
        <v>1288</v>
      </c>
      <c r="R184" s="12" t="s">
        <v>83</v>
      </c>
    </row>
    <row r="185" spans="1:18" hidden="1" x14ac:dyDescent="0.2">
      <c r="A185" s="1">
        <v>182</v>
      </c>
      <c r="B185" s="2" t="s">
        <v>11</v>
      </c>
      <c r="C185" s="2" t="s">
        <v>193</v>
      </c>
      <c r="D185" s="12" t="s">
        <v>1049</v>
      </c>
      <c r="E185" s="2">
        <v>3049</v>
      </c>
      <c r="F185" s="23">
        <v>5</v>
      </c>
      <c r="G185" s="1" t="s">
        <v>258</v>
      </c>
      <c r="H185" s="2">
        <v>47.39</v>
      </c>
      <c r="I185" s="2">
        <v>3000</v>
      </c>
      <c r="M185" s="12" t="s">
        <v>1239</v>
      </c>
      <c r="N185" s="1" t="s">
        <v>194</v>
      </c>
      <c r="O185" s="1" t="s">
        <v>1246</v>
      </c>
      <c r="P185" s="1" t="s">
        <v>223</v>
      </c>
      <c r="Q185" s="1" t="s">
        <v>1288</v>
      </c>
      <c r="R185" s="12" t="s">
        <v>83</v>
      </c>
    </row>
    <row r="186" spans="1:18" hidden="1" x14ac:dyDescent="0.2">
      <c r="A186" s="1">
        <v>183</v>
      </c>
      <c r="B186" s="2" t="s">
        <v>11</v>
      </c>
      <c r="C186" s="2" t="s">
        <v>193</v>
      </c>
      <c r="D186" s="12" t="s">
        <v>1049</v>
      </c>
      <c r="E186" s="2" t="s">
        <v>259</v>
      </c>
      <c r="F186" s="2">
        <v>14</v>
      </c>
      <c r="G186" s="1" t="s">
        <v>260</v>
      </c>
      <c r="H186" s="2">
        <v>3.16</v>
      </c>
      <c r="I186" s="2">
        <v>3000</v>
      </c>
      <c r="M186" s="5" t="s">
        <v>1241</v>
      </c>
      <c r="N186" s="1" t="s">
        <v>234</v>
      </c>
      <c r="O186" s="1" t="s">
        <v>1245</v>
      </c>
      <c r="P186" s="1" t="s">
        <v>37</v>
      </c>
      <c r="Q186" s="1" t="s">
        <v>1288</v>
      </c>
      <c r="R186" s="12" t="s">
        <v>83</v>
      </c>
    </row>
    <row r="187" spans="1:18" hidden="1" x14ac:dyDescent="0.2">
      <c r="A187" s="1">
        <v>184</v>
      </c>
      <c r="B187" s="2" t="s">
        <v>11</v>
      </c>
      <c r="C187" s="2" t="s">
        <v>193</v>
      </c>
      <c r="D187" s="12" t="s">
        <v>1049</v>
      </c>
      <c r="E187" s="2">
        <v>3050</v>
      </c>
      <c r="F187" s="23">
        <v>5</v>
      </c>
      <c r="G187" s="1" t="s">
        <v>261</v>
      </c>
      <c r="H187" s="2">
        <v>16.36</v>
      </c>
      <c r="I187" s="2">
        <v>3000</v>
      </c>
      <c r="M187" s="12" t="s">
        <v>1239</v>
      </c>
      <c r="N187" s="1" t="s">
        <v>194</v>
      </c>
      <c r="O187" s="1" t="s">
        <v>1246</v>
      </c>
      <c r="P187" s="1" t="s">
        <v>223</v>
      </c>
      <c r="Q187" s="1" t="s">
        <v>1288</v>
      </c>
      <c r="R187" s="12" t="s">
        <v>83</v>
      </c>
    </row>
    <row r="188" spans="1:18" hidden="1" x14ac:dyDescent="0.2">
      <c r="A188" s="1">
        <v>185</v>
      </c>
      <c r="B188" s="2" t="s">
        <v>11</v>
      </c>
      <c r="C188" s="2" t="s">
        <v>193</v>
      </c>
      <c r="D188" s="12" t="s">
        <v>1049</v>
      </c>
      <c r="E188" s="2">
        <v>3051</v>
      </c>
      <c r="F188" s="23">
        <v>5</v>
      </c>
      <c r="G188" s="1" t="s">
        <v>262</v>
      </c>
      <c r="H188" s="2">
        <v>23.27</v>
      </c>
      <c r="I188" s="2">
        <v>3000</v>
      </c>
      <c r="M188" s="12" t="s">
        <v>1239</v>
      </c>
      <c r="N188" s="1" t="s">
        <v>194</v>
      </c>
      <c r="O188" s="1" t="s">
        <v>1246</v>
      </c>
      <c r="P188" s="1" t="s">
        <v>15</v>
      </c>
      <c r="Q188" s="1" t="s">
        <v>1288</v>
      </c>
      <c r="R188" s="12" t="s">
        <v>83</v>
      </c>
    </row>
    <row r="189" spans="1:18" hidden="1" x14ac:dyDescent="0.2">
      <c r="A189" s="1">
        <v>186</v>
      </c>
      <c r="B189" s="2" t="s">
        <v>11</v>
      </c>
      <c r="C189" s="2" t="s">
        <v>193</v>
      </c>
      <c r="D189" s="12" t="s">
        <v>1049</v>
      </c>
      <c r="E189" s="2">
        <v>3052</v>
      </c>
      <c r="F189" s="23">
        <v>5</v>
      </c>
      <c r="G189" s="1" t="s">
        <v>263</v>
      </c>
      <c r="H189" s="2">
        <v>5.91</v>
      </c>
      <c r="I189" s="2">
        <v>2700</v>
      </c>
      <c r="M189" s="5" t="s">
        <v>1241</v>
      </c>
      <c r="N189" s="1" t="s">
        <v>205</v>
      </c>
      <c r="O189" s="1" t="s">
        <v>1245</v>
      </c>
      <c r="P189" s="1" t="s">
        <v>28</v>
      </c>
      <c r="Q189" s="1" t="s">
        <v>1288</v>
      </c>
      <c r="R189" s="12" t="s">
        <v>83</v>
      </c>
    </row>
    <row r="190" spans="1:18" hidden="1" x14ac:dyDescent="0.2">
      <c r="A190" s="1">
        <v>187</v>
      </c>
      <c r="B190" s="2" t="s">
        <v>11</v>
      </c>
      <c r="C190" s="2" t="s">
        <v>193</v>
      </c>
      <c r="D190" s="12" t="s">
        <v>1049</v>
      </c>
      <c r="E190" s="2">
        <v>3053</v>
      </c>
      <c r="F190" s="23">
        <v>5</v>
      </c>
      <c r="G190" s="1" t="s">
        <v>264</v>
      </c>
      <c r="H190" s="2">
        <v>11.02</v>
      </c>
      <c r="I190" s="2">
        <v>3000</v>
      </c>
      <c r="M190" s="12" t="s">
        <v>1239</v>
      </c>
      <c r="N190" s="1" t="s">
        <v>194</v>
      </c>
      <c r="O190" s="1" t="s">
        <v>1246</v>
      </c>
      <c r="P190" s="1" t="s">
        <v>15</v>
      </c>
      <c r="Q190" s="1" t="s">
        <v>1288</v>
      </c>
      <c r="R190" s="12" t="s">
        <v>83</v>
      </c>
    </row>
    <row r="191" spans="1:18" hidden="1" x14ac:dyDescent="0.2">
      <c r="A191" s="1">
        <v>188</v>
      </c>
      <c r="B191" s="2" t="s">
        <v>11</v>
      </c>
      <c r="C191" s="2" t="s">
        <v>193</v>
      </c>
      <c r="D191" s="12" t="s">
        <v>1059</v>
      </c>
      <c r="E191" s="2">
        <v>3054</v>
      </c>
      <c r="F191" s="23">
        <v>4</v>
      </c>
      <c r="G191" s="1" t="s">
        <v>265</v>
      </c>
      <c r="H191" s="2">
        <v>20.21</v>
      </c>
      <c r="I191" s="2">
        <v>3000</v>
      </c>
      <c r="M191" s="12" t="s">
        <v>1239</v>
      </c>
      <c r="N191" s="1" t="s">
        <v>194</v>
      </c>
      <c r="O191" s="1" t="s">
        <v>1246</v>
      </c>
      <c r="P191" s="1" t="s">
        <v>199</v>
      </c>
      <c r="Q191" s="1" t="s">
        <v>1288</v>
      </c>
      <c r="R191" s="12" t="s">
        <v>16</v>
      </c>
    </row>
    <row r="192" spans="1:18" hidden="1" x14ac:dyDescent="0.2">
      <c r="A192" s="1">
        <v>189</v>
      </c>
      <c r="B192" s="2" t="s">
        <v>11</v>
      </c>
      <c r="C192" s="2" t="s">
        <v>193</v>
      </c>
      <c r="D192" s="12" t="s">
        <v>1059</v>
      </c>
      <c r="E192" s="2">
        <v>3055</v>
      </c>
      <c r="F192" s="23">
        <v>4</v>
      </c>
      <c r="G192" s="1" t="s">
        <v>266</v>
      </c>
      <c r="H192" s="2">
        <v>2.89</v>
      </c>
      <c r="I192" s="2">
        <v>2700</v>
      </c>
      <c r="M192" s="5" t="s">
        <v>1241</v>
      </c>
      <c r="N192" s="1" t="s">
        <v>205</v>
      </c>
      <c r="O192" s="1" t="s">
        <v>1245</v>
      </c>
      <c r="P192" s="1" t="s">
        <v>28</v>
      </c>
      <c r="Q192" s="1" t="s">
        <v>1288</v>
      </c>
      <c r="R192" s="12" t="s">
        <v>16</v>
      </c>
    </row>
    <row r="193" spans="1:18" hidden="1" x14ac:dyDescent="0.2">
      <c r="A193" s="1">
        <v>190</v>
      </c>
      <c r="B193" s="2" t="s">
        <v>11</v>
      </c>
      <c r="C193" s="2" t="s">
        <v>193</v>
      </c>
      <c r="D193" s="12" t="s">
        <v>1059</v>
      </c>
      <c r="E193" s="2">
        <v>3056</v>
      </c>
      <c r="F193" s="23">
        <v>4</v>
      </c>
      <c r="G193" s="1" t="s">
        <v>265</v>
      </c>
      <c r="H193" s="2">
        <v>19.25</v>
      </c>
      <c r="I193" s="2">
        <v>3000</v>
      </c>
      <c r="M193" s="12" t="s">
        <v>1239</v>
      </c>
      <c r="N193" s="1" t="s">
        <v>194</v>
      </c>
      <c r="O193" s="1" t="s">
        <v>1246</v>
      </c>
      <c r="P193" s="1" t="s">
        <v>199</v>
      </c>
      <c r="Q193" s="1" t="s">
        <v>1288</v>
      </c>
      <c r="R193" s="12" t="s">
        <v>16</v>
      </c>
    </row>
    <row r="194" spans="1:18" hidden="1" x14ac:dyDescent="0.2">
      <c r="A194" s="1">
        <v>191</v>
      </c>
      <c r="B194" s="2" t="s">
        <v>11</v>
      </c>
      <c r="C194" s="2" t="s">
        <v>193</v>
      </c>
      <c r="D194" s="12" t="s">
        <v>1059</v>
      </c>
      <c r="E194" s="2">
        <v>3057</v>
      </c>
      <c r="F194" s="23">
        <v>4</v>
      </c>
      <c r="G194" s="1" t="s">
        <v>266</v>
      </c>
      <c r="H194" s="2">
        <v>2.89</v>
      </c>
      <c r="I194" s="2">
        <v>2700</v>
      </c>
      <c r="M194" s="5" t="s">
        <v>1241</v>
      </c>
      <c r="N194" s="1" t="s">
        <v>205</v>
      </c>
      <c r="O194" s="1" t="s">
        <v>1245</v>
      </c>
      <c r="P194" s="1" t="s">
        <v>28</v>
      </c>
      <c r="Q194" s="1" t="s">
        <v>1288</v>
      </c>
      <c r="R194" s="12" t="s">
        <v>16</v>
      </c>
    </row>
    <row r="195" spans="1:18" hidden="1" x14ac:dyDescent="0.2">
      <c r="A195" s="1">
        <v>192</v>
      </c>
      <c r="B195" s="2" t="s">
        <v>11</v>
      </c>
      <c r="C195" s="2" t="s">
        <v>193</v>
      </c>
      <c r="D195" s="12" t="s">
        <v>1059</v>
      </c>
      <c r="E195" s="2">
        <v>3058</v>
      </c>
      <c r="F195" s="23">
        <v>4</v>
      </c>
      <c r="G195" s="1" t="s">
        <v>265</v>
      </c>
      <c r="H195" s="2">
        <v>20.43</v>
      </c>
      <c r="I195" s="2">
        <v>3000</v>
      </c>
      <c r="M195" s="12" t="s">
        <v>1239</v>
      </c>
      <c r="N195" s="1" t="s">
        <v>194</v>
      </c>
      <c r="O195" s="1" t="s">
        <v>1246</v>
      </c>
      <c r="P195" s="1" t="s">
        <v>199</v>
      </c>
      <c r="Q195" s="1" t="s">
        <v>1288</v>
      </c>
      <c r="R195" s="12" t="s">
        <v>16</v>
      </c>
    </row>
    <row r="196" spans="1:18" hidden="1" x14ac:dyDescent="0.2">
      <c r="A196" s="1">
        <v>193</v>
      </c>
      <c r="B196" s="2" t="s">
        <v>11</v>
      </c>
      <c r="C196" s="2" t="s">
        <v>193</v>
      </c>
      <c r="D196" s="12" t="s">
        <v>1059</v>
      </c>
      <c r="E196" s="2">
        <v>3059</v>
      </c>
      <c r="F196" s="23">
        <v>4</v>
      </c>
      <c r="G196" s="1" t="s">
        <v>266</v>
      </c>
      <c r="H196" s="2">
        <v>2.89</v>
      </c>
      <c r="I196" s="2">
        <v>2700</v>
      </c>
      <c r="M196" s="5" t="s">
        <v>1241</v>
      </c>
      <c r="N196" s="1" t="s">
        <v>205</v>
      </c>
      <c r="O196" s="1" t="s">
        <v>1245</v>
      </c>
      <c r="P196" s="1" t="s">
        <v>28</v>
      </c>
      <c r="Q196" s="1" t="s">
        <v>1288</v>
      </c>
      <c r="R196" s="12" t="s">
        <v>16</v>
      </c>
    </row>
    <row r="197" spans="1:18" hidden="1" x14ac:dyDescent="0.2">
      <c r="A197" s="1">
        <v>194</v>
      </c>
      <c r="B197" s="2" t="s">
        <v>11</v>
      </c>
      <c r="C197" s="2" t="s">
        <v>193</v>
      </c>
      <c r="D197" s="12" t="s">
        <v>1059</v>
      </c>
      <c r="E197" s="2">
        <v>3060</v>
      </c>
      <c r="F197" s="23">
        <v>4</v>
      </c>
      <c r="G197" s="1" t="s">
        <v>265</v>
      </c>
      <c r="H197" s="2">
        <v>20.399999999999999</v>
      </c>
      <c r="I197" s="2">
        <v>3000</v>
      </c>
      <c r="M197" s="12" t="s">
        <v>1239</v>
      </c>
      <c r="N197" s="1" t="s">
        <v>194</v>
      </c>
      <c r="O197" s="1" t="s">
        <v>1246</v>
      </c>
      <c r="P197" s="1" t="s">
        <v>199</v>
      </c>
      <c r="Q197" s="1" t="s">
        <v>1288</v>
      </c>
      <c r="R197" s="12" t="s">
        <v>16</v>
      </c>
    </row>
    <row r="198" spans="1:18" hidden="1" x14ac:dyDescent="0.2">
      <c r="A198" s="1">
        <v>195</v>
      </c>
      <c r="B198" s="2" t="s">
        <v>11</v>
      </c>
      <c r="C198" s="2" t="s">
        <v>193</v>
      </c>
      <c r="D198" s="12" t="s">
        <v>1059</v>
      </c>
      <c r="E198" s="2">
        <v>3061</v>
      </c>
      <c r="F198" s="23">
        <v>4</v>
      </c>
      <c r="G198" s="1" t="s">
        <v>266</v>
      </c>
      <c r="H198" s="2">
        <v>2.89</v>
      </c>
      <c r="I198" s="2">
        <v>2700</v>
      </c>
      <c r="M198" s="5" t="s">
        <v>1241</v>
      </c>
      <c r="N198" s="1" t="s">
        <v>205</v>
      </c>
      <c r="O198" s="1" t="s">
        <v>1245</v>
      </c>
      <c r="P198" s="1" t="s">
        <v>28</v>
      </c>
      <c r="Q198" s="1" t="s">
        <v>1288</v>
      </c>
      <c r="R198" s="12" t="s">
        <v>16</v>
      </c>
    </row>
    <row r="199" spans="1:18" hidden="1" x14ac:dyDescent="0.2">
      <c r="A199" s="1">
        <v>196</v>
      </c>
      <c r="B199" s="2" t="s">
        <v>11</v>
      </c>
      <c r="C199" s="2" t="s">
        <v>193</v>
      </c>
      <c r="D199" s="12" t="s">
        <v>1059</v>
      </c>
      <c r="E199" s="2">
        <v>3062</v>
      </c>
      <c r="F199" s="23">
        <v>4</v>
      </c>
      <c r="G199" s="1" t="s">
        <v>265</v>
      </c>
      <c r="H199" s="2">
        <v>20.72</v>
      </c>
      <c r="I199" s="2">
        <v>3000</v>
      </c>
      <c r="M199" s="12" t="s">
        <v>1239</v>
      </c>
      <c r="N199" s="1" t="s">
        <v>194</v>
      </c>
      <c r="O199" s="1" t="s">
        <v>1246</v>
      </c>
      <c r="P199" s="1" t="s">
        <v>199</v>
      </c>
      <c r="Q199" s="1" t="s">
        <v>1288</v>
      </c>
      <c r="R199" s="12" t="s">
        <v>16</v>
      </c>
    </row>
    <row r="200" spans="1:18" hidden="1" x14ac:dyDescent="0.2">
      <c r="A200" s="1">
        <v>197</v>
      </c>
      <c r="B200" s="2" t="s">
        <v>11</v>
      </c>
      <c r="C200" s="2" t="s">
        <v>193</v>
      </c>
      <c r="D200" s="12" t="s">
        <v>1059</v>
      </c>
      <c r="E200" s="2">
        <v>3063</v>
      </c>
      <c r="F200" s="23">
        <v>4</v>
      </c>
      <c r="G200" s="1" t="s">
        <v>266</v>
      </c>
      <c r="H200" s="2">
        <v>2.89</v>
      </c>
      <c r="I200" s="2">
        <v>2700</v>
      </c>
      <c r="M200" s="5" t="s">
        <v>1241</v>
      </c>
      <c r="N200" s="1" t="s">
        <v>205</v>
      </c>
      <c r="O200" s="1" t="s">
        <v>1245</v>
      </c>
      <c r="P200" s="1" t="s">
        <v>28</v>
      </c>
      <c r="Q200" s="1" t="s">
        <v>1288</v>
      </c>
      <c r="R200" s="12" t="s">
        <v>16</v>
      </c>
    </row>
    <row r="201" spans="1:18" hidden="1" x14ac:dyDescent="0.2">
      <c r="A201" s="1">
        <v>198</v>
      </c>
      <c r="B201" s="2" t="s">
        <v>11</v>
      </c>
      <c r="C201" s="2" t="s">
        <v>193</v>
      </c>
      <c r="D201" s="12" t="s">
        <v>1059</v>
      </c>
      <c r="E201" s="2">
        <v>3064</v>
      </c>
      <c r="F201" s="23">
        <v>4</v>
      </c>
      <c r="G201" s="1" t="s">
        <v>265</v>
      </c>
      <c r="H201" s="2">
        <v>18.64</v>
      </c>
      <c r="I201" s="2">
        <v>3000</v>
      </c>
      <c r="M201" s="12" t="s">
        <v>1239</v>
      </c>
      <c r="N201" s="1" t="s">
        <v>194</v>
      </c>
      <c r="O201" s="1" t="s">
        <v>1246</v>
      </c>
      <c r="P201" s="1" t="s">
        <v>199</v>
      </c>
      <c r="Q201" s="1" t="s">
        <v>1288</v>
      </c>
      <c r="R201" s="12" t="s">
        <v>16</v>
      </c>
    </row>
    <row r="202" spans="1:18" hidden="1" x14ac:dyDescent="0.2">
      <c r="A202" s="1">
        <v>199</v>
      </c>
      <c r="B202" s="2" t="s">
        <v>11</v>
      </c>
      <c r="C202" s="2" t="s">
        <v>193</v>
      </c>
      <c r="D202" s="12" t="s">
        <v>1059</v>
      </c>
      <c r="E202" s="2">
        <v>3065</v>
      </c>
      <c r="F202" s="23">
        <v>4</v>
      </c>
      <c r="G202" s="1" t="s">
        <v>266</v>
      </c>
      <c r="H202" s="2">
        <v>4.97</v>
      </c>
      <c r="I202" s="2">
        <v>2700</v>
      </c>
      <c r="M202" s="5" t="s">
        <v>1241</v>
      </c>
      <c r="N202" s="1" t="s">
        <v>205</v>
      </c>
      <c r="O202" s="1" t="s">
        <v>1245</v>
      </c>
      <c r="P202" s="1" t="s">
        <v>28</v>
      </c>
      <c r="Q202" s="1" t="s">
        <v>1288</v>
      </c>
      <c r="R202" s="12" t="s">
        <v>16</v>
      </c>
    </row>
    <row r="203" spans="1:18" hidden="1" x14ac:dyDescent="0.2">
      <c r="A203" s="1">
        <v>200</v>
      </c>
      <c r="B203" s="2" t="s">
        <v>11</v>
      </c>
      <c r="C203" s="2" t="s">
        <v>193</v>
      </c>
      <c r="D203" s="12" t="s">
        <v>1059</v>
      </c>
      <c r="E203" s="2">
        <v>3066</v>
      </c>
      <c r="F203" s="2">
        <v>14</v>
      </c>
      <c r="G203" s="1" t="s">
        <v>36</v>
      </c>
      <c r="H203" s="2">
        <v>3.33</v>
      </c>
      <c r="I203" s="2">
        <v>3830</v>
      </c>
      <c r="M203" s="5" t="s">
        <v>1241</v>
      </c>
      <c r="N203" s="1" t="s">
        <v>234</v>
      </c>
      <c r="O203" s="1" t="s">
        <v>1245</v>
      </c>
      <c r="P203" s="1" t="s">
        <v>37</v>
      </c>
      <c r="R203" s="12" t="s">
        <v>20</v>
      </c>
    </row>
    <row r="204" spans="1:18" hidden="1" x14ac:dyDescent="0.2">
      <c r="A204" s="1">
        <v>201</v>
      </c>
      <c r="B204" s="2" t="s">
        <v>11</v>
      </c>
      <c r="C204" s="2" t="s">
        <v>193</v>
      </c>
      <c r="D204" s="12" t="s">
        <v>1059</v>
      </c>
      <c r="E204" s="2">
        <v>3067</v>
      </c>
      <c r="F204" s="23">
        <v>17</v>
      </c>
      <c r="G204" s="1" t="s">
        <v>18</v>
      </c>
      <c r="I204" s="2" t="s">
        <v>19</v>
      </c>
      <c r="N204" s="2" t="s">
        <v>19</v>
      </c>
      <c r="O204" s="2"/>
      <c r="P204" s="2" t="s">
        <v>19</v>
      </c>
      <c r="Q204" s="2"/>
      <c r="R204" s="12" t="s">
        <v>19</v>
      </c>
    </row>
    <row r="205" spans="1:18" hidden="1" x14ac:dyDescent="0.2">
      <c r="A205" s="1">
        <v>202</v>
      </c>
      <c r="B205" s="2" t="s">
        <v>11</v>
      </c>
      <c r="C205" s="2" t="s">
        <v>193</v>
      </c>
      <c r="D205" s="12" t="s">
        <v>1059</v>
      </c>
      <c r="E205" s="2">
        <v>3068</v>
      </c>
      <c r="F205" s="23">
        <v>4</v>
      </c>
      <c r="G205" s="1" t="s">
        <v>267</v>
      </c>
      <c r="H205" s="2">
        <v>20.73</v>
      </c>
      <c r="I205" s="2">
        <v>3000</v>
      </c>
      <c r="M205" s="12" t="s">
        <v>1239</v>
      </c>
      <c r="N205" s="1" t="s">
        <v>194</v>
      </c>
      <c r="O205" s="1" t="s">
        <v>1246</v>
      </c>
      <c r="P205" s="1" t="s">
        <v>199</v>
      </c>
      <c r="Q205" s="1" t="s">
        <v>1288</v>
      </c>
      <c r="R205" s="12" t="s">
        <v>16</v>
      </c>
    </row>
    <row r="206" spans="1:18" hidden="1" x14ac:dyDescent="0.2">
      <c r="A206" s="1">
        <v>203</v>
      </c>
      <c r="B206" s="2" t="s">
        <v>11</v>
      </c>
      <c r="C206" s="2" t="s">
        <v>193</v>
      </c>
      <c r="D206" s="12" t="s">
        <v>1059</v>
      </c>
      <c r="E206" s="2">
        <v>3069</v>
      </c>
      <c r="F206" s="23">
        <v>5</v>
      </c>
      <c r="G206" s="1" t="s">
        <v>268</v>
      </c>
      <c r="H206" s="2">
        <v>4.5599999999999996</v>
      </c>
      <c r="I206" s="2">
        <v>2700</v>
      </c>
      <c r="M206" s="12" t="s">
        <v>1239</v>
      </c>
      <c r="N206" s="1" t="s">
        <v>194</v>
      </c>
      <c r="P206" s="1" t="s">
        <v>269</v>
      </c>
      <c r="Q206" s="1" t="s">
        <v>1288</v>
      </c>
      <c r="R206" s="12" t="s">
        <v>16</v>
      </c>
    </row>
    <row r="207" spans="1:18" hidden="1" x14ac:dyDescent="0.2">
      <c r="A207" s="1">
        <v>204</v>
      </c>
      <c r="B207" s="2" t="s">
        <v>11</v>
      </c>
      <c r="C207" s="2" t="s">
        <v>193</v>
      </c>
      <c r="D207" s="12" t="s">
        <v>1039</v>
      </c>
      <c r="E207" s="2" t="s">
        <v>184</v>
      </c>
      <c r="F207" s="23">
        <v>6</v>
      </c>
      <c r="G207" s="1" t="s">
        <v>116</v>
      </c>
      <c r="H207" s="2">
        <v>31.68</v>
      </c>
      <c r="I207" s="2">
        <v>3830</v>
      </c>
      <c r="M207" s="5" t="s">
        <v>1241</v>
      </c>
      <c r="N207" s="1" t="s">
        <v>270</v>
      </c>
      <c r="O207" s="1" t="s">
        <v>1245</v>
      </c>
      <c r="P207" s="1" t="s">
        <v>271</v>
      </c>
      <c r="R207" s="12" t="s">
        <v>20</v>
      </c>
    </row>
    <row r="208" spans="1:18" hidden="1" x14ac:dyDescent="0.2">
      <c r="A208" s="1">
        <v>205</v>
      </c>
      <c r="B208" s="2" t="s">
        <v>11</v>
      </c>
      <c r="C208" s="2" t="s">
        <v>193</v>
      </c>
      <c r="D208" s="12" t="s">
        <v>1039</v>
      </c>
      <c r="E208" s="2" t="s">
        <v>187</v>
      </c>
      <c r="F208" s="23">
        <v>6</v>
      </c>
      <c r="G208" s="1" t="s">
        <v>119</v>
      </c>
      <c r="H208" s="2">
        <v>31.73</v>
      </c>
      <c r="I208" s="2">
        <v>3830</v>
      </c>
      <c r="M208" s="5" t="s">
        <v>1241</v>
      </c>
      <c r="N208" s="1" t="s">
        <v>270</v>
      </c>
      <c r="O208" s="1" t="s">
        <v>1245</v>
      </c>
      <c r="P208" s="1" t="s">
        <v>271</v>
      </c>
      <c r="R208" s="12" t="s">
        <v>20</v>
      </c>
    </row>
    <row r="209" spans="1:18" hidden="1" x14ac:dyDescent="0.2">
      <c r="A209" s="1">
        <v>206</v>
      </c>
      <c r="B209" s="2" t="s">
        <v>11</v>
      </c>
      <c r="C209" s="2" t="s">
        <v>193</v>
      </c>
      <c r="D209" s="12" t="s">
        <v>1039</v>
      </c>
      <c r="E209" s="2" t="s">
        <v>272</v>
      </c>
      <c r="F209" s="23">
        <v>6</v>
      </c>
      <c r="G209" s="1" t="s">
        <v>191</v>
      </c>
      <c r="H209" s="2">
        <v>5.38</v>
      </c>
      <c r="I209" s="2">
        <v>2700</v>
      </c>
      <c r="M209" s="5" t="s">
        <v>1241</v>
      </c>
      <c r="N209" s="1" t="s">
        <v>270</v>
      </c>
      <c r="O209" s="1" t="s">
        <v>1245</v>
      </c>
      <c r="P209" s="1" t="s">
        <v>114</v>
      </c>
      <c r="Q209" s="1" t="s">
        <v>1288</v>
      </c>
      <c r="R209" s="12" t="s">
        <v>16</v>
      </c>
    </row>
    <row r="210" spans="1:18" x14ac:dyDescent="0.2">
      <c r="A210" s="1">
        <v>207</v>
      </c>
      <c r="B210" s="2" t="s">
        <v>11</v>
      </c>
      <c r="C210" s="2" t="s">
        <v>193</v>
      </c>
      <c r="D210" s="12" t="s">
        <v>1039</v>
      </c>
      <c r="E210" s="2" t="s">
        <v>49</v>
      </c>
      <c r="F210" s="23">
        <v>8</v>
      </c>
      <c r="G210" s="1" t="s">
        <v>50</v>
      </c>
      <c r="H210" s="2">
        <v>7.08</v>
      </c>
      <c r="I210" s="2" t="s">
        <v>122</v>
      </c>
      <c r="N210" s="2" t="s">
        <v>20</v>
      </c>
      <c r="O210" s="2"/>
      <c r="P210" s="2" t="s">
        <v>20</v>
      </c>
      <c r="Q210" s="2"/>
      <c r="R210" s="12" t="s">
        <v>20</v>
      </c>
    </row>
    <row r="211" spans="1:18" hidden="1" x14ac:dyDescent="0.2">
      <c r="A211" s="1">
        <v>208</v>
      </c>
      <c r="B211" s="2" t="s">
        <v>11</v>
      </c>
      <c r="C211" s="2" t="s">
        <v>273</v>
      </c>
      <c r="D211" s="5" t="s">
        <v>1039</v>
      </c>
      <c r="E211" s="2">
        <v>4001</v>
      </c>
      <c r="F211" s="23">
        <v>6</v>
      </c>
      <c r="G211" s="1" t="s">
        <v>13</v>
      </c>
      <c r="H211" s="4">
        <v>23.96</v>
      </c>
      <c r="I211" s="2">
        <v>2700</v>
      </c>
      <c r="M211" s="12" t="s">
        <v>1239</v>
      </c>
      <c r="N211" s="1" t="s">
        <v>57</v>
      </c>
      <c r="O211" s="1" t="s">
        <v>1246</v>
      </c>
      <c r="P211" s="1" t="s">
        <v>15</v>
      </c>
      <c r="Q211" s="1" t="s">
        <v>1288</v>
      </c>
      <c r="R211" s="12" t="s">
        <v>16</v>
      </c>
    </row>
    <row r="212" spans="1:18" hidden="1" x14ac:dyDescent="0.2">
      <c r="A212" s="1">
        <v>209</v>
      </c>
      <c r="B212" s="2" t="s">
        <v>11</v>
      </c>
      <c r="C212" s="2" t="s">
        <v>273</v>
      </c>
      <c r="D212" s="12" t="s">
        <v>1054</v>
      </c>
      <c r="E212" s="2">
        <v>4002</v>
      </c>
      <c r="F212" s="23">
        <v>1</v>
      </c>
      <c r="G212" s="1" t="s">
        <v>13</v>
      </c>
      <c r="H212" s="4">
        <v>78.81</v>
      </c>
      <c r="I212" s="2">
        <v>2700</v>
      </c>
      <c r="M212" s="12" t="s">
        <v>1239</v>
      </c>
      <c r="N212" s="1" t="s">
        <v>57</v>
      </c>
      <c r="O212" s="1" t="s">
        <v>1246</v>
      </c>
      <c r="P212" s="1" t="s">
        <v>15</v>
      </c>
      <c r="Q212" s="1" t="s">
        <v>1288</v>
      </c>
      <c r="R212" s="12" t="s">
        <v>26</v>
      </c>
    </row>
    <row r="213" spans="1:18" hidden="1" x14ac:dyDescent="0.2">
      <c r="A213" s="1">
        <v>210</v>
      </c>
      <c r="B213" s="2" t="s">
        <v>11</v>
      </c>
      <c r="C213" s="2" t="s">
        <v>273</v>
      </c>
      <c r="D213" s="12" t="s">
        <v>1054</v>
      </c>
      <c r="E213" s="2">
        <v>4003</v>
      </c>
      <c r="F213" s="23">
        <v>1</v>
      </c>
      <c r="G213" s="1" t="s">
        <v>274</v>
      </c>
      <c r="H213" s="4">
        <v>10.14</v>
      </c>
      <c r="I213" s="2">
        <v>2700</v>
      </c>
      <c r="M213" s="5" t="s">
        <v>1241</v>
      </c>
      <c r="N213" s="1" t="s">
        <v>131</v>
      </c>
      <c r="O213" s="1" t="s">
        <v>1245</v>
      </c>
      <c r="P213" s="1" t="s">
        <v>28</v>
      </c>
      <c r="Q213" s="1" t="s">
        <v>1288</v>
      </c>
      <c r="R213" s="12" t="s">
        <v>16</v>
      </c>
    </row>
    <row r="214" spans="1:18" hidden="1" x14ac:dyDescent="0.2">
      <c r="A214" s="1">
        <v>211</v>
      </c>
      <c r="B214" s="2" t="s">
        <v>11</v>
      </c>
      <c r="C214" s="2" t="s">
        <v>273</v>
      </c>
      <c r="D214" s="12" t="s">
        <v>1054</v>
      </c>
      <c r="E214" s="2">
        <v>4004</v>
      </c>
      <c r="F214" s="23">
        <v>4</v>
      </c>
      <c r="G214" s="1" t="s">
        <v>265</v>
      </c>
      <c r="H214" s="4">
        <v>17.760000000000002</v>
      </c>
      <c r="I214" s="2">
        <v>3000</v>
      </c>
      <c r="M214" s="12" t="s">
        <v>1239</v>
      </c>
      <c r="N214" s="1" t="s">
        <v>57</v>
      </c>
      <c r="O214" s="1" t="s">
        <v>1246</v>
      </c>
      <c r="P214" s="1" t="s">
        <v>199</v>
      </c>
      <c r="Q214" s="1" t="s">
        <v>1288</v>
      </c>
      <c r="R214" s="12" t="s">
        <v>16</v>
      </c>
    </row>
    <row r="215" spans="1:18" hidden="1" x14ac:dyDescent="0.2">
      <c r="A215" s="1">
        <v>212</v>
      </c>
      <c r="B215" s="2" t="s">
        <v>11</v>
      </c>
      <c r="C215" s="2" t="s">
        <v>273</v>
      </c>
      <c r="D215" s="12" t="s">
        <v>1054</v>
      </c>
      <c r="E215" s="2">
        <v>4005</v>
      </c>
      <c r="F215" s="23">
        <v>4</v>
      </c>
      <c r="G215" s="1" t="s">
        <v>266</v>
      </c>
      <c r="H215" s="4">
        <v>2.89</v>
      </c>
      <c r="I215" s="2">
        <v>2700</v>
      </c>
      <c r="M215" s="5" t="s">
        <v>1241</v>
      </c>
      <c r="N215" s="1" t="s">
        <v>87</v>
      </c>
      <c r="O215" s="1" t="s">
        <v>1245</v>
      </c>
      <c r="P215" s="1" t="s">
        <v>28</v>
      </c>
      <c r="Q215" s="1" t="s">
        <v>1288</v>
      </c>
      <c r="R215" s="12" t="s">
        <v>16</v>
      </c>
    </row>
    <row r="216" spans="1:18" hidden="1" x14ac:dyDescent="0.2">
      <c r="A216" s="1">
        <v>213</v>
      </c>
      <c r="B216" s="2" t="s">
        <v>11</v>
      </c>
      <c r="C216" s="2" t="s">
        <v>273</v>
      </c>
      <c r="D216" s="12" t="s">
        <v>1054</v>
      </c>
      <c r="E216" s="2">
        <v>4006</v>
      </c>
      <c r="F216" s="23">
        <v>4</v>
      </c>
      <c r="G216" s="1" t="s">
        <v>265</v>
      </c>
      <c r="H216" s="4">
        <v>15.72</v>
      </c>
      <c r="I216" s="2">
        <v>3000</v>
      </c>
      <c r="M216" s="12" t="s">
        <v>1239</v>
      </c>
      <c r="N216" s="1" t="s">
        <v>57</v>
      </c>
      <c r="O216" s="1" t="s">
        <v>1246</v>
      </c>
      <c r="P216" s="1" t="s">
        <v>199</v>
      </c>
      <c r="Q216" s="1" t="s">
        <v>1288</v>
      </c>
      <c r="R216" s="12" t="s">
        <v>16</v>
      </c>
    </row>
    <row r="217" spans="1:18" hidden="1" x14ac:dyDescent="0.2">
      <c r="A217" s="1">
        <v>214</v>
      </c>
      <c r="B217" s="2" t="s">
        <v>11</v>
      </c>
      <c r="C217" s="2" t="s">
        <v>273</v>
      </c>
      <c r="D217" s="12" t="s">
        <v>1054</v>
      </c>
      <c r="E217" s="2">
        <v>4007</v>
      </c>
      <c r="F217" s="23">
        <v>4</v>
      </c>
      <c r="G217" s="1" t="s">
        <v>266</v>
      </c>
      <c r="H217" s="4">
        <v>2.89</v>
      </c>
      <c r="I217" s="2">
        <v>2700</v>
      </c>
      <c r="M217" s="5" t="s">
        <v>1241</v>
      </c>
      <c r="N217" s="1" t="s">
        <v>87</v>
      </c>
      <c r="O217" s="1" t="s">
        <v>1245</v>
      </c>
      <c r="P217" s="1" t="s">
        <v>28</v>
      </c>
      <c r="Q217" s="1" t="s">
        <v>1288</v>
      </c>
      <c r="R217" s="12" t="s">
        <v>16</v>
      </c>
    </row>
    <row r="218" spans="1:18" hidden="1" x14ac:dyDescent="0.2">
      <c r="A218" s="1">
        <v>215</v>
      </c>
      <c r="B218" s="2" t="s">
        <v>11</v>
      </c>
      <c r="C218" s="2" t="s">
        <v>273</v>
      </c>
      <c r="D218" s="12" t="s">
        <v>1054</v>
      </c>
      <c r="E218" s="2">
        <v>4008</v>
      </c>
      <c r="F218" s="23">
        <v>4</v>
      </c>
      <c r="G218" s="1" t="s">
        <v>265</v>
      </c>
      <c r="H218" s="4">
        <v>15.73</v>
      </c>
      <c r="I218" s="2">
        <v>3000</v>
      </c>
      <c r="M218" s="12" t="s">
        <v>1239</v>
      </c>
      <c r="N218" s="1" t="s">
        <v>57</v>
      </c>
      <c r="O218" s="1" t="s">
        <v>1246</v>
      </c>
      <c r="P218" s="1" t="s">
        <v>199</v>
      </c>
      <c r="Q218" s="1" t="s">
        <v>1288</v>
      </c>
      <c r="R218" s="12" t="s">
        <v>16</v>
      </c>
    </row>
    <row r="219" spans="1:18" hidden="1" x14ac:dyDescent="0.2">
      <c r="A219" s="1">
        <v>216</v>
      </c>
      <c r="B219" s="2" t="s">
        <v>11</v>
      </c>
      <c r="C219" s="2" t="s">
        <v>273</v>
      </c>
      <c r="D219" s="12" t="s">
        <v>1054</v>
      </c>
      <c r="E219" s="2">
        <v>4009</v>
      </c>
      <c r="F219" s="23">
        <v>4</v>
      </c>
      <c r="G219" s="1" t="s">
        <v>266</v>
      </c>
      <c r="H219" s="4">
        <v>2.89</v>
      </c>
      <c r="I219" s="2">
        <v>2700</v>
      </c>
      <c r="M219" s="5" t="s">
        <v>1241</v>
      </c>
      <c r="N219" s="1" t="s">
        <v>87</v>
      </c>
      <c r="O219" s="1" t="s">
        <v>1245</v>
      </c>
      <c r="P219" s="1" t="s">
        <v>28</v>
      </c>
      <c r="Q219" s="1" t="s">
        <v>1288</v>
      </c>
      <c r="R219" s="12" t="s">
        <v>16</v>
      </c>
    </row>
    <row r="220" spans="1:18" hidden="1" x14ac:dyDescent="0.2">
      <c r="A220" s="1">
        <v>217</v>
      </c>
      <c r="B220" s="2" t="s">
        <v>11</v>
      </c>
      <c r="C220" s="2" t="s">
        <v>273</v>
      </c>
      <c r="D220" s="12" t="s">
        <v>1054</v>
      </c>
      <c r="E220" s="2">
        <v>4010</v>
      </c>
      <c r="F220" s="23">
        <v>4</v>
      </c>
      <c r="G220" s="1" t="s">
        <v>265</v>
      </c>
      <c r="H220" s="4">
        <v>17.73</v>
      </c>
      <c r="I220" s="2">
        <v>3000</v>
      </c>
      <c r="M220" s="12" t="s">
        <v>1239</v>
      </c>
      <c r="N220" s="1" t="s">
        <v>57</v>
      </c>
      <c r="O220" s="1" t="s">
        <v>1246</v>
      </c>
      <c r="P220" s="1" t="s">
        <v>199</v>
      </c>
      <c r="Q220" s="1" t="s">
        <v>1288</v>
      </c>
      <c r="R220" s="12" t="s">
        <v>16</v>
      </c>
    </row>
    <row r="221" spans="1:18" hidden="1" x14ac:dyDescent="0.2">
      <c r="A221" s="1">
        <v>218</v>
      </c>
      <c r="B221" s="2" t="s">
        <v>11</v>
      </c>
      <c r="C221" s="2" t="s">
        <v>273</v>
      </c>
      <c r="D221" s="12" t="s">
        <v>1054</v>
      </c>
      <c r="E221" s="2">
        <v>4011</v>
      </c>
      <c r="F221" s="23">
        <v>4</v>
      </c>
      <c r="G221" s="1" t="s">
        <v>266</v>
      </c>
      <c r="H221" s="4">
        <v>2.89</v>
      </c>
      <c r="I221" s="2">
        <v>2700</v>
      </c>
      <c r="M221" s="5" t="s">
        <v>1241</v>
      </c>
      <c r="N221" s="1" t="s">
        <v>87</v>
      </c>
      <c r="O221" s="1" t="s">
        <v>1245</v>
      </c>
      <c r="P221" s="1" t="s">
        <v>28</v>
      </c>
      <c r="Q221" s="1" t="s">
        <v>1288</v>
      </c>
      <c r="R221" s="12" t="s">
        <v>16</v>
      </c>
    </row>
    <row r="222" spans="1:18" hidden="1" x14ac:dyDescent="0.2">
      <c r="A222" s="1">
        <v>219</v>
      </c>
      <c r="B222" s="2" t="s">
        <v>11</v>
      </c>
      <c r="C222" s="2" t="s">
        <v>273</v>
      </c>
      <c r="D222" s="12" t="s">
        <v>1054</v>
      </c>
      <c r="E222" s="2">
        <v>4012</v>
      </c>
      <c r="F222" s="23">
        <v>9</v>
      </c>
      <c r="G222" s="1" t="s">
        <v>267</v>
      </c>
      <c r="H222" s="4">
        <v>38.08</v>
      </c>
      <c r="I222" s="2">
        <v>3000</v>
      </c>
      <c r="M222" s="12" t="s">
        <v>1239</v>
      </c>
      <c r="N222" s="1" t="s">
        <v>57</v>
      </c>
      <c r="O222" s="1" t="s">
        <v>1246</v>
      </c>
      <c r="P222" s="1" t="s">
        <v>199</v>
      </c>
      <c r="Q222" s="1" t="s">
        <v>1288</v>
      </c>
      <c r="R222" s="12" t="s">
        <v>16</v>
      </c>
    </row>
    <row r="223" spans="1:18" hidden="1" x14ac:dyDescent="0.2">
      <c r="A223" s="1">
        <v>220</v>
      </c>
      <c r="B223" s="2" t="s">
        <v>11</v>
      </c>
      <c r="C223" s="2" t="s">
        <v>273</v>
      </c>
      <c r="D223" s="12" t="s">
        <v>1054</v>
      </c>
      <c r="E223" s="2">
        <v>4013</v>
      </c>
      <c r="F223" s="23">
        <v>10</v>
      </c>
      <c r="G223" s="1" t="s">
        <v>275</v>
      </c>
      <c r="H223" s="4">
        <v>39.82</v>
      </c>
      <c r="I223" s="2">
        <v>3830</v>
      </c>
      <c r="M223" s="12" t="s">
        <v>1239</v>
      </c>
      <c r="N223" s="1" t="s">
        <v>57</v>
      </c>
      <c r="O223" s="1" t="s">
        <v>1246</v>
      </c>
      <c r="P223" s="1" t="s">
        <v>199</v>
      </c>
      <c r="R223" s="12" t="s">
        <v>20</v>
      </c>
    </row>
    <row r="224" spans="1:18" hidden="1" x14ac:dyDescent="0.2">
      <c r="A224" s="1">
        <v>221</v>
      </c>
      <c r="B224" s="2" t="s">
        <v>11</v>
      </c>
      <c r="C224" s="2" t="s">
        <v>273</v>
      </c>
      <c r="D224" s="12" t="s">
        <v>1054</v>
      </c>
      <c r="E224" s="2">
        <v>4014</v>
      </c>
      <c r="F224" s="23">
        <v>10</v>
      </c>
      <c r="G224" s="1" t="s">
        <v>275</v>
      </c>
      <c r="H224" s="4">
        <v>39.5</v>
      </c>
      <c r="I224" s="2">
        <v>3830</v>
      </c>
      <c r="M224" s="12" t="s">
        <v>1239</v>
      </c>
      <c r="N224" s="1" t="s">
        <v>57</v>
      </c>
      <c r="O224" s="1" t="s">
        <v>1246</v>
      </c>
      <c r="P224" s="1" t="s">
        <v>199</v>
      </c>
      <c r="R224" s="12" t="s">
        <v>20</v>
      </c>
    </row>
    <row r="225" spans="1:18" hidden="1" x14ac:dyDescent="0.2">
      <c r="A225" s="1">
        <v>222</v>
      </c>
      <c r="B225" s="2" t="s">
        <v>11</v>
      </c>
      <c r="C225" s="2" t="s">
        <v>273</v>
      </c>
      <c r="D225" s="12" t="s">
        <v>1054</v>
      </c>
      <c r="E225" s="2">
        <v>4015</v>
      </c>
      <c r="F225" s="23">
        <v>4</v>
      </c>
      <c r="G225" s="1" t="s">
        <v>265</v>
      </c>
      <c r="H225" s="4">
        <v>18.350000000000001</v>
      </c>
      <c r="I225" s="2">
        <v>3000</v>
      </c>
      <c r="M225" s="12" t="s">
        <v>1239</v>
      </c>
      <c r="N225" s="1" t="s">
        <v>57</v>
      </c>
      <c r="O225" s="1" t="s">
        <v>1246</v>
      </c>
      <c r="P225" s="1" t="s">
        <v>199</v>
      </c>
      <c r="Q225" s="1" t="s">
        <v>1288</v>
      </c>
      <c r="R225" s="12" t="s">
        <v>16</v>
      </c>
    </row>
    <row r="226" spans="1:18" hidden="1" x14ac:dyDescent="0.2">
      <c r="A226" s="1">
        <v>223</v>
      </c>
      <c r="B226" s="2" t="s">
        <v>11</v>
      </c>
      <c r="C226" s="2" t="s">
        <v>273</v>
      </c>
      <c r="D226" s="12" t="s">
        <v>1054</v>
      </c>
      <c r="E226" s="2">
        <v>4016</v>
      </c>
      <c r="F226" s="23">
        <v>4</v>
      </c>
      <c r="G226" s="1" t="s">
        <v>266</v>
      </c>
      <c r="H226" s="4">
        <v>3.1</v>
      </c>
      <c r="I226" s="2">
        <v>2700</v>
      </c>
      <c r="M226" s="5" t="s">
        <v>1241</v>
      </c>
      <c r="N226" s="1" t="s">
        <v>87</v>
      </c>
      <c r="O226" s="1" t="s">
        <v>1245</v>
      </c>
      <c r="P226" s="1" t="s">
        <v>28</v>
      </c>
      <c r="Q226" s="1" t="s">
        <v>1288</v>
      </c>
      <c r="R226" s="12" t="s">
        <v>16</v>
      </c>
    </row>
    <row r="227" spans="1:18" hidden="1" x14ac:dyDescent="0.2">
      <c r="A227" s="1">
        <v>224</v>
      </c>
      <c r="B227" s="2" t="s">
        <v>11</v>
      </c>
      <c r="C227" s="2" t="s">
        <v>273</v>
      </c>
      <c r="D227" s="12" t="s">
        <v>1054</v>
      </c>
      <c r="E227" s="2">
        <v>4017</v>
      </c>
      <c r="F227" s="23">
        <v>10</v>
      </c>
      <c r="G227" s="1" t="s">
        <v>275</v>
      </c>
      <c r="H227" s="4">
        <v>10.34</v>
      </c>
      <c r="I227" s="2">
        <v>3830</v>
      </c>
      <c r="M227" s="12" t="s">
        <v>1239</v>
      </c>
      <c r="N227" s="1" t="s">
        <v>57</v>
      </c>
      <c r="O227" s="1" t="s">
        <v>1246</v>
      </c>
      <c r="P227" s="1" t="s">
        <v>199</v>
      </c>
      <c r="R227" s="12" t="s">
        <v>20</v>
      </c>
    </row>
    <row r="228" spans="1:18" hidden="1" x14ac:dyDescent="0.2">
      <c r="A228" s="1">
        <v>225</v>
      </c>
      <c r="B228" s="2" t="s">
        <v>11</v>
      </c>
      <c r="C228" s="2" t="s">
        <v>273</v>
      </c>
      <c r="D228" s="12" t="s">
        <v>1054</v>
      </c>
      <c r="E228" s="2">
        <v>4018</v>
      </c>
      <c r="F228" s="23">
        <v>1</v>
      </c>
      <c r="G228" s="1" t="s">
        <v>276</v>
      </c>
      <c r="H228" s="4">
        <v>5.45</v>
      </c>
      <c r="I228" s="2">
        <v>3000</v>
      </c>
      <c r="M228" s="12" t="s">
        <v>1239</v>
      </c>
      <c r="N228" s="1" t="s">
        <v>57</v>
      </c>
      <c r="O228" s="1" t="s">
        <v>1245</v>
      </c>
      <c r="P228" s="1" t="s">
        <v>37</v>
      </c>
      <c r="Q228" s="1" t="s">
        <v>1288</v>
      </c>
      <c r="R228" s="12" t="s">
        <v>26</v>
      </c>
    </row>
    <row r="229" spans="1:18" hidden="1" x14ac:dyDescent="0.2">
      <c r="A229" s="1">
        <v>226</v>
      </c>
      <c r="B229" s="2" t="s">
        <v>11</v>
      </c>
      <c r="C229" s="2" t="s">
        <v>273</v>
      </c>
      <c r="D229" s="12" t="s">
        <v>1054</v>
      </c>
      <c r="E229" s="2">
        <v>4019</v>
      </c>
      <c r="F229" s="23">
        <v>17</v>
      </c>
      <c r="G229" s="1" t="s">
        <v>18</v>
      </c>
      <c r="H229" s="2" t="s">
        <v>20</v>
      </c>
      <c r="I229" s="2" t="s">
        <v>20</v>
      </c>
      <c r="N229" s="2" t="s">
        <v>20</v>
      </c>
      <c r="O229" s="2"/>
      <c r="P229" s="2" t="s">
        <v>20</v>
      </c>
      <c r="Q229" s="2"/>
      <c r="R229" s="12" t="s">
        <v>20</v>
      </c>
    </row>
    <row r="230" spans="1:18" hidden="1" x14ac:dyDescent="0.2">
      <c r="A230" s="1">
        <v>227</v>
      </c>
      <c r="B230" s="2" t="s">
        <v>11</v>
      </c>
      <c r="C230" s="2" t="s">
        <v>273</v>
      </c>
      <c r="D230" s="12" t="s">
        <v>1054</v>
      </c>
      <c r="E230" s="2">
        <v>4020</v>
      </c>
      <c r="F230" s="23">
        <v>4</v>
      </c>
      <c r="G230" s="1" t="s">
        <v>265</v>
      </c>
      <c r="H230" s="4">
        <v>18.64</v>
      </c>
      <c r="I230" s="2">
        <v>3000</v>
      </c>
      <c r="M230" s="12" t="s">
        <v>1239</v>
      </c>
      <c r="N230" s="1" t="s">
        <v>57</v>
      </c>
      <c r="O230" s="1" t="s">
        <v>1246</v>
      </c>
      <c r="P230" s="1" t="s">
        <v>199</v>
      </c>
      <c r="Q230" s="1" t="s">
        <v>1288</v>
      </c>
      <c r="R230" s="12" t="s">
        <v>16</v>
      </c>
    </row>
    <row r="231" spans="1:18" hidden="1" x14ac:dyDescent="0.2">
      <c r="A231" s="1">
        <v>228</v>
      </c>
      <c r="B231" s="2" t="s">
        <v>11</v>
      </c>
      <c r="C231" s="2" t="s">
        <v>273</v>
      </c>
      <c r="D231" s="12" t="s">
        <v>1054</v>
      </c>
      <c r="E231" s="2">
        <v>4021</v>
      </c>
      <c r="F231" s="23">
        <v>4</v>
      </c>
      <c r="G231" s="1" t="s">
        <v>266</v>
      </c>
      <c r="H231" s="4">
        <v>4.9400000000000004</v>
      </c>
      <c r="I231" s="2">
        <v>2700</v>
      </c>
      <c r="M231" s="5" t="s">
        <v>1241</v>
      </c>
      <c r="N231" s="1" t="s">
        <v>87</v>
      </c>
      <c r="O231" s="1" t="s">
        <v>1245</v>
      </c>
      <c r="P231" s="1" t="s">
        <v>28</v>
      </c>
      <c r="Q231" s="1" t="s">
        <v>1288</v>
      </c>
      <c r="R231" s="12" t="s">
        <v>16</v>
      </c>
    </row>
    <row r="232" spans="1:18" hidden="1" x14ac:dyDescent="0.2">
      <c r="A232" s="1">
        <v>229</v>
      </c>
      <c r="B232" s="2" t="s">
        <v>11</v>
      </c>
      <c r="C232" s="2" t="s">
        <v>273</v>
      </c>
      <c r="D232" s="12" t="s">
        <v>1054</v>
      </c>
      <c r="E232" s="2">
        <v>4022</v>
      </c>
      <c r="F232" s="2">
        <v>14</v>
      </c>
      <c r="G232" s="1" t="s">
        <v>36</v>
      </c>
      <c r="H232" s="4">
        <v>3.33</v>
      </c>
      <c r="I232" s="2">
        <v>3830</v>
      </c>
      <c r="M232" s="5" t="s">
        <v>1241</v>
      </c>
      <c r="N232" s="1" t="s">
        <v>74</v>
      </c>
      <c r="O232" s="1" t="s">
        <v>1245</v>
      </c>
      <c r="P232" s="1" t="s">
        <v>37</v>
      </c>
      <c r="R232" s="12" t="s">
        <v>20</v>
      </c>
    </row>
    <row r="233" spans="1:18" hidden="1" x14ac:dyDescent="0.2">
      <c r="A233" s="1">
        <v>230</v>
      </c>
      <c r="B233" s="2" t="s">
        <v>11</v>
      </c>
      <c r="C233" s="2" t="s">
        <v>273</v>
      </c>
      <c r="D233" s="12" t="s">
        <v>1054</v>
      </c>
      <c r="E233" s="2">
        <v>4023</v>
      </c>
      <c r="F233" s="23">
        <v>4</v>
      </c>
      <c r="G233" s="1" t="s">
        <v>265</v>
      </c>
      <c r="H233" s="4">
        <v>20.72</v>
      </c>
      <c r="I233" s="2">
        <v>3000</v>
      </c>
      <c r="M233" s="12" t="s">
        <v>1239</v>
      </c>
      <c r="N233" s="1" t="s">
        <v>57</v>
      </c>
      <c r="O233" s="1" t="s">
        <v>1246</v>
      </c>
      <c r="P233" s="1" t="s">
        <v>199</v>
      </c>
      <c r="Q233" s="1" t="s">
        <v>1288</v>
      </c>
      <c r="R233" s="12" t="s">
        <v>16</v>
      </c>
    </row>
    <row r="234" spans="1:18" hidden="1" x14ac:dyDescent="0.2">
      <c r="A234" s="1">
        <v>231</v>
      </c>
      <c r="B234" s="2" t="s">
        <v>11</v>
      </c>
      <c r="C234" s="2" t="s">
        <v>273</v>
      </c>
      <c r="D234" s="12" t="s">
        <v>1054</v>
      </c>
      <c r="E234" s="2">
        <v>4024</v>
      </c>
      <c r="F234" s="23">
        <v>4</v>
      </c>
      <c r="G234" s="1" t="s">
        <v>266</v>
      </c>
      <c r="H234" s="4">
        <v>2.89</v>
      </c>
      <c r="I234" s="2">
        <v>2700</v>
      </c>
      <c r="M234" s="5" t="s">
        <v>1241</v>
      </c>
      <c r="N234" s="1" t="s">
        <v>87</v>
      </c>
      <c r="O234" s="1" t="s">
        <v>1245</v>
      </c>
      <c r="P234" s="1" t="s">
        <v>28</v>
      </c>
      <c r="Q234" s="1" t="s">
        <v>1288</v>
      </c>
      <c r="R234" s="12" t="s">
        <v>16</v>
      </c>
    </row>
    <row r="235" spans="1:18" hidden="1" x14ac:dyDescent="0.2">
      <c r="A235" s="1">
        <v>232</v>
      </c>
      <c r="B235" s="2" t="s">
        <v>11</v>
      </c>
      <c r="C235" s="2" t="s">
        <v>273</v>
      </c>
      <c r="D235" s="12" t="s">
        <v>1054</v>
      </c>
      <c r="E235" s="2">
        <v>4025</v>
      </c>
      <c r="F235" s="23">
        <v>4</v>
      </c>
      <c r="G235" s="1" t="s">
        <v>265</v>
      </c>
      <c r="H235" s="4">
        <v>20.43</v>
      </c>
      <c r="I235" s="2">
        <v>3000</v>
      </c>
      <c r="M235" s="12" t="s">
        <v>1239</v>
      </c>
      <c r="N235" s="1" t="s">
        <v>57</v>
      </c>
      <c r="O235" s="1" t="s">
        <v>1246</v>
      </c>
      <c r="P235" s="1" t="s">
        <v>199</v>
      </c>
      <c r="Q235" s="1" t="s">
        <v>1288</v>
      </c>
      <c r="R235" s="12" t="s">
        <v>16</v>
      </c>
    </row>
    <row r="236" spans="1:18" hidden="1" x14ac:dyDescent="0.2">
      <c r="A236" s="1">
        <v>233</v>
      </c>
      <c r="B236" s="2" t="s">
        <v>11</v>
      </c>
      <c r="C236" s="2" t="s">
        <v>273</v>
      </c>
      <c r="D236" s="12" t="s">
        <v>1054</v>
      </c>
      <c r="E236" s="2">
        <v>4026</v>
      </c>
      <c r="F236" s="23">
        <v>4</v>
      </c>
      <c r="G236" s="1" t="s">
        <v>266</v>
      </c>
      <c r="H236" s="4">
        <v>2.89</v>
      </c>
      <c r="I236" s="2">
        <v>2700</v>
      </c>
      <c r="M236" s="5" t="s">
        <v>1241</v>
      </c>
      <c r="N236" s="1" t="s">
        <v>87</v>
      </c>
      <c r="O236" s="1" t="s">
        <v>1245</v>
      </c>
      <c r="P236" s="1" t="s">
        <v>28</v>
      </c>
      <c r="Q236" s="1" t="s">
        <v>1288</v>
      </c>
      <c r="R236" s="12" t="s">
        <v>16</v>
      </c>
    </row>
    <row r="237" spans="1:18" hidden="1" x14ac:dyDescent="0.2">
      <c r="A237" s="1">
        <v>234</v>
      </c>
      <c r="B237" s="2" t="s">
        <v>11</v>
      </c>
      <c r="C237" s="2" t="s">
        <v>273</v>
      </c>
      <c r="D237" s="12" t="s">
        <v>1054</v>
      </c>
      <c r="E237" s="2">
        <v>4027</v>
      </c>
      <c r="F237" s="23">
        <v>4</v>
      </c>
      <c r="G237" s="1" t="s">
        <v>265</v>
      </c>
      <c r="H237" s="4">
        <v>20.420000000000002</v>
      </c>
      <c r="I237" s="2">
        <v>3000</v>
      </c>
      <c r="M237" s="12" t="s">
        <v>1239</v>
      </c>
      <c r="N237" s="1" t="s">
        <v>57</v>
      </c>
      <c r="O237" s="1" t="s">
        <v>1246</v>
      </c>
      <c r="P237" s="1" t="s">
        <v>199</v>
      </c>
      <c r="Q237" s="1" t="s">
        <v>1288</v>
      </c>
      <c r="R237" s="12" t="s">
        <v>16</v>
      </c>
    </row>
    <row r="238" spans="1:18" hidden="1" x14ac:dyDescent="0.2">
      <c r="A238" s="1">
        <v>235</v>
      </c>
      <c r="B238" s="2" t="s">
        <v>11</v>
      </c>
      <c r="C238" s="2" t="s">
        <v>273</v>
      </c>
      <c r="D238" s="12" t="s">
        <v>1054</v>
      </c>
      <c r="E238" s="2">
        <v>4028</v>
      </c>
      <c r="F238" s="23">
        <v>4</v>
      </c>
      <c r="G238" s="1" t="s">
        <v>266</v>
      </c>
      <c r="H238" s="4">
        <v>2.89</v>
      </c>
      <c r="I238" s="2">
        <v>2700</v>
      </c>
      <c r="M238" s="5" t="s">
        <v>1241</v>
      </c>
      <c r="N238" s="1" t="s">
        <v>87</v>
      </c>
      <c r="O238" s="1" t="s">
        <v>1245</v>
      </c>
      <c r="P238" s="1" t="s">
        <v>28</v>
      </c>
      <c r="Q238" s="1" t="s">
        <v>1288</v>
      </c>
      <c r="R238" s="12" t="s">
        <v>16</v>
      </c>
    </row>
    <row r="239" spans="1:18" hidden="1" x14ac:dyDescent="0.2">
      <c r="A239" s="1">
        <v>236</v>
      </c>
      <c r="B239" s="2" t="s">
        <v>11</v>
      </c>
      <c r="C239" s="2" t="s">
        <v>273</v>
      </c>
      <c r="D239" s="12" t="s">
        <v>1054</v>
      </c>
      <c r="E239" s="2">
        <v>4029</v>
      </c>
      <c r="F239" s="23">
        <v>4</v>
      </c>
      <c r="G239" s="1" t="s">
        <v>265</v>
      </c>
      <c r="H239" s="4">
        <v>19.3</v>
      </c>
      <c r="I239" s="2">
        <v>3000</v>
      </c>
      <c r="M239" s="12" t="s">
        <v>1239</v>
      </c>
      <c r="N239" s="1" t="s">
        <v>57</v>
      </c>
      <c r="O239" s="1" t="s">
        <v>1246</v>
      </c>
      <c r="P239" s="1" t="s">
        <v>199</v>
      </c>
      <c r="Q239" s="1" t="s">
        <v>1288</v>
      </c>
      <c r="R239" s="12" t="s">
        <v>16</v>
      </c>
    </row>
    <row r="240" spans="1:18" hidden="1" x14ac:dyDescent="0.2">
      <c r="A240" s="1">
        <v>237</v>
      </c>
      <c r="B240" s="2" t="s">
        <v>11</v>
      </c>
      <c r="C240" s="2" t="s">
        <v>273</v>
      </c>
      <c r="D240" s="12" t="s">
        <v>1054</v>
      </c>
      <c r="E240" s="2">
        <v>4030</v>
      </c>
      <c r="F240" s="23">
        <v>4</v>
      </c>
      <c r="G240" s="1" t="s">
        <v>266</v>
      </c>
      <c r="H240" s="4">
        <v>2.89</v>
      </c>
      <c r="I240" s="2">
        <v>2700</v>
      </c>
      <c r="M240" s="5" t="s">
        <v>1241</v>
      </c>
      <c r="N240" s="1" t="s">
        <v>87</v>
      </c>
      <c r="O240" s="1" t="s">
        <v>1245</v>
      </c>
      <c r="P240" s="1" t="s">
        <v>28</v>
      </c>
      <c r="Q240" s="1" t="s">
        <v>1288</v>
      </c>
      <c r="R240" s="12" t="s">
        <v>16</v>
      </c>
    </row>
    <row r="241" spans="1:18" hidden="1" x14ac:dyDescent="0.2">
      <c r="A241" s="1">
        <v>238</v>
      </c>
      <c r="B241" s="2" t="s">
        <v>11</v>
      </c>
      <c r="C241" s="2" t="s">
        <v>273</v>
      </c>
      <c r="D241" s="12" t="s">
        <v>1054</v>
      </c>
      <c r="E241" s="2">
        <v>4031</v>
      </c>
      <c r="F241" s="23">
        <v>4</v>
      </c>
      <c r="G241" s="1" t="s">
        <v>265</v>
      </c>
      <c r="H241" s="4">
        <v>20.21</v>
      </c>
      <c r="I241" s="2">
        <v>3000</v>
      </c>
      <c r="M241" s="12" t="s">
        <v>1239</v>
      </c>
      <c r="N241" s="1" t="s">
        <v>57</v>
      </c>
      <c r="O241" s="1" t="s">
        <v>1246</v>
      </c>
      <c r="P241" s="1" t="s">
        <v>199</v>
      </c>
      <c r="Q241" s="1" t="s">
        <v>1288</v>
      </c>
      <c r="R241" s="12" t="s">
        <v>16</v>
      </c>
    </row>
    <row r="242" spans="1:18" hidden="1" x14ac:dyDescent="0.2">
      <c r="A242" s="1">
        <v>239</v>
      </c>
      <c r="B242" s="2" t="s">
        <v>11</v>
      </c>
      <c r="C242" s="2" t="s">
        <v>273</v>
      </c>
      <c r="D242" s="12" t="s">
        <v>1054</v>
      </c>
      <c r="E242" s="2">
        <v>4032</v>
      </c>
      <c r="F242" s="23">
        <v>4</v>
      </c>
      <c r="G242" s="1" t="s">
        <v>266</v>
      </c>
      <c r="H242" s="4">
        <v>2.89</v>
      </c>
      <c r="I242" s="2">
        <v>2700</v>
      </c>
      <c r="M242" s="5" t="s">
        <v>1241</v>
      </c>
      <c r="N242" s="1" t="s">
        <v>87</v>
      </c>
      <c r="O242" s="1" t="s">
        <v>1245</v>
      </c>
      <c r="P242" s="1" t="s">
        <v>28</v>
      </c>
      <c r="Q242" s="1" t="s">
        <v>1288</v>
      </c>
      <c r="R242" s="12" t="s">
        <v>16</v>
      </c>
    </row>
    <row r="243" spans="1:18" hidden="1" x14ac:dyDescent="0.2">
      <c r="A243" s="1">
        <v>240</v>
      </c>
      <c r="B243" s="2" t="s">
        <v>11</v>
      </c>
      <c r="C243" s="2" t="s">
        <v>273</v>
      </c>
      <c r="D243" s="5" t="s">
        <v>1039</v>
      </c>
      <c r="E243" s="2">
        <v>4033</v>
      </c>
      <c r="F243" s="23">
        <v>13</v>
      </c>
      <c r="G243" s="1" t="s">
        <v>38</v>
      </c>
      <c r="H243" s="4">
        <v>420.62</v>
      </c>
      <c r="I243" s="2">
        <v>3700</v>
      </c>
      <c r="M243" s="12" t="s">
        <v>1240</v>
      </c>
      <c r="N243" s="1" t="s">
        <v>214</v>
      </c>
      <c r="O243" s="1" t="s">
        <v>1246</v>
      </c>
      <c r="P243" s="1" t="s">
        <v>277</v>
      </c>
      <c r="Q243" s="1" t="s">
        <v>1286</v>
      </c>
      <c r="R243" s="12" t="s">
        <v>278</v>
      </c>
    </row>
    <row r="244" spans="1:18" hidden="1" x14ac:dyDescent="0.2">
      <c r="A244" s="1">
        <v>241</v>
      </c>
      <c r="B244" s="2" t="s">
        <v>11</v>
      </c>
      <c r="C244" s="2" t="s">
        <v>273</v>
      </c>
      <c r="D244" s="5" t="s">
        <v>1039</v>
      </c>
      <c r="E244" s="2" t="s">
        <v>279</v>
      </c>
      <c r="F244" s="23">
        <v>13</v>
      </c>
      <c r="G244" s="1" t="s">
        <v>218</v>
      </c>
      <c r="H244" s="4">
        <v>14.5</v>
      </c>
      <c r="I244" s="2">
        <v>3630</v>
      </c>
      <c r="M244" s="12" t="s">
        <v>1240</v>
      </c>
      <c r="N244" s="1" t="s">
        <v>280</v>
      </c>
      <c r="P244" s="2" t="s">
        <v>20</v>
      </c>
      <c r="Q244" s="2"/>
      <c r="R244" s="12" t="s">
        <v>20</v>
      </c>
    </row>
    <row r="245" spans="1:18" hidden="1" x14ac:dyDescent="0.2">
      <c r="A245" s="1">
        <v>242</v>
      </c>
      <c r="B245" s="2" t="s">
        <v>11</v>
      </c>
      <c r="C245" s="2" t="s">
        <v>273</v>
      </c>
      <c r="D245" s="5" t="s">
        <v>1039</v>
      </c>
      <c r="E245" s="2" t="s">
        <v>281</v>
      </c>
      <c r="F245" s="23">
        <v>13</v>
      </c>
      <c r="G245" s="1" t="s">
        <v>218</v>
      </c>
      <c r="H245" s="4">
        <v>12.1</v>
      </c>
      <c r="I245" s="2">
        <v>3630</v>
      </c>
      <c r="M245" s="12" t="s">
        <v>1240</v>
      </c>
      <c r="N245" s="1" t="s">
        <v>280</v>
      </c>
      <c r="P245" s="2" t="s">
        <v>20</v>
      </c>
      <c r="Q245" s="2"/>
      <c r="R245" s="12" t="s">
        <v>20</v>
      </c>
    </row>
    <row r="246" spans="1:18" hidden="1" x14ac:dyDescent="0.2">
      <c r="A246" s="1">
        <v>243</v>
      </c>
      <c r="B246" s="2" t="s">
        <v>11</v>
      </c>
      <c r="C246" s="2" t="s">
        <v>273</v>
      </c>
      <c r="D246" s="5" t="s">
        <v>1039</v>
      </c>
      <c r="E246" s="2" t="s">
        <v>184</v>
      </c>
      <c r="F246" s="23">
        <v>6</v>
      </c>
      <c r="G246" s="1" t="s">
        <v>116</v>
      </c>
      <c r="H246" s="4">
        <v>31.68</v>
      </c>
      <c r="I246" s="2">
        <v>3830</v>
      </c>
      <c r="M246" s="5" t="s">
        <v>1241</v>
      </c>
      <c r="N246" s="1" t="s">
        <v>185</v>
      </c>
      <c r="O246" s="1" t="s">
        <v>1245</v>
      </c>
      <c r="P246" s="1" t="s">
        <v>271</v>
      </c>
      <c r="R246" s="12" t="s">
        <v>20</v>
      </c>
    </row>
    <row r="247" spans="1:18" hidden="1" x14ac:dyDescent="0.2">
      <c r="A247" s="1">
        <v>244</v>
      </c>
      <c r="B247" s="2" t="s">
        <v>11</v>
      </c>
      <c r="C247" s="2" t="s">
        <v>273</v>
      </c>
      <c r="D247" s="5" t="s">
        <v>1039</v>
      </c>
      <c r="E247" s="2" t="s">
        <v>187</v>
      </c>
      <c r="F247" s="23">
        <v>6</v>
      </c>
      <c r="G247" s="1" t="s">
        <v>119</v>
      </c>
      <c r="H247" s="4">
        <v>31.73</v>
      </c>
      <c r="I247" s="2">
        <v>3830</v>
      </c>
      <c r="M247" s="5" t="s">
        <v>1241</v>
      </c>
      <c r="N247" s="1" t="s">
        <v>185</v>
      </c>
      <c r="O247" s="1" t="s">
        <v>1245</v>
      </c>
      <c r="P247" s="1" t="s">
        <v>271</v>
      </c>
      <c r="R247" s="12" t="s">
        <v>20</v>
      </c>
    </row>
    <row r="248" spans="1:18" hidden="1" x14ac:dyDescent="0.2">
      <c r="A248" s="1">
        <v>245</v>
      </c>
      <c r="B248" s="2" t="s">
        <v>11</v>
      </c>
      <c r="C248" s="2" t="s">
        <v>273</v>
      </c>
      <c r="D248" s="5" t="s">
        <v>1039</v>
      </c>
      <c r="E248" s="2" t="s">
        <v>282</v>
      </c>
      <c r="F248" s="23">
        <v>6</v>
      </c>
      <c r="G248" s="1" t="s">
        <v>189</v>
      </c>
      <c r="H248" s="4">
        <v>5.89</v>
      </c>
      <c r="I248" s="2">
        <v>3830</v>
      </c>
      <c r="M248" s="5" t="s">
        <v>1241</v>
      </c>
      <c r="N248" s="1" t="s">
        <v>185</v>
      </c>
      <c r="O248" s="1" t="s">
        <v>1245</v>
      </c>
      <c r="P248" s="1" t="s">
        <v>114</v>
      </c>
      <c r="R248" s="12" t="s">
        <v>20</v>
      </c>
    </row>
    <row r="249" spans="1:18" hidden="1" x14ac:dyDescent="0.2">
      <c r="A249" s="1">
        <v>246</v>
      </c>
      <c r="B249" s="2" t="s">
        <v>11</v>
      </c>
      <c r="C249" s="2" t="s">
        <v>273</v>
      </c>
      <c r="D249" s="5" t="s">
        <v>1039</v>
      </c>
      <c r="E249" s="2" t="s">
        <v>272</v>
      </c>
      <c r="F249" s="23">
        <v>6</v>
      </c>
      <c r="G249" s="1" t="s">
        <v>191</v>
      </c>
      <c r="H249" s="4">
        <v>5.46</v>
      </c>
      <c r="I249" s="2">
        <v>2700</v>
      </c>
      <c r="M249" s="5" t="s">
        <v>1241</v>
      </c>
      <c r="N249" s="1" t="s">
        <v>185</v>
      </c>
      <c r="O249" s="1" t="s">
        <v>1245</v>
      </c>
      <c r="P249" s="1" t="s">
        <v>114</v>
      </c>
      <c r="Q249" s="1" t="s">
        <v>1288</v>
      </c>
      <c r="R249" s="12" t="s">
        <v>16</v>
      </c>
    </row>
    <row r="250" spans="1:18" x14ac:dyDescent="0.2">
      <c r="A250" s="1">
        <v>247</v>
      </c>
      <c r="B250" s="2" t="s">
        <v>11</v>
      </c>
      <c r="C250" s="2" t="s">
        <v>273</v>
      </c>
      <c r="D250" s="5" t="s">
        <v>1039</v>
      </c>
      <c r="E250" s="2" t="s">
        <v>49</v>
      </c>
      <c r="F250" s="23">
        <v>8</v>
      </c>
      <c r="G250" s="1" t="s">
        <v>50</v>
      </c>
      <c r="H250" s="4">
        <v>7.08</v>
      </c>
      <c r="I250" s="2" t="s">
        <v>20</v>
      </c>
      <c r="N250" s="2" t="s">
        <v>20</v>
      </c>
      <c r="O250" s="2"/>
      <c r="P250" s="2" t="s">
        <v>20</v>
      </c>
      <c r="Q250" s="2"/>
      <c r="R250" s="12" t="s">
        <v>20</v>
      </c>
    </row>
    <row r="251" spans="1:18" hidden="1" x14ac:dyDescent="0.2">
      <c r="A251" s="1">
        <v>248</v>
      </c>
      <c r="B251" s="2" t="s">
        <v>283</v>
      </c>
      <c r="C251" s="2" t="s">
        <v>12</v>
      </c>
      <c r="D251" s="12" t="s">
        <v>1039</v>
      </c>
      <c r="E251" s="3">
        <v>100</v>
      </c>
      <c r="F251" s="23">
        <v>6</v>
      </c>
      <c r="G251" s="1" t="s">
        <v>284</v>
      </c>
      <c r="H251" s="4">
        <v>97.67</v>
      </c>
      <c r="I251" s="2" t="s">
        <v>285</v>
      </c>
      <c r="M251" s="12" t="s">
        <v>1239</v>
      </c>
      <c r="N251" s="1" t="s">
        <v>14</v>
      </c>
      <c r="O251" s="1" t="s">
        <v>1246</v>
      </c>
      <c r="P251" s="2" t="s">
        <v>15</v>
      </c>
      <c r="Q251" s="1" t="s">
        <v>1288</v>
      </c>
      <c r="R251" s="12" t="s">
        <v>16</v>
      </c>
    </row>
    <row r="252" spans="1:18" hidden="1" x14ac:dyDescent="0.2">
      <c r="A252" s="1">
        <v>249</v>
      </c>
      <c r="B252" s="2" t="s">
        <v>283</v>
      </c>
      <c r="C252" s="2" t="s">
        <v>12</v>
      </c>
      <c r="D252" s="12" t="s">
        <v>1039</v>
      </c>
      <c r="E252" s="3">
        <v>101</v>
      </c>
      <c r="F252" s="23">
        <v>6</v>
      </c>
      <c r="G252" s="1" t="s">
        <v>286</v>
      </c>
      <c r="H252" s="4">
        <v>20.09</v>
      </c>
      <c r="I252" s="2">
        <v>2700</v>
      </c>
      <c r="M252" s="5" t="s">
        <v>1241</v>
      </c>
      <c r="N252" s="1" t="s">
        <v>35</v>
      </c>
      <c r="O252" s="1" t="s">
        <v>1245</v>
      </c>
      <c r="P252" s="1" t="s">
        <v>28</v>
      </c>
      <c r="Q252" s="1" t="s">
        <v>1288</v>
      </c>
      <c r="R252" s="12" t="s">
        <v>16</v>
      </c>
    </row>
    <row r="253" spans="1:18" hidden="1" x14ac:dyDescent="0.2">
      <c r="A253" s="1">
        <v>250</v>
      </c>
      <c r="B253" s="2" t="s">
        <v>283</v>
      </c>
      <c r="C253" s="2" t="s">
        <v>12</v>
      </c>
      <c r="D253" s="12" t="s">
        <v>1039</v>
      </c>
      <c r="E253" s="3">
        <v>102</v>
      </c>
      <c r="F253" s="2">
        <v>14</v>
      </c>
      <c r="G253" s="1" t="s">
        <v>36</v>
      </c>
      <c r="H253" s="4">
        <v>3.35</v>
      </c>
      <c r="I253" s="2">
        <v>3530</v>
      </c>
      <c r="M253" s="5" t="s">
        <v>1241</v>
      </c>
      <c r="N253" s="1" t="s">
        <v>27</v>
      </c>
      <c r="O253" s="1" t="s">
        <v>1245</v>
      </c>
      <c r="P253" s="1" t="s">
        <v>37</v>
      </c>
      <c r="R253" s="12" t="s">
        <v>20</v>
      </c>
    </row>
    <row r="254" spans="1:18" hidden="1" x14ac:dyDescent="0.2">
      <c r="A254" s="1">
        <v>251</v>
      </c>
      <c r="B254" s="2" t="s">
        <v>283</v>
      </c>
      <c r="C254" s="2" t="s">
        <v>12</v>
      </c>
      <c r="D254" s="12" t="s">
        <v>1039</v>
      </c>
      <c r="E254" s="3">
        <v>103</v>
      </c>
      <c r="F254" s="23">
        <v>6</v>
      </c>
      <c r="G254" s="1" t="s">
        <v>287</v>
      </c>
      <c r="H254" s="4">
        <v>3.22</v>
      </c>
      <c r="I254" s="2">
        <v>2700</v>
      </c>
      <c r="M254" s="5" t="s">
        <v>1241</v>
      </c>
      <c r="N254" s="1" t="s">
        <v>27</v>
      </c>
      <c r="O254" s="1" t="s">
        <v>1245</v>
      </c>
      <c r="P254" s="1" t="s">
        <v>28</v>
      </c>
      <c r="Q254" s="1" t="s">
        <v>1288</v>
      </c>
      <c r="R254" s="12" t="s">
        <v>16</v>
      </c>
    </row>
    <row r="255" spans="1:18" hidden="1" x14ac:dyDescent="0.2">
      <c r="A255" s="1">
        <v>252</v>
      </c>
      <c r="B255" s="2" t="s">
        <v>283</v>
      </c>
      <c r="C255" s="2" t="s">
        <v>12</v>
      </c>
      <c r="D255" s="12" t="s">
        <v>1039</v>
      </c>
      <c r="E255" s="3">
        <v>104</v>
      </c>
      <c r="F255" s="23">
        <v>6</v>
      </c>
      <c r="G255" s="1" t="s">
        <v>288</v>
      </c>
      <c r="H255" s="4">
        <v>17.89</v>
      </c>
      <c r="I255" s="2">
        <v>2700</v>
      </c>
      <c r="M255" s="5" t="s">
        <v>1241</v>
      </c>
      <c r="N255" s="1" t="s">
        <v>35</v>
      </c>
      <c r="O255" s="1" t="s">
        <v>1245</v>
      </c>
      <c r="P255" s="1" t="s">
        <v>28</v>
      </c>
      <c r="Q255" s="1" t="s">
        <v>1288</v>
      </c>
      <c r="R255" s="12" t="s">
        <v>16</v>
      </c>
    </row>
    <row r="256" spans="1:18" hidden="1" x14ac:dyDescent="0.2">
      <c r="A256" s="1">
        <v>253</v>
      </c>
      <c r="B256" s="2" t="s">
        <v>283</v>
      </c>
      <c r="C256" s="2" t="s">
        <v>12</v>
      </c>
      <c r="D256" s="5" t="s">
        <v>1056</v>
      </c>
      <c r="E256" s="3">
        <v>105</v>
      </c>
      <c r="F256" s="2">
        <v>6</v>
      </c>
      <c r="G256" s="1" t="s">
        <v>289</v>
      </c>
      <c r="H256" s="4">
        <v>50</v>
      </c>
      <c r="I256" s="2">
        <v>2700</v>
      </c>
      <c r="M256" s="12" t="s">
        <v>1239</v>
      </c>
      <c r="N256" s="1" t="s">
        <v>14</v>
      </c>
      <c r="O256" s="1" t="s">
        <v>1246</v>
      </c>
      <c r="P256" s="1" t="s">
        <v>15</v>
      </c>
      <c r="Q256" s="1" t="s">
        <v>1288</v>
      </c>
      <c r="R256" s="12" t="s">
        <v>16</v>
      </c>
    </row>
    <row r="257" spans="1:18" hidden="1" x14ac:dyDescent="0.2">
      <c r="A257" s="1">
        <v>254</v>
      </c>
      <c r="B257" s="2" t="s">
        <v>283</v>
      </c>
      <c r="C257" s="2" t="s">
        <v>12</v>
      </c>
      <c r="D257" s="5" t="s">
        <v>1058</v>
      </c>
      <c r="E257" s="3">
        <v>105</v>
      </c>
      <c r="F257" s="2">
        <v>6</v>
      </c>
      <c r="G257" s="1" t="s">
        <v>289</v>
      </c>
      <c r="H257" s="4">
        <v>50</v>
      </c>
      <c r="I257" s="2">
        <v>2700</v>
      </c>
      <c r="M257" s="12" t="s">
        <v>1239</v>
      </c>
      <c r="N257" s="1" t="s">
        <v>14</v>
      </c>
      <c r="O257" s="1" t="s">
        <v>1246</v>
      </c>
      <c r="P257" s="1" t="s">
        <v>15</v>
      </c>
      <c r="Q257" s="1" t="s">
        <v>1288</v>
      </c>
      <c r="R257" s="12" t="s">
        <v>16</v>
      </c>
    </row>
    <row r="258" spans="1:18" hidden="1" x14ac:dyDescent="0.2">
      <c r="A258" s="1">
        <v>255</v>
      </c>
      <c r="B258" s="2" t="s">
        <v>283</v>
      </c>
      <c r="C258" s="2" t="s">
        <v>12</v>
      </c>
      <c r="D258" s="5" t="s">
        <v>1055</v>
      </c>
      <c r="E258" s="3">
        <v>106</v>
      </c>
      <c r="F258" s="2">
        <v>6</v>
      </c>
      <c r="G258" s="1" t="s">
        <v>290</v>
      </c>
      <c r="H258" s="4">
        <v>38.299999999999997</v>
      </c>
      <c r="I258" s="2">
        <v>2700</v>
      </c>
      <c r="M258" s="12" t="s">
        <v>1239</v>
      </c>
      <c r="N258" s="1" t="s">
        <v>14</v>
      </c>
      <c r="O258" s="1" t="s">
        <v>1246</v>
      </c>
      <c r="P258" s="1" t="s">
        <v>15</v>
      </c>
      <c r="Q258" s="1" t="s">
        <v>1288</v>
      </c>
      <c r="R258" s="12" t="s">
        <v>16</v>
      </c>
    </row>
    <row r="259" spans="1:18" hidden="1" x14ac:dyDescent="0.2">
      <c r="A259" s="1">
        <v>256</v>
      </c>
      <c r="B259" s="2" t="s">
        <v>283</v>
      </c>
      <c r="C259" s="2" t="s">
        <v>12</v>
      </c>
      <c r="D259" s="5" t="s">
        <v>1056</v>
      </c>
      <c r="E259" s="3">
        <v>107</v>
      </c>
      <c r="F259" s="23">
        <v>2</v>
      </c>
      <c r="G259" s="1" t="s">
        <v>291</v>
      </c>
      <c r="H259" s="4">
        <v>20.34</v>
      </c>
      <c r="I259" s="2">
        <v>3000</v>
      </c>
      <c r="M259" s="12" t="s">
        <v>1239</v>
      </c>
      <c r="N259" s="1" t="s">
        <v>14</v>
      </c>
      <c r="O259" s="1" t="s">
        <v>1246</v>
      </c>
      <c r="P259" s="1" t="s">
        <v>292</v>
      </c>
      <c r="Q259" s="1" t="s">
        <v>1288</v>
      </c>
      <c r="R259" s="12" t="s">
        <v>16</v>
      </c>
    </row>
    <row r="260" spans="1:18" hidden="1" x14ac:dyDescent="0.2">
      <c r="A260" s="1">
        <v>257</v>
      </c>
      <c r="B260" s="2" t="s">
        <v>283</v>
      </c>
      <c r="C260" s="2" t="s">
        <v>12</v>
      </c>
      <c r="D260" s="5" t="s">
        <v>1056</v>
      </c>
      <c r="E260" s="3">
        <v>108</v>
      </c>
      <c r="F260" s="23">
        <v>2</v>
      </c>
      <c r="G260" s="1" t="s">
        <v>293</v>
      </c>
      <c r="H260" s="4">
        <v>20.22</v>
      </c>
      <c r="I260" s="2">
        <v>3000</v>
      </c>
      <c r="M260" s="12" t="s">
        <v>1239</v>
      </c>
      <c r="N260" s="1" t="s">
        <v>14</v>
      </c>
      <c r="O260" s="1" t="s">
        <v>1246</v>
      </c>
      <c r="P260" s="1" t="s">
        <v>292</v>
      </c>
      <c r="Q260" s="1" t="s">
        <v>1288</v>
      </c>
      <c r="R260" s="12" t="s">
        <v>16</v>
      </c>
    </row>
    <row r="261" spans="1:18" hidden="1" x14ac:dyDescent="0.2">
      <c r="A261" s="1">
        <v>258</v>
      </c>
      <c r="B261" s="2" t="s">
        <v>283</v>
      </c>
      <c r="C261" s="2" t="s">
        <v>12</v>
      </c>
      <c r="D261" s="5" t="s">
        <v>1056</v>
      </c>
      <c r="E261" s="3">
        <v>109</v>
      </c>
      <c r="F261" s="23">
        <v>2</v>
      </c>
      <c r="G261" s="1" t="s">
        <v>294</v>
      </c>
      <c r="H261" s="4">
        <v>20.14</v>
      </c>
      <c r="I261" s="2">
        <v>3000</v>
      </c>
      <c r="M261" s="12" t="s">
        <v>1239</v>
      </c>
      <c r="N261" s="1" t="s">
        <v>14</v>
      </c>
      <c r="O261" s="1" t="s">
        <v>1246</v>
      </c>
      <c r="P261" s="1" t="s">
        <v>292</v>
      </c>
      <c r="Q261" s="1" t="s">
        <v>1288</v>
      </c>
      <c r="R261" s="12" t="s">
        <v>16</v>
      </c>
    </row>
    <row r="262" spans="1:18" hidden="1" x14ac:dyDescent="0.2">
      <c r="A262" s="1">
        <v>259</v>
      </c>
      <c r="B262" s="2" t="s">
        <v>283</v>
      </c>
      <c r="C262" s="2" t="s">
        <v>12</v>
      </c>
      <c r="D262" s="5" t="s">
        <v>1056</v>
      </c>
      <c r="E262" s="3">
        <v>110</v>
      </c>
      <c r="F262" s="23">
        <v>2</v>
      </c>
      <c r="G262" s="1" t="s">
        <v>295</v>
      </c>
      <c r="H262" s="4">
        <v>20.2</v>
      </c>
      <c r="I262" s="2">
        <v>3000</v>
      </c>
      <c r="M262" s="12" t="s">
        <v>1239</v>
      </c>
      <c r="N262" s="1" t="s">
        <v>14</v>
      </c>
      <c r="O262" s="1" t="s">
        <v>1246</v>
      </c>
      <c r="P262" s="1" t="s">
        <v>292</v>
      </c>
      <c r="Q262" s="1" t="s">
        <v>1288</v>
      </c>
      <c r="R262" s="12" t="s">
        <v>16</v>
      </c>
    </row>
    <row r="263" spans="1:18" hidden="1" x14ac:dyDescent="0.2">
      <c r="A263" s="1">
        <v>260</v>
      </c>
      <c r="B263" s="2" t="s">
        <v>283</v>
      </c>
      <c r="C263" s="2" t="s">
        <v>12</v>
      </c>
      <c r="D263" s="5" t="s">
        <v>1055</v>
      </c>
      <c r="E263" s="3">
        <v>111</v>
      </c>
      <c r="F263" s="23">
        <v>2</v>
      </c>
      <c r="G263" s="1" t="s">
        <v>296</v>
      </c>
      <c r="H263" s="4">
        <v>20.350000000000001</v>
      </c>
      <c r="I263" s="2">
        <v>3000</v>
      </c>
      <c r="M263" s="12" t="s">
        <v>1239</v>
      </c>
      <c r="N263" s="1" t="s">
        <v>14</v>
      </c>
      <c r="O263" s="1" t="s">
        <v>1246</v>
      </c>
      <c r="P263" s="1" t="s">
        <v>292</v>
      </c>
      <c r="Q263" s="1" t="s">
        <v>1288</v>
      </c>
      <c r="R263" s="12" t="s">
        <v>16</v>
      </c>
    </row>
    <row r="264" spans="1:18" hidden="1" x14ac:dyDescent="0.2">
      <c r="A264" s="1">
        <v>261</v>
      </c>
      <c r="B264" s="2" t="s">
        <v>283</v>
      </c>
      <c r="C264" s="2" t="s">
        <v>12</v>
      </c>
      <c r="D264" s="5" t="s">
        <v>1055</v>
      </c>
      <c r="E264" s="3">
        <v>112</v>
      </c>
      <c r="F264" s="23">
        <v>2</v>
      </c>
      <c r="G264" s="1" t="s">
        <v>296</v>
      </c>
      <c r="H264" s="4">
        <v>22.05</v>
      </c>
      <c r="I264" s="2">
        <v>3000</v>
      </c>
      <c r="M264" s="12" t="s">
        <v>1239</v>
      </c>
      <c r="N264" s="1" t="s">
        <v>14</v>
      </c>
      <c r="O264" s="1" t="s">
        <v>1246</v>
      </c>
      <c r="P264" s="1" t="s">
        <v>292</v>
      </c>
      <c r="Q264" s="1" t="s">
        <v>1288</v>
      </c>
      <c r="R264" s="12" t="s">
        <v>16</v>
      </c>
    </row>
    <row r="265" spans="1:18" hidden="1" x14ac:dyDescent="0.2">
      <c r="A265" s="1">
        <v>262</v>
      </c>
      <c r="B265" s="2" t="s">
        <v>283</v>
      </c>
      <c r="C265" s="2" t="s">
        <v>12</v>
      </c>
      <c r="D265" s="5" t="s">
        <v>1055</v>
      </c>
      <c r="E265" s="3">
        <v>113</v>
      </c>
      <c r="F265" s="23">
        <v>2</v>
      </c>
      <c r="G265" s="1" t="s">
        <v>296</v>
      </c>
      <c r="H265" s="4">
        <v>24.4</v>
      </c>
      <c r="I265" s="2">
        <v>3000</v>
      </c>
      <c r="M265" s="12" t="s">
        <v>1239</v>
      </c>
      <c r="N265" s="1" t="s">
        <v>14</v>
      </c>
      <c r="O265" s="1" t="s">
        <v>1246</v>
      </c>
      <c r="P265" s="1" t="s">
        <v>292</v>
      </c>
      <c r="Q265" s="1" t="s">
        <v>1288</v>
      </c>
      <c r="R265" s="12" t="s">
        <v>16</v>
      </c>
    </row>
    <row r="266" spans="1:18" hidden="1" x14ac:dyDescent="0.2">
      <c r="A266" s="1">
        <v>263</v>
      </c>
      <c r="B266" s="2" t="s">
        <v>283</v>
      </c>
      <c r="C266" s="2" t="s">
        <v>12</v>
      </c>
      <c r="D266" s="5" t="s">
        <v>1055</v>
      </c>
      <c r="E266" s="3">
        <v>114</v>
      </c>
      <c r="F266" s="23">
        <v>2</v>
      </c>
      <c r="G266" s="1" t="s">
        <v>1321</v>
      </c>
      <c r="H266" s="4">
        <v>6.14</v>
      </c>
      <c r="I266" s="2">
        <v>2700</v>
      </c>
      <c r="M266" s="5" t="s">
        <v>1241</v>
      </c>
      <c r="N266" s="1" t="s">
        <v>27</v>
      </c>
      <c r="O266" s="1" t="s">
        <v>1245</v>
      </c>
      <c r="P266" s="1" t="s">
        <v>28</v>
      </c>
      <c r="Q266" s="1" t="s">
        <v>1288</v>
      </c>
      <c r="R266" s="12" t="s">
        <v>16</v>
      </c>
    </row>
    <row r="267" spans="1:18" hidden="1" x14ac:dyDescent="0.2">
      <c r="A267" s="1">
        <v>264</v>
      </c>
      <c r="B267" s="2" t="s">
        <v>283</v>
      </c>
      <c r="C267" s="2" t="s">
        <v>12</v>
      </c>
      <c r="D267" s="5" t="s">
        <v>1055</v>
      </c>
      <c r="E267" s="3">
        <v>115</v>
      </c>
      <c r="F267" s="23">
        <v>2</v>
      </c>
      <c r="G267" s="1" t="s">
        <v>298</v>
      </c>
      <c r="H267" s="4">
        <v>3.26</v>
      </c>
      <c r="I267" s="2">
        <v>2700</v>
      </c>
      <c r="M267" s="12" t="s">
        <v>1239</v>
      </c>
      <c r="N267" s="1" t="s">
        <v>14</v>
      </c>
      <c r="O267" s="1" t="s">
        <v>1246</v>
      </c>
      <c r="P267" s="12" t="s">
        <v>15</v>
      </c>
      <c r="Q267" s="1" t="s">
        <v>1288</v>
      </c>
      <c r="R267" s="12" t="s">
        <v>16</v>
      </c>
    </row>
    <row r="268" spans="1:18" hidden="1" x14ac:dyDescent="0.2">
      <c r="A268" s="1">
        <v>265</v>
      </c>
      <c r="B268" s="2" t="s">
        <v>283</v>
      </c>
      <c r="C268" s="2" t="s">
        <v>12</v>
      </c>
      <c r="D268" s="5" t="s">
        <v>1055</v>
      </c>
      <c r="E268" s="3">
        <v>116</v>
      </c>
      <c r="F268" s="23">
        <v>2</v>
      </c>
      <c r="G268" s="1" t="s">
        <v>299</v>
      </c>
      <c r="H268" s="4">
        <v>2.57</v>
      </c>
      <c r="I268" s="2">
        <v>2700</v>
      </c>
      <c r="M268" s="12" t="s">
        <v>1239</v>
      </c>
      <c r="N268" s="1" t="s">
        <v>14</v>
      </c>
      <c r="O268" s="1" t="s">
        <v>1246</v>
      </c>
      <c r="P268" s="1" t="s">
        <v>15</v>
      </c>
      <c r="Q268" s="1" t="s">
        <v>1288</v>
      </c>
      <c r="R268" s="12" t="s">
        <v>16</v>
      </c>
    </row>
    <row r="269" spans="1:18" hidden="1" x14ac:dyDescent="0.2">
      <c r="A269" s="1">
        <v>266</v>
      </c>
      <c r="B269" s="2" t="s">
        <v>283</v>
      </c>
      <c r="C269" s="2" t="s">
        <v>12</v>
      </c>
      <c r="D269" s="5" t="s">
        <v>1055</v>
      </c>
      <c r="E269" s="3">
        <v>117</v>
      </c>
      <c r="F269" s="23">
        <v>2</v>
      </c>
      <c r="G269" s="1" t="s">
        <v>296</v>
      </c>
      <c r="H269" s="4">
        <v>46.28</v>
      </c>
      <c r="I269" s="2">
        <v>3000</v>
      </c>
      <c r="M269" s="12" t="s">
        <v>1239</v>
      </c>
      <c r="N269" s="1" t="s">
        <v>14</v>
      </c>
      <c r="O269" s="1" t="s">
        <v>1246</v>
      </c>
      <c r="P269" s="1" t="s">
        <v>292</v>
      </c>
      <c r="Q269" s="1" t="s">
        <v>1288</v>
      </c>
      <c r="R269" s="12" t="s">
        <v>16</v>
      </c>
    </row>
    <row r="270" spans="1:18" hidden="1" x14ac:dyDescent="0.2">
      <c r="A270" s="1">
        <v>267</v>
      </c>
      <c r="B270" s="2" t="s">
        <v>283</v>
      </c>
      <c r="C270" s="2" t="s">
        <v>12</v>
      </c>
      <c r="D270" s="5" t="s">
        <v>1058</v>
      </c>
      <c r="E270" s="3">
        <v>118</v>
      </c>
      <c r="F270" s="23">
        <v>2</v>
      </c>
      <c r="G270" s="1" t="s">
        <v>300</v>
      </c>
      <c r="H270" s="4">
        <v>9.5500000000000007</v>
      </c>
      <c r="I270" s="2">
        <v>3000</v>
      </c>
      <c r="M270" s="12" t="s">
        <v>1239</v>
      </c>
      <c r="N270" s="1" t="s">
        <v>14</v>
      </c>
      <c r="O270" s="1" t="s">
        <v>1246</v>
      </c>
      <c r="P270" s="1" t="s">
        <v>292</v>
      </c>
      <c r="Q270" s="1" t="s">
        <v>1288</v>
      </c>
      <c r="R270" s="12" t="s">
        <v>16</v>
      </c>
    </row>
    <row r="271" spans="1:18" hidden="1" x14ac:dyDescent="0.2">
      <c r="A271" s="1">
        <v>268</v>
      </c>
      <c r="B271" s="2" t="s">
        <v>283</v>
      </c>
      <c r="C271" s="2" t="s">
        <v>12</v>
      </c>
      <c r="D271" s="5" t="s">
        <v>1058</v>
      </c>
      <c r="E271" s="3">
        <v>119</v>
      </c>
      <c r="F271" s="23">
        <v>2</v>
      </c>
      <c r="G271" s="1" t="s">
        <v>301</v>
      </c>
      <c r="H271" s="4">
        <v>23.62</v>
      </c>
      <c r="I271" s="2">
        <v>3000</v>
      </c>
      <c r="M271" s="12" t="s">
        <v>1239</v>
      </c>
      <c r="N271" s="1" t="s">
        <v>302</v>
      </c>
      <c r="O271" s="1" t="s">
        <v>1246</v>
      </c>
      <c r="P271" s="1" t="s">
        <v>292</v>
      </c>
      <c r="Q271" s="1" t="s">
        <v>1288</v>
      </c>
      <c r="R271" s="12" t="s">
        <v>16</v>
      </c>
    </row>
    <row r="272" spans="1:18" hidden="1" x14ac:dyDescent="0.2">
      <c r="A272" s="1">
        <v>269</v>
      </c>
      <c r="B272" s="2" t="s">
        <v>283</v>
      </c>
      <c r="C272" s="2" t="s">
        <v>12</v>
      </c>
      <c r="D272" s="5" t="s">
        <v>1058</v>
      </c>
      <c r="E272" s="3">
        <v>120</v>
      </c>
      <c r="F272" s="23">
        <v>2</v>
      </c>
      <c r="G272" s="1" t="s">
        <v>303</v>
      </c>
      <c r="H272" s="4">
        <v>34.090000000000003</v>
      </c>
      <c r="I272" s="2">
        <v>3000</v>
      </c>
      <c r="M272" s="12" t="s">
        <v>1239</v>
      </c>
      <c r="N272" s="1" t="s">
        <v>14</v>
      </c>
      <c r="O272" s="1" t="s">
        <v>1246</v>
      </c>
      <c r="P272" s="1" t="s">
        <v>292</v>
      </c>
      <c r="Q272" s="1" t="s">
        <v>1288</v>
      </c>
      <c r="R272" s="12" t="s">
        <v>16</v>
      </c>
    </row>
    <row r="273" spans="1:18" hidden="1" x14ac:dyDescent="0.2">
      <c r="A273" s="1">
        <v>270</v>
      </c>
      <c r="B273" s="2" t="s">
        <v>283</v>
      </c>
      <c r="C273" s="2" t="s">
        <v>12</v>
      </c>
      <c r="D273" s="5" t="s">
        <v>1058</v>
      </c>
      <c r="E273" s="3">
        <v>121</v>
      </c>
      <c r="F273" s="23">
        <v>2</v>
      </c>
      <c r="G273" s="1" t="s">
        <v>304</v>
      </c>
      <c r="H273" s="4">
        <v>17.329999999999998</v>
      </c>
      <c r="I273" s="2">
        <v>3000</v>
      </c>
      <c r="M273" s="12" t="s">
        <v>1239</v>
      </c>
      <c r="N273" s="1" t="s">
        <v>14</v>
      </c>
      <c r="O273" s="1" t="s">
        <v>1246</v>
      </c>
      <c r="P273" s="1" t="s">
        <v>292</v>
      </c>
      <c r="Q273" s="1" t="s">
        <v>1288</v>
      </c>
      <c r="R273" s="12" t="s">
        <v>16</v>
      </c>
    </row>
    <row r="274" spans="1:18" hidden="1" x14ac:dyDescent="0.2">
      <c r="A274" s="1">
        <v>271</v>
      </c>
      <c r="B274" s="2" t="s">
        <v>283</v>
      </c>
      <c r="C274" s="2" t="s">
        <v>12</v>
      </c>
      <c r="D274" s="5" t="s">
        <v>1058</v>
      </c>
      <c r="E274" s="3">
        <v>122</v>
      </c>
      <c r="F274" s="23">
        <v>2</v>
      </c>
      <c r="G274" s="1" t="s">
        <v>303</v>
      </c>
      <c r="H274" s="4">
        <v>35.69</v>
      </c>
      <c r="I274" s="2">
        <v>3000</v>
      </c>
      <c r="M274" s="12" t="s">
        <v>1239</v>
      </c>
      <c r="N274" s="1" t="s">
        <v>14</v>
      </c>
      <c r="O274" s="1" t="s">
        <v>1246</v>
      </c>
      <c r="P274" s="1" t="s">
        <v>292</v>
      </c>
      <c r="Q274" s="1" t="s">
        <v>1288</v>
      </c>
      <c r="R274" s="12" t="s">
        <v>16</v>
      </c>
    </row>
    <row r="275" spans="1:18" hidden="1" x14ac:dyDescent="0.2">
      <c r="A275" s="1">
        <v>272</v>
      </c>
      <c r="B275" s="2" t="s">
        <v>283</v>
      </c>
      <c r="C275" s="2" t="s">
        <v>12</v>
      </c>
      <c r="D275" s="5" t="s">
        <v>1058</v>
      </c>
      <c r="E275" s="3">
        <v>123</v>
      </c>
      <c r="F275" s="23">
        <v>2</v>
      </c>
      <c r="G275" s="1" t="s">
        <v>304</v>
      </c>
      <c r="H275" s="4">
        <v>16.54</v>
      </c>
      <c r="I275" s="2">
        <v>3000</v>
      </c>
      <c r="M275" s="12" t="s">
        <v>1239</v>
      </c>
      <c r="N275" s="1" t="s">
        <v>14</v>
      </c>
      <c r="O275" s="1" t="s">
        <v>1246</v>
      </c>
      <c r="P275" s="1" t="s">
        <v>292</v>
      </c>
      <c r="Q275" s="1" t="s">
        <v>1288</v>
      </c>
      <c r="R275" s="12" t="s">
        <v>16</v>
      </c>
    </row>
    <row r="276" spans="1:18" hidden="1" x14ac:dyDescent="0.2">
      <c r="A276" s="1">
        <v>273</v>
      </c>
      <c r="B276" s="2" t="s">
        <v>283</v>
      </c>
      <c r="C276" s="2" t="s">
        <v>12</v>
      </c>
      <c r="D276" s="5" t="s">
        <v>1058</v>
      </c>
      <c r="E276" s="3">
        <v>124</v>
      </c>
      <c r="F276" s="23">
        <v>2</v>
      </c>
      <c r="G276" s="1" t="s">
        <v>305</v>
      </c>
      <c r="H276" s="4">
        <v>22.09</v>
      </c>
      <c r="I276" s="2">
        <v>3000</v>
      </c>
      <c r="M276" s="12" t="s">
        <v>1239</v>
      </c>
      <c r="N276" s="1" t="s">
        <v>14</v>
      </c>
      <c r="O276" s="1" t="s">
        <v>1246</v>
      </c>
      <c r="P276" s="1" t="s">
        <v>292</v>
      </c>
      <c r="Q276" s="1" t="s">
        <v>1288</v>
      </c>
      <c r="R276" s="12" t="s">
        <v>16</v>
      </c>
    </row>
    <row r="277" spans="1:18" hidden="1" x14ac:dyDescent="0.2">
      <c r="A277" s="1">
        <v>274</v>
      </c>
      <c r="B277" s="2" t="s">
        <v>283</v>
      </c>
      <c r="C277" s="2" t="s">
        <v>12</v>
      </c>
      <c r="D277" s="5" t="s">
        <v>1058</v>
      </c>
      <c r="E277" s="3">
        <v>125</v>
      </c>
      <c r="F277" s="23">
        <v>2</v>
      </c>
      <c r="G277" s="1" t="s">
        <v>306</v>
      </c>
      <c r="H277" s="4">
        <v>11.15</v>
      </c>
      <c r="I277" s="2">
        <v>3000</v>
      </c>
      <c r="M277" s="12" t="s">
        <v>1239</v>
      </c>
      <c r="N277" s="1" t="s">
        <v>14</v>
      </c>
      <c r="O277" s="1" t="s">
        <v>1246</v>
      </c>
      <c r="P277" s="1" t="s">
        <v>292</v>
      </c>
      <c r="Q277" s="1" t="s">
        <v>1288</v>
      </c>
      <c r="R277" s="12" t="s">
        <v>16</v>
      </c>
    </row>
    <row r="278" spans="1:18" hidden="1" x14ac:dyDescent="0.2">
      <c r="A278" s="1">
        <v>275</v>
      </c>
      <c r="B278" s="2" t="s">
        <v>283</v>
      </c>
      <c r="C278" s="2" t="s">
        <v>12</v>
      </c>
      <c r="D278" s="5" t="s">
        <v>1058</v>
      </c>
      <c r="E278" s="3">
        <v>126</v>
      </c>
      <c r="F278" s="23">
        <v>2</v>
      </c>
      <c r="G278" s="1" t="s">
        <v>307</v>
      </c>
      <c r="H278" s="4">
        <v>13.9</v>
      </c>
      <c r="I278" s="2">
        <v>3000</v>
      </c>
      <c r="M278" s="12" t="s">
        <v>1239</v>
      </c>
      <c r="N278" s="1" t="s">
        <v>14</v>
      </c>
      <c r="O278" s="1" t="s">
        <v>1246</v>
      </c>
      <c r="P278" s="1" t="s">
        <v>292</v>
      </c>
      <c r="Q278" s="1" t="s">
        <v>1288</v>
      </c>
      <c r="R278" s="12" t="s">
        <v>16</v>
      </c>
    </row>
    <row r="279" spans="1:18" hidden="1" x14ac:dyDescent="0.2">
      <c r="A279" s="1">
        <v>276</v>
      </c>
      <c r="B279" s="2" t="s">
        <v>283</v>
      </c>
      <c r="C279" s="2" t="s">
        <v>12</v>
      </c>
      <c r="D279" s="5" t="s">
        <v>1058</v>
      </c>
      <c r="E279" s="3">
        <v>127</v>
      </c>
      <c r="F279" s="2">
        <v>14</v>
      </c>
      <c r="G279" s="1" t="s">
        <v>36</v>
      </c>
      <c r="H279" s="4">
        <v>3.34</v>
      </c>
      <c r="I279" s="2">
        <v>3530</v>
      </c>
      <c r="M279" s="5" t="s">
        <v>1241</v>
      </c>
      <c r="N279" s="1" t="s">
        <v>27</v>
      </c>
      <c r="O279" s="1" t="s">
        <v>1245</v>
      </c>
      <c r="P279" s="1" t="s">
        <v>37</v>
      </c>
      <c r="R279" s="12" t="s">
        <v>20</v>
      </c>
    </row>
    <row r="280" spans="1:18" hidden="1" x14ac:dyDescent="0.2">
      <c r="A280" s="1">
        <v>277</v>
      </c>
      <c r="B280" s="2" t="s">
        <v>283</v>
      </c>
      <c r="C280" s="2" t="s">
        <v>12</v>
      </c>
      <c r="D280" s="5" t="s">
        <v>1058</v>
      </c>
      <c r="E280" s="3">
        <v>128</v>
      </c>
      <c r="F280" s="23">
        <v>2</v>
      </c>
      <c r="G280" s="1" t="s">
        <v>34</v>
      </c>
      <c r="H280" s="4">
        <v>4.72</v>
      </c>
      <c r="I280" s="2">
        <v>2700</v>
      </c>
      <c r="M280" s="5" t="s">
        <v>1241</v>
      </c>
      <c r="N280" s="1" t="s">
        <v>35</v>
      </c>
      <c r="O280" s="1" t="s">
        <v>1245</v>
      </c>
      <c r="P280" s="1" t="s">
        <v>28</v>
      </c>
      <c r="Q280" s="1" t="s">
        <v>1288</v>
      </c>
      <c r="R280" s="12" t="s">
        <v>16</v>
      </c>
    </row>
    <row r="281" spans="1:18" hidden="1" x14ac:dyDescent="0.2">
      <c r="A281" s="1">
        <v>278</v>
      </c>
      <c r="B281" s="2" t="s">
        <v>283</v>
      </c>
      <c r="C281" s="2" t="s">
        <v>12</v>
      </c>
      <c r="D281" s="5" t="s">
        <v>17</v>
      </c>
      <c r="E281" s="3">
        <v>129</v>
      </c>
      <c r="F281" s="23">
        <v>17</v>
      </c>
      <c r="G281" s="1" t="s">
        <v>17</v>
      </c>
      <c r="H281" s="4">
        <v>0</v>
      </c>
      <c r="I281" s="2" t="s">
        <v>122</v>
      </c>
      <c r="N281" s="1" t="s">
        <v>308</v>
      </c>
      <c r="P281" s="2" t="s">
        <v>20</v>
      </c>
      <c r="Q281" s="2"/>
      <c r="R281" s="12" t="s">
        <v>20</v>
      </c>
    </row>
    <row r="282" spans="1:18" hidden="1" x14ac:dyDescent="0.2">
      <c r="A282" s="1">
        <v>279</v>
      </c>
      <c r="B282" s="2" t="s">
        <v>283</v>
      </c>
      <c r="C282" s="2" t="s">
        <v>12</v>
      </c>
      <c r="D282" s="5" t="s">
        <v>906</v>
      </c>
      <c r="E282" s="3">
        <v>130</v>
      </c>
      <c r="F282" s="2">
        <v>6</v>
      </c>
      <c r="G282" s="1" t="s">
        <v>309</v>
      </c>
      <c r="H282" s="4">
        <v>96.54</v>
      </c>
      <c r="I282" s="2">
        <v>2700</v>
      </c>
      <c r="M282" s="12" t="s">
        <v>1239</v>
      </c>
      <c r="N282" s="1" t="s">
        <v>14</v>
      </c>
      <c r="O282" s="1" t="s">
        <v>1246</v>
      </c>
      <c r="P282" s="1" t="s">
        <v>15</v>
      </c>
      <c r="Q282" s="1" t="s">
        <v>1288</v>
      </c>
      <c r="R282" s="12" t="s">
        <v>16</v>
      </c>
    </row>
    <row r="283" spans="1:18" hidden="1" x14ac:dyDescent="0.2">
      <c r="A283" s="1">
        <v>280</v>
      </c>
      <c r="B283" s="2" t="s">
        <v>283</v>
      </c>
      <c r="C283" s="2" t="s">
        <v>12</v>
      </c>
      <c r="D283" s="5" t="s">
        <v>906</v>
      </c>
      <c r="E283" s="3">
        <v>131</v>
      </c>
      <c r="F283" s="2">
        <v>6</v>
      </c>
      <c r="G283" s="1" t="s">
        <v>310</v>
      </c>
      <c r="H283" s="4">
        <v>52.79</v>
      </c>
      <c r="I283" s="2">
        <v>2700</v>
      </c>
      <c r="M283" s="12" t="s">
        <v>1239</v>
      </c>
      <c r="N283" s="1" t="s">
        <v>14</v>
      </c>
      <c r="O283" s="1" t="s">
        <v>1246</v>
      </c>
      <c r="P283" s="1" t="s">
        <v>15</v>
      </c>
      <c r="Q283" s="1" t="s">
        <v>1288</v>
      </c>
      <c r="R283" s="12" t="s">
        <v>16</v>
      </c>
    </row>
    <row r="284" spans="1:18" hidden="1" x14ac:dyDescent="0.2">
      <c r="A284" s="1">
        <v>281</v>
      </c>
      <c r="B284" s="2" t="s">
        <v>283</v>
      </c>
      <c r="C284" s="2" t="s">
        <v>12</v>
      </c>
      <c r="D284" s="5" t="s">
        <v>17</v>
      </c>
      <c r="E284" s="3">
        <v>132</v>
      </c>
      <c r="F284" s="23">
        <v>17</v>
      </c>
      <c r="G284" s="1" t="s">
        <v>17</v>
      </c>
      <c r="H284" s="4">
        <v>0</v>
      </c>
      <c r="I284" s="2" t="s">
        <v>122</v>
      </c>
      <c r="N284" s="1" t="s">
        <v>308</v>
      </c>
      <c r="P284" s="2" t="s">
        <v>20</v>
      </c>
      <c r="Q284" s="2"/>
      <c r="R284" s="12" t="s">
        <v>20</v>
      </c>
    </row>
    <row r="285" spans="1:18" hidden="1" x14ac:dyDescent="0.2">
      <c r="A285" s="1">
        <v>282</v>
      </c>
      <c r="B285" s="2" t="s">
        <v>283</v>
      </c>
      <c r="C285" s="2" t="s">
        <v>12</v>
      </c>
      <c r="D285" s="5" t="s">
        <v>906</v>
      </c>
      <c r="E285" s="3">
        <v>133</v>
      </c>
      <c r="F285" s="23">
        <v>19</v>
      </c>
      <c r="G285" s="1" t="s">
        <v>311</v>
      </c>
      <c r="H285" s="4">
        <v>27.27</v>
      </c>
      <c r="I285" s="2">
        <v>3000</v>
      </c>
      <c r="M285" s="12" t="s">
        <v>1239</v>
      </c>
      <c r="N285" s="1" t="s">
        <v>14</v>
      </c>
      <c r="O285" s="1" t="s">
        <v>1246</v>
      </c>
      <c r="P285" s="1" t="s">
        <v>292</v>
      </c>
      <c r="Q285" s="1" t="s">
        <v>1288</v>
      </c>
      <c r="R285" s="12" t="s">
        <v>16</v>
      </c>
    </row>
    <row r="286" spans="1:18" hidden="1" x14ac:dyDescent="0.2">
      <c r="A286" s="1">
        <v>283</v>
      </c>
      <c r="B286" s="2" t="s">
        <v>283</v>
      </c>
      <c r="C286" s="2" t="s">
        <v>12</v>
      </c>
      <c r="D286" s="5" t="s">
        <v>906</v>
      </c>
      <c r="E286" s="3">
        <v>134</v>
      </c>
      <c r="F286" s="23">
        <v>19</v>
      </c>
      <c r="G286" s="1" t="s">
        <v>312</v>
      </c>
      <c r="H286" s="4">
        <v>26.05</v>
      </c>
      <c r="I286" s="2">
        <v>3000</v>
      </c>
      <c r="M286" s="12" t="s">
        <v>1239</v>
      </c>
      <c r="N286" s="1" t="s">
        <v>14</v>
      </c>
      <c r="O286" s="1" t="s">
        <v>1246</v>
      </c>
      <c r="P286" s="1" t="s">
        <v>292</v>
      </c>
      <c r="Q286" s="1" t="s">
        <v>1288</v>
      </c>
      <c r="R286" s="12" t="s">
        <v>16</v>
      </c>
    </row>
    <row r="287" spans="1:18" hidden="1" x14ac:dyDescent="0.2">
      <c r="A287" s="1">
        <v>284</v>
      </c>
      <c r="B287" s="2" t="s">
        <v>283</v>
      </c>
      <c r="C287" s="2" t="s">
        <v>12</v>
      </c>
      <c r="D287" s="5" t="s">
        <v>906</v>
      </c>
      <c r="E287" s="3">
        <v>135</v>
      </c>
      <c r="F287" s="23">
        <v>19</v>
      </c>
      <c r="G287" s="1" t="s">
        <v>313</v>
      </c>
      <c r="H287" s="4">
        <v>3.36</v>
      </c>
      <c r="I287" s="2">
        <v>2700</v>
      </c>
      <c r="M287" s="5" t="s">
        <v>1241</v>
      </c>
      <c r="N287" s="1" t="s">
        <v>27</v>
      </c>
      <c r="O287" s="1" t="s">
        <v>1245</v>
      </c>
      <c r="P287" s="1" t="s">
        <v>28</v>
      </c>
      <c r="Q287" s="1" t="s">
        <v>1288</v>
      </c>
      <c r="R287" s="12" t="s">
        <v>16</v>
      </c>
    </row>
    <row r="288" spans="1:18" hidden="1" x14ac:dyDescent="0.2">
      <c r="A288" s="1">
        <v>285</v>
      </c>
      <c r="B288" s="2" t="s">
        <v>283</v>
      </c>
      <c r="C288" s="2" t="s">
        <v>12</v>
      </c>
      <c r="D288" s="5" t="s">
        <v>906</v>
      </c>
      <c r="E288" s="3">
        <v>136</v>
      </c>
      <c r="F288" s="23">
        <v>19</v>
      </c>
      <c r="G288" s="1" t="s">
        <v>314</v>
      </c>
      <c r="H288" s="4">
        <v>3.41</v>
      </c>
      <c r="I288" s="2">
        <v>2700</v>
      </c>
      <c r="M288" s="5" t="s">
        <v>1241</v>
      </c>
      <c r="N288" s="1" t="s">
        <v>27</v>
      </c>
      <c r="O288" s="1" t="s">
        <v>1245</v>
      </c>
      <c r="P288" s="1" t="s">
        <v>28</v>
      </c>
      <c r="Q288" s="1" t="s">
        <v>1288</v>
      </c>
      <c r="R288" s="12" t="s">
        <v>16</v>
      </c>
    </row>
    <row r="289" spans="1:18" hidden="1" x14ac:dyDescent="0.2">
      <c r="A289" s="1">
        <v>286</v>
      </c>
      <c r="B289" s="2" t="s">
        <v>283</v>
      </c>
      <c r="C289" s="2" t="s">
        <v>12</v>
      </c>
      <c r="D289" s="5" t="s">
        <v>906</v>
      </c>
      <c r="E289" s="3">
        <v>137</v>
      </c>
      <c r="F289" s="23">
        <v>19</v>
      </c>
      <c r="G289" s="1" t="s">
        <v>315</v>
      </c>
      <c r="H289" s="4">
        <v>17.88</v>
      </c>
      <c r="I289" s="2">
        <v>2700</v>
      </c>
      <c r="M289" s="12" t="s">
        <v>1239</v>
      </c>
      <c r="N289" s="1" t="s">
        <v>14</v>
      </c>
      <c r="O289" s="1" t="s">
        <v>1246</v>
      </c>
      <c r="P289" s="1" t="s">
        <v>15</v>
      </c>
      <c r="Q289" s="1" t="s">
        <v>1288</v>
      </c>
      <c r="R289" s="12" t="s">
        <v>16</v>
      </c>
    </row>
    <row r="290" spans="1:18" hidden="1" x14ac:dyDescent="0.2">
      <c r="A290" s="1">
        <v>287</v>
      </c>
      <c r="B290" s="2" t="s">
        <v>283</v>
      </c>
      <c r="C290" s="2" t="s">
        <v>12</v>
      </c>
      <c r="D290" s="5" t="s">
        <v>906</v>
      </c>
      <c r="E290" s="3" t="s">
        <v>316</v>
      </c>
      <c r="F290" s="23">
        <v>19</v>
      </c>
      <c r="G290" s="1" t="s">
        <v>315</v>
      </c>
      <c r="H290" s="4">
        <v>12.4</v>
      </c>
      <c r="I290" s="2">
        <v>2700</v>
      </c>
      <c r="M290" s="12" t="s">
        <v>1239</v>
      </c>
      <c r="N290" s="1" t="s">
        <v>14</v>
      </c>
      <c r="O290" s="1" t="s">
        <v>1246</v>
      </c>
      <c r="P290" s="1" t="s">
        <v>15</v>
      </c>
      <c r="Q290" s="1" t="s">
        <v>1288</v>
      </c>
      <c r="R290" s="12" t="s">
        <v>16</v>
      </c>
    </row>
    <row r="291" spans="1:18" hidden="1" x14ac:dyDescent="0.2">
      <c r="A291" s="1">
        <v>288</v>
      </c>
      <c r="B291" s="2" t="s">
        <v>283</v>
      </c>
      <c r="C291" s="2" t="s">
        <v>12</v>
      </c>
      <c r="D291" s="5" t="s">
        <v>906</v>
      </c>
      <c r="E291" s="3" t="s">
        <v>317</v>
      </c>
      <c r="F291" s="23">
        <v>19</v>
      </c>
      <c r="G291" s="1" t="s">
        <v>318</v>
      </c>
      <c r="H291" s="4">
        <v>2.14</v>
      </c>
      <c r="I291" s="2">
        <v>2700</v>
      </c>
      <c r="M291" s="5" t="s">
        <v>1241</v>
      </c>
      <c r="N291" s="1" t="s">
        <v>319</v>
      </c>
      <c r="O291" s="1" t="s">
        <v>1245</v>
      </c>
      <c r="P291" s="1" t="s">
        <v>28</v>
      </c>
      <c r="Q291" s="1" t="s">
        <v>1288</v>
      </c>
      <c r="R291" s="12" t="s">
        <v>16</v>
      </c>
    </row>
    <row r="292" spans="1:18" hidden="1" x14ac:dyDescent="0.2">
      <c r="A292" s="1">
        <v>289</v>
      </c>
      <c r="B292" s="2" t="s">
        <v>283</v>
      </c>
      <c r="C292" s="2" t="s">
        <v>12</v>
      </c>
      <c r="D292" s="5" t="s">
        <v>906</v>
      </c>
      <c r="E292" s="3" t="s">
        <v>320</v>
      </c>
      <c r="F292" s="23">
        <v>19</v>
      </c>
      <c r="G292" s="1" t="s">
        <v>321</v>
      </c>
      <c r="H292" s="4">
        <v>1.21</v>
      </c>
      <c r="I292" s="2">
        <v>2700</v>
      </c>
      <c r="M292" s="5" t="s">
        <v>1241</v>
      </c>
      <c r="N292" s="1" t="s">
        <v>27</v>
      </c>
      <c r="O292" s="1" t="s">
        <v>1245</v>
      </c>
      <c r="P292" s="1" t="s">
        <v>28</v>
      </c>
      <c r="Q292" s="1" t="s">
        <v>1288</v>
      </c>
      <c r="R292" s="12" t="s">
        <v>16</v>
      </c>
    </row>
    <row r="293" spans="1:18" hidden="1" x14ac:dyDescent="0.2">
      <c r="A293" s="1">
        <v>290</v>
      </c>
      <c r="B293" s="2" t="s">
        <v>283</v>
      </c>
      <c r="C293" s="2" t="s">
        <v>12</v>
      </c>
      <c r="D293" s="5" t="s">
        <v>906</v>
      </c>
      <c r="E293" s="3" t="s">
        <v>322</v>
      </c>
      <c r="F293" s="23">
        <v>19</v>
      </c>
      <c r="G293" s="1" t="s">
        <v>93</v>
      </c>
      <c r="H293" s="4">
        <v>1.28</v>
      </c>
      <c r="I293" s="2">
        <v>2700</v>
      </c>
      <c r="M293" s="5" t="s">
        <v>1241</v>
      </c>
      <c r="N293" s="1" t="s">
        <v>27</v>
      </c>
      <c r="O293" s="1" t="s">
        <v>1245</v>
      </c>
      <c r="P293" s="1" t="s">
        <v>28</v>
      </c>
      <c r="Q293" s="1" t="s">
        <v>1288</v>
      </c>
      <c r="R293" s="12" t="s">
        <v>16</v>
      </c>
    </row>
    <row r="294" spans="1:18" hidden="1" x14ac:dyDescent="0.2">
      <c r="A294" s="1">
        <v>291</v>
      </c>
      <c r="B294" s="2" t="s">
        <v>283</v>
      </c>
      <c r="C294" s="2" t="s">
        <v>12</v>
      </c>
      <c r="D294" s="5" t="s">
        <v>906</v>
      </c>
      <c r="E294" s="3">
        <v>139</v>
      </c>
      <c r="F294" s="23">
        <v>19</v>
      </c>
      <c r="G294" s="1" t="s">
        <v>323</v>
      </c>
      <c r="H294" s="4">
        <v>44.54</v>
      </c>
      <c r="I294" s="2" t="s">
        <v>285</v>
      </c>
      <c r="M294" s="12" t="s">
        <v>1239</v>
      </c>
      <c r="N294" s="1" t="s">
        <v>324</v>
      </c>
      <c r="O294" s="1" t="s">
        <v>1246</v>
      </c>
      <c r="P294" s="1" t="s">
        <v>15</v>
      </c>
      <c r="Q294" s="1" t="s">
        <v>1288</v>
      </c>
      <c r="R294" s="12" t="s">
        <v>26</v>
      </c>
    </row>
    <row r="295" spans="1:18" hidden="1" x14ac:dyDescent="0.2">
      <c r="A295" s="1">
        <v>292</v>
      </c>
      <c r="B295" s="2" t="s">
        <v>283</v>
      </c>
      <c r="C295" s="2" t="s">
        <v>12</v>
      </c>
      <c r="D295" s="5" t="s">
        <v>906</v>
      </c>
      <c r="E295" s="3">
        <v>140</v>
      </c>
      <c r="F295" s="23">
        <v>19</v>
      </c>
      <c r="G295" s="1" t="s">
        <v>325</v>
      </c>
      <c r="H295" s="4">
        <v>61.22</v>
      </c>
      <c r="I295" s="2" t="s">
        <v>326</v>
      </c>
      <c r="M295" s="12" t="s">
        <v>1239</v>
      </c>
      <c r="N295" s="1" t="s">
        <v>14</v>
      </c>
      <c r="O295" s="1" t="s">
        <v>1246</v>
      </c>
      <c r="P295" s="1" t="s">
        <v>15</v>
      </c>
      <c r="Q295" s="1" t="s">
        <v>1288</v>
      </c>
      <c r="R295" s="12" t="s">
        <v>16</v>
      </c>
    </row>
    <row r="296" spans="1:18" hidden="1" x14ac:dyDescent="0.2">
      <c r="A296" s="1">
        <v>293</v>
      </c>
      <c r="B296" s="2" t="s">
        <v>283</v>
      </c>
      <c r="C296" s="2" t="s">
        <v>12</v>
      </c>
      <c r="D296" s="5" t="s">
        <v>906</v>
      </c>
      <c r="E296" s="3">
        <v>141</v>
      </c>
      <c r="F296" s="23">
        <v>19</v>
      </c>
      <c r="G296" s="1" t="s">
        <v>287</v>
      </c>
      <c r="H296" s="4">
        <v>3.84</v>
      </c>
      <c r="I296" s="2">
        <v>2700</v>
      </c>
      <c r="M296" s="5" t="s">
        <v>1241</v>
      </c>
      <c r="N296" s="1" t="s">
        <v>27</v>
      </c>
      <c r="O296" s="1" t="s">
        <v>1245</v>
      </c>
      <c r="P296" s="1" t="s">
        <v>28</v>
      </c>
      <c r="Q296" s="1" t="s">
        <v>1288</v>
      </c>
      <c r="R296" s="12" t="s">
        <v>16</v>
      </c>
    </row>
    <row r="297" spans="1:18" hidden="1" x14ac:dyDescent="0.2">
      <c r="A297" s="1">
        <v>294</v>
      </c>
      <c r="B297" s="2" t="s">
        <v>283</v>
      </c>
      <c r="C297" s="2" t="s">
        <v>12</v>
      </c>
      <c r="D297" s="5" t="s">
        <v>906</v>
      </c>
      <c r="E297" s="3">
        <v>142</v>
      </c>
      <c r="F297" s="23">
        <v>19</v>
      </c>
      <c r="G297" s="1" t="s">
        <v>327</v>
      </c>
      <c r="H297" s="4">
        <v>5.68</v>
      </c>
      <c r="I297" s="2">
        <v>2700</v>
      </c>
      <c r="M297" s="12" t="s">
        <v>1239</v>
      </c>
      <c r="N297" s="1" t="s">
        <v>14</v>
      </c>
      <c r="O297" s="1" t="s">
        <v>1246</v>
      </c>
      <c r="P297" s="1" t="s">
        <v>15</v>
      </c>
      <c r="Q297" s="1" t="s">
        <v>1288</v>
      </c>
      <c r="R297" s="12" t="s">
        <v>16</v>
      </c>
    </row>
    <row r="298" spans="1:18" hidden="1" x14ac:dyDescent="0.2">
      <c r="A298" s="1">
        <v>295</v>
      </c>
      <c r="B298" s="2" t="s">
        <v>283</v>
      </c>
      <c r="C298" s="2" t="s">
        <v>12</v>
      </c>
      <c r="D298" s="5" t="s">
        <v>906</v>
      </c>
      <c r="E298" s="3">
        <v>143</v>
      </c>
      <c r="F298" s="23">
        <v>19</v>
      </c>
      <c r="G298" s="1" t="s">
        <v>328</v>
      </c>
      <c r="H298" s="4">
        <v>17.77</v>
      </c>
      <c r="I298" s="2">
        <v>2400</v>
      </c>
      <c r="M298" s="12" t="s">
        <v>1239</v>
      </c>
      <c r="N298" s="1" t="s">
        <v>14</v>
      </c>
      <c r="O298" s="1" t="s">
        <v>1246</v>
      </c>
      <c r="P298" s="1" t="s">
        <v>15</v>
      </c>
      <c r="Q298" s="1" t="s">
        <v>1288</v>
      </c>
      <c r="R298" s="12" t="s">
        <v>26</v>
      </c>
    </row>
    <row r="299" spans="1:18" hidden="1" x14ac:dyDescent="0.2">
      <c r="A299" s="1">
        <v>296</v>
      </c>
      <c r="B299" s="2" t="s">
        <v>283</v>
      </c>
      <c r="C299" s="2" t="s">
        <v>12</v>
      </c>
      <c r="D299" s="5" t="s">
        <v>906</v>
      </c>
      <c r="E299" s="3">
        <v>144</v>
      </c>
      <c r="F299" s="23">
        <v>19</v>
      </c>
      <c r="G299" s="1" t="s">
        <v>329</v>
      </c>
      <c r="H299" s="4">
        <v>134.47</v>
      </c>
      <c r="I299" s="2" t="s">
        <v>326</v>
      </c>
      <c r="M299" s="12" t="s">
        <v>1241</v>
      </c>
      <c r="N299" s="1" t="s">
        <v>330</v>
      </c>
      <c r="O299" s="1" t="s">
        <v>1245</v>
      </c>
      <c r="P299" s="1" t="s">
        <v>331</v>
      </c>
      <c r="Q299" s="1" t="s">
        <v>1288</v>
      </c>
      <c r="R299" s="12" t="s">
        <v>16</v>
      </c>
    </row>
    <row r="300" spans="1:18" hidden="1" x14ac:dyDescent="0.2">
      <c r="A300" s="1">
        <v>297</v>
      </c>
      <c r="B300" s="2" t="s">
        <v>283</v>
      </c>
      <c r="C300" s="2" t="s">
        <v>12</v>
      </c>
      <c r="D300" s="5" t="s">
        <v>906</v>
      </c>
      <c r="E300" s="3">
        <v>145</v>
      </c>
      <c r="F300" s="23">
        <v>19</v>
      </c>
      <c r="G300" s="1" t="s">
        <v>332</v>
      </c>
      <c r="H300" s="4">
        <v>2.85</v>
      </c>
      <c r="I300" s="2">
        <v>2700</v>
      </c>
      <c r="M300" s="5" t="s">
        <v>1241</v>
      </c>
      <c r="N300" s="1" t="s">
        <v>27</v>
      </c>
      <c r="O300" s="1" t="s">
        <v>1245</v>
      </c>
      <c r="P300" s="1" t="s">
        <v>333</v>
      </c>
      <c r="Q300" s="1" t="s">
        <v>1288</v>
      </c>
      <c r="R300" s="12" t="s">
        <v>16</v>
      </c>
    </row>
    <row r="301" spans="1:18" hidden="1" x14ac:dyDescent="0.2">
      <c r="A301" s="1">
        <v>298</v>
      </c>
      <c r="B301" s="2" t="s">
        <v>283</v>
      </c>
      <c r="C301" s="2" t="s">
        <v>12</v>
      </c>
      <c r="D301" s="5" t="s">
        <v>906</v>
      </c>
      <c r="E301" s="3">
        <v>146</v>
      </c>
      <c r="F301" s="23">
        <v>19</v>
      </c>
      <c r="G301" s="1" t="s">
        <v>334</v>
      </c>
      <c r="H301" s="4">
        <v>2.85</v>
      </c>
      <c r="I301" s="2">
        <v>2700</v>
      </c>
      <c r="M301" s="5" t="s">
        <v>1241</v>
      </c>
      <c r="N301" s="1" t="s">
        <v>27</v>
      </c>
      <c r="O301" s="1" t="s">
        <v>1245</v>
      </c>
      <c r="P301" s="1" t="s">
        <v>333</v>
      </c>
      <c r="Q301" s="1" t="s">
        <v>1288</v>
      </c>
      <c r="R301" s="12" t="s">
        <v>16</v>
      </c>
    </row>
    <row r="302" spans="1:18" hidden="1" x14ac:dyDescent="0.2">
      <c r="A302" s="1">
        <v>299</v>
      </c>
      <c r="B302" s="2" t="s">
        <v>283</v>
      </c>
      <c r="C302" s="2" t="s">
        <v>12</v>
      </c>
      <c r="D302" s="5" t="s">
        <v>906</v>
      </c>
      <c r="E302" s="3">
        <v>147</v>
      </c>
      <c r="F302" s="23">
        <v>19</v>
      </c>
      <c r="G302" s="1" t="s">
        <v>335</v>
      </c>
      <c r="H302" s="4">
        <v>2.97</v>
      </c>
      <c r="I302" s="2">
        <v>2700</v>
      </c>
      <c r="M302" s="12" t="s">
        <v>1241</v>
      </c>
      <c r="N302" s="1" t="s">
        <v>330</v>
      </c>
      <c r="O302" s="1" t="s">
        <v>1245</v>
      </c>
      <c r="P302" s="1" t="s">
        <v>333</v>
      </c>
      <c r="Q302" s="1" t="s">
        <v>1288</v>
      </c>
      <c r="R302" s="12" t="s">
        <v>16</v>
      </c>
    </row>
    <row r="303" spans="1:18" hidden="1" x14ac:dyDescent="0.2">
      <c r="A303" s="1">
        <v>300</v>
      </c>
      <c r="B303" s="2" t="s">
        <v>283</v>
      </c>
      <c r="C303" s="2" t="s">
        <v>12</v>
      </c>
      <c r="D303" s="5" t="s">
        <v>906</v>
      </c>
      <c r="E303" s="3">
        <v>148</v>
      </c>
      <c r="F303" s="23">
        <v>19</v>
      </c>
      <c r="G303" s="1" t="s">
        <v>336</v>
      </c>
      <c r="H303" s="4">
        <v>3.11</v>
      </c>
      <c r="I303" s="2">
        <v>2700</v>
      </c>
      <c r="M303" s="12" t="s">
        <v>1241</v>
      </c>
      <c r="N303" s="1" t="s">
        <v>330</v>
      </c>
      <c r="O303" s="1" t="s">
        <v>1245</v>
      </c>
      <c r="P303" s="1" t="s">
        <v>337</v>
      </c>
      <c r="Q303" s="1" t="s">
        <v>1288</v>
      </c>
      <c r="R303" s="12" t="s">
        <v>16</v>
      </c>
    </row>
    <row r="304" spans="1:18" hidden="1" x14ac:dyDescent="0.2">
      <c r="A304" s="1">
        <v>301</v>
      </c>
      <c r="B304" s="2" t="s">
        <v>283</v>
      </c>
      <c r="C304" s="2" t="s">
        <v>12</v>
      </c>
      <c r="D304" s="5" t="s">
        <v>906</v>
      </c>
      <c r="E304" s="3">
        <v>149</v>
      </c>
      <c r="F304" s="23">
        <v>19</v>
      </c>
      <c r="G304" s="1" t="s">
        <v>336</v>
      </c>
      <c r="H304" s="4">
        <v>3.11</v>
      </c>
      <c r="I304" s="2">
        <v>2700</v>
      </c>
      <c r="M304" s="12" t="s">
        <v>1241</v>
      </c>
      <c r="N304" s="1" t="s">
        <v>330</v>
      </c>
      <c r="O304" s="1" t="s">
        <v>1245</v>
      </c>
      <c r="P304" s="1" t="s">
        <v>337</v>
      </c>
      <c r="Q304" s="1" t="s">
        <v>1288</v>
      </c>
      <c r="R304" s="12" t="s">
        <v>16</v>
      </c>
    </row>
    <row r="305" spans="1:20" hidden="1" x14ac:dyDescent="0.2">
      <c r="A305" s="1">
        <v>302</v>
      </c>
      <c r="B305" s="2" t="s">
        <v>283</v>
      </c>
      <c r="C305" s="2" t="s">
        <v>12</v>
      </c>
      <c r="D305" s="5" t="s">
        <v>906</v>
      </c>
      <c r="E305" s="3">
        <v>150</v>
      </c>
      <c r="F305" s="23">
        <v>19</v>
      </c>
      <c r="G305" s="1" t="s">
        <v>338</v>
      </c>
      <c r="H305" s="4">
        <v>23.28</v>
      </c>
      <c r="I305" s="2">
        <v>3000</v>
      </c>
      <c r="M305" s="12" t="s">
        <v>1239</v>
      </c>
      <c r="N305" s="1" t="s">
        <v>14</v>
      </c>
      <c r="O305" s="1" t="s">
        <v>1246</v>
      </c>
      <c r="P305" s="1" t="s">
        <v>15</v>
      </c>
      <c r="Q305" s="1" t="s">
        <v>1288</v>
      </c>
      <c r="R305" s="12" t="s">
        <v>16</v>
      </c>
    </row>
    <row r="306" spans="1:20" hidden="1" x14ac:dyDescent="0.2">
      <c r="A306" s="1">
        <v>303</v>
      </c>
      <c r="B306" s="2" t="s">
        <v>283</v>
      </c>
      <c r="C306" s="2" t="s">
        <v>12</v>
      </c>
      <c r="D306" s="5" t="s">
        <v>906</v>
      </c>
      <c r="E306" s="3">
        <v>151</v>
      </c>
      <c r="F306" s="2">
        <v>15</v>
      </c>
      <c r="G306" s="1" t="s">
        <v>31</v>
      </c>
      <c r="H306" s="4">
        <v>17.04</v>
      </c>
      <c r="I306" s="2">
        <v>2800</v>
      </c>
      <c r="M306" s="12" t="s">
        <v>1239</v>
      </c>
      <c r="N306" s="1" t="s">
        <v>14</v>
      </c>
      <c r="O306" s="1" t="s">
        <v>1246</v>
      </c>
      <c r="P306" s="1" t="s">
        <v>32</v>
      </c>
      <c r="Q306" s="1" t="s">
        <v>1288</v>
      </c>
      <c r="R306" s="12" t="s">
        <v>16</v>
      </c>
    </row>
    <row r="307" spans="1:20" hidden="1" x14ac:dyDescent="0.2">
      <c r="A307" s="1">
        <v>304</v>
      </c>
      <c r="B307" s="2" t="s">
        <v>283</v>
      </c>
      <c r="C307" s="2" t="s">
        <v>12</v>
      </c>
      <c r="D307" s="5" t="s">
        <v>906</v>
      </c>
      <c r="E307" s="3">
        <v>152</v>
      </c>
      <c r="F307" s="23">
        <v>19</v>
      </c>
      <c r="G307" s="1" t="s">
        <v>34</v>
      </c>
      <c r="H307" s="4">
        <v>3.06</v>
      </c>
      <c r="I307" s="2">
        <v>2700</v>
      </c>
      <c r="M307" s="5" t="s">
        <v>1241</v>
      </c>
      <c r="N307" s="1" t="s">
        <v>35</v>
      </c>
      <c r="O307" s="1" t="s">
        <v>1245</v>
      </c>
      <c r="P307" s="1" t="s">
        <v>28</v>
      </c>
      <c r="Q307" s="1" t="s">
        <v>1288</v>
      </c>
      <c r="R307" s="12" t="s">
        <v>16</v>
      </c>
      <c r="T307" s="13"/>
    </row>
    <row r="308" spans="1:20" hidden="1" x14ac:dyDescent="0.2">
      <c r="A308" s="1">
        <v>305</v>
      </c>
      <c r="B308" s="2" t="s">
        <v>283</v>
      </c>
      <c r="C308" s="2" t="s">
        <v>12</v>
      </c>
      <c r="D308" s="5" t="s">
        <v>906</v>
      </c>
      <c r="E308" s="3">
        <v>153</v>
      </c>
      <c r="F308" s="2">
        <v>14</v>
      </c>
      <c r="G308" s="1" t="s">
        <v>36</v>
      </c>
      <c r="H308" s="4">
        <v>2.64</v>
      </c>
      <c r="I308" s="2">
        <v>3530</v>
      </c>
      <c r="M308" s="5" t="s">
        <v>1241</v>
      </c>
      <c r="N308" s="1" t="s">
        <v>27</v>
      </c>
      <c r="O308" s="1" t="s">
        <v>1245</v>
      </c>
      <c r="P308" s="1" t="s">
        <v>37</v>
      </c>
      <c r="R308" s="12" t="s">
        <v>20</v>
      </c>
    </row>
    <row r="309" spans="1:20" hidden="1" x14ac:dyDescent="0.2">
      <c r="A309" s="1">
        <v>306</v>
      </c>
      <c r="B309" s="2" t="s">
        <v>283</v>
      </c>
      <c r="C309" s="2" t="s">
        <v>12</v>
      </c>
      <c r="D309" s="5" t="s">
        <v>906</v>
      </c>
      <c r="E309" s="3">
        <v>154</v>
      </c>
      <c r="F309" s="23">
        <v>19</v>
      </c>
      <c r="G309" s="1" t="s">
        <v>339</v>
      </c>
      <c r="H309" s="4">
        <v>36.78</v>
      </c>
      <c r="I309" s="2">
        <v>3000</v>
      </c>
      <c r="M309" s="12" t="s">
        <v>1239</v>
      </c>
      <c r="N309" s="1" t="s">
        <v>14</v>
      </c>
      <c r="O309" s="1" t="s">
        <v>1246</v>
      </c>
      <c r="P309" s="1" t="s">
        <v>15</v>
      </c>
      <c r="Q309" s="1" t="s">
        <v>1288</v>
      </c>
      <c r="R309" s="12" t="s">
        <v>16</v>
      </c>
    </row>
    <row r="310" spans="1:20" hidden="1" x14ac:dyDescent="0.2">
      <c r="A310" s="1">
        <v>307</v>
      </c>
      <c r="B310" s="2" t="s">
        <v>283</v>
      </c>
      <c r="C310" s="2" t="s">
        <v>12</v>
      </c>
      <c r="D310" s="5" t="s">
        <v>906</v>
      </c>
      <c r="E310" s="3">
        <v>155</v>
      </c>
      <c r="F310" s="23">
        <v>19</v>
      </c>
      <c r="G310" s="1" t="s">
        <v>340</v>
      </c>
      <c r="H310" s="4">
        <v>20.45</v>
      </c>
      <c r="I310" s="2">
        <v>2800</v>
      </c>
      <c r="M310" s="12" t="s">
        <v>1239</v>
      </c>
      <c r="N310" s="1" t="s">
        <v>14</v>
      </c>
      <c r="O310" s="1" t="s">
        <v>1246</v>
      </c>
      <c r="P310" s="1" t="s">
        <v>15</v>
      </c>
      <c r="Q310" s="1" t="s">
        <v>1288</v>
      </c>
      <c r="R310" s="12" t="s">
        <v>16</v>
      </c>
    </row>
    <row r="311" spans="1:20" hidden="1" x14ac:dyDescent="0.2">
      <c r="A311" s="1">
        <v>308</v>
      </c>
      <c r="B311" s="2" t="s">
        <v>283</v>
      </c>
      <c r="C311" s="2" t="s">
        <v>12</v>
      </c>
      <c r="D311" s="5" t="s">
        <v>906</v>
      </c>
      <c r="E311" s="3">
        <v>156</v>
      </c>
      <c r="F311" s="23">
        <v>19</v>
      </c>
      <c r="G311" s="1" t="s">
        <v>341</v>
      </c>
      <c r="H311" s="4">
        <v>14.31</v>
      </c>
      <c r="I311" s="2">
        <v>2700</v>
      </c>
      <c r="M311" s="12" t="s">
        <v>1239</v>
      </c>
      <c r="N311" s="1" t="s">
        <v>14</v>
      </c>
      <c r="O311" s="1" t="s">
        <v>1246</v>
      </c>
      <c r="P311" s="1" t="s">
        <v>15</v>
      </c>
      <c r="Q311" s="1" t="s">
        <v>1288</v>
      </c>
      <c r="R311" s="12" t="s">
        <v>16</v>
      </c>
    </row>
    <row r="312" spans="1:20" hidden="1" x14ac:dyDescent="0.2">
      <c r="A312" s="1">
        <v>309</v>
      </c>
      <c r="B312" s="2" t="s">
        <v>283</v>
      </c>
      <c r="C312" s="2" t="s">
        <v>12</v>
      </c>
      <c r="D312" s="5" t="s">
        <v>906</v>
      </c>
      <c r="E312" s="3" t="s">
        <v>342</v>
      </c>
      <c r="F312" s="23">
        <v>19</v>
      </c>
      <c r="G312" s="1" t="s">
        <v>341</v>
      </c>
      <c r="H312" s="4">
        <v>9.26</v>
      </c>
      <c r="I312" s="2">
        <v>2700</v>
      </c>
      <c r="M312" s="12" t="s">
        <v>1239</v>
      </c>
      <c r="N312" s="1" t="s">
        <v>14</v>
      </c>
      <c r="O312" s="1" t="s">
        <v>1246</v>
      </c>
      <c r="P312" s="1" t="s">
        <v>15</v>
      </c>
      <c r="Q312" s="1" t="s">
        <v>1288</v>
      </c>
      <c r="R312" s="12" t="s">
        <v>16</v>
      </c>
    </row>
    <row r="313" spans="1:20" hidden="1" x14ac:dyDescent="0.2">
      <c r="A313" s="1">
        <v>310</v>
      </c>
      <c r="B313" s="2" t="s">
        <v>283</v>
      </c>
      <c r="C313" s="2" t="s">
        <v>12</v>
      </c>
      <c r="D313" s="5" t="s">
        <v>906</v>
      </c>
      <c r="E313" s="3" t="s">
        <v>343</v>
      </c>
      <c r="F313" s="23">
        <v>19</v>
      </c>
      <c r="G313" s="1" t="s">
        <v>344</v>
      </c>
      <c r="H313" s="4">
        <v>2.14</v>
      </c>
      <c r="I313" s="2">
        <v>2700</v>
      </c>
      <c r="M313" s="5" t="s">
        <v>1241</v>
      </c>
      <c r="N313" s="1" t="s">
        <v>345</v>
      </c>
      <c r="O313" s="1" t="s">
        <v>1245</v>
      </c>
      <c r="P313" s="1" t="s">
        <v>28</v>
      </c>
      <c r="Q313" s="1" t="s">
        <v>1288</v>
      </c>
      <c r="R313" s="12" t="s">
        <v>16</v>
      </c>
    </row>
    <row r="314" spans="1:20" hidden="1" x14ac:dyDescent="0.2">
      <c r="A314" s="1">
        <v>311</v>
      </c>
      <c r="B314" s="2" t="s">
        <v>283</v>
      </c>
      <c r="C314" s="2" t="s">
        <v>12</v>
      </c>
      <c r="D314" s="5" t="s">
        <v>906</v>
      </c>
      <c r="E314" s="3" t="s">
        <v>346</v>
      </c>
      <c r="F314" s="23">
        <v>19</v>
      </c>
      <c r="G314" s="1" t="s">
        <v>347</v>
      </c>
      <c r="H314" s="4">
        <v>1.21</v>
      </c>
      <c r="I314" s="2">
        <v>2700</v>
      </c>
      <c r="M314" s="5" t="s">
        <v>1241</v>
      </c>
      <c r="N314" s="1" t="s">
        <v>27</v>
      </c>
      <c r="O314" s="1" t="s">
        <v>1245</v>
      </c>
      <c r="P314" s="1" t="s">
        <v>28</v>
      </c>
      <c r="Q314" s="1" t="s">
        <v>1288</v>
      </c>
      <c r="R314" s="12" t="s">
        <v>16</v>
      </c>
      <c r="T314" s="13"/>
    </row>
    <row r="315" spans="1:20" hidden="1" x14ac:dyDescent="0.2">
      <c r="A315" s="1">
        <v>312</v>
      </c>
      <c r="B315" s="2" t="s">
        <v>283</v>
      </c>
      <c r="C315" s="2" t="s">
        <v>12</v>
      </c>
      <c r="D315" s="5" t="s">
        <v>906</v>
      </c>
      <c r="E315" s="3">
        <v>158</v>
      </c>
      <c r="F315" s="23">
        <v>19</v>
      </c>
      <c r="G315" s="1" t="s">
        <v>348</v>
      </c>
      <c r="H315" s="4">
        <v>25.72</v>
      </c>
      <c r="I315" s="2">
        <v>3000</v>
      </c>
      <c r="M315" s="12" t="s">
        <v>1239</v>
      </c>
      <c r="N315" s="1" t="s">
        <v>14</v>
      </c>
      <c r="O315" s="1" t="s">
        <v>1246</v>
      </c>
      <c r="P315" s="1" t="s">
        <v>292</v>
      </c>
      <c r="Q315" s="1" t="s">
        <v>1288</v>
      </c>
      <c r="R315" s="12" t="s">
        <v>16</v>
      </c>
    </row>
    <row r="316" spans="1:20" hidden="1" x14ac:dyDescent="0.2">
      <c r="A316" s="1">
        <v>313</v>
      </c>
      <c r="B316" s="2" t="s">
        <v>283</v>
      </c>
      <c r="C316" s="2" t="s">
        <v>12</v>
      </c>
      <c r="D316" s="5" t="s">
        <v>906</v>
      </c>
      <c r="E316" s="3">
        <v>159</v>
      </c>
      <c r="F316" s="23">
        <v>19</v>
      </c>
      <c r="G316" s="1" t="s">
        <v>349</v>
      </c>
      <c r="H316" s="4">
        <v>24.3</v>
      </c>
      <c r="I316" s="2">
        <v>3000</v>
      </c>
      <c r="M316" s="12" t="s">
        <v>1239</v>
      </c>
      <c r="N316" s="1" t="s">
        <v>14</v>
      </c>
      <c r="O316" s="1" t="s">
        <v>1246</v>
      </c>
      <c r="P316" s="1" t="s">
        <v>292</v>
      </c>
      <c r="Q316" s="1" t="s">
        <v>1288</v>
      </c>
      <c r="R316" s="12" t="s">
        <v>16</v>
      </c>
    </row>
    <row r="317" spans="1:20" hidden="1" x14ac:dyDescent="0.2">
      <c r="A317" s="1">
        <v>314</v>
      </c>
      <c r="B317" s="2" t="s">
        <v>283</v>
      </c>
      <c r="C317" s="2" t="s">
        <v>12</v>
      </c>
      <c r="D317" s="5" t="s">
        <v>906</v>
      </c>
      <c r="E317" s="3">
        <v>160</v>
      </c>
      <c r="F317" s="23">
        <v>19</v>
      </c>
      <c r="G317" s="1" t="s">
        <v>350</v>
      </c>
      <c r="H317" s="4">
        <v>30.52</v>
      </c>
      <c r="I317" s="2">
        <v>2700</v>
      </c>
      <c r="M317" s="12" t="s">
        <v>1239</v>
      </c>
      <c r="N317" s="1" t="s">
        <v>14</v>
      </c>
      <c r="O317" s="1" t="s">
        <v>1246</v>
      </c>
      <c r="P317" s="1" t="s">
        <v>15</v>
      </c>
      <c r="Q317" s="1" t="s">
        <v>1288</v>
      </c>
      <c r="R317" s="12" t="s">
        <v>16</v>
      </c>
    </row>
    <row r="318" spans="1:20" hidden="1" x14ac:dyDescent="0.2">
      <c r="A318" s="1">
        <v>315</v>
      </c>
      <c r="B318" s="2" t="s">
        <v>283</v>
      </c>
      <c r="C318" s="2" t="s">
        <v>12</v>
      </c>
      <c r="D318" s="5" t="s">
        <v>906</v>
      </c>
      <c r="E318" s="3">
        <v>161</v>
      </c>
      <c r="F318" s="23">
        <v>19</v>
      </c>
      <c r="G318" s="1" t="s">
        <v>351</v>
      </c>
      <c r="H318" s="4">
        <v>13.99</v>
      </c>
      <c r="I318" s="2">
        <v>2800</v>
      </c>
      <c r="M318" s="12" t="s">
        <v>1239</v>
      </c>
      <c r="N318" s="1" t="s">
        <v>14</v>
      </c>
      <c r="O318" s="1" t="s">
        <v>1246</v>
      </c>
      <c r="P318" s="1" t="s">
        <v>15</v>
      </c>
      <c r="Q318" s="1" t="s">
        <v>1288</v>
      </c>
      <c r="R318" s="12" t="s">
        <v>16</v>
      </c>
    </row>
    <row r="319" spans="1:20" hidden="1" x14ac:dyDescent="0.2">
      <c r="A319" s="1">
        <v>316</v>
      </c>
      <c r="B319" s="2" t="s">
        <v>283</v>
      </c>
      <c r="C319" s="2" t="s">
        <v>12</v>
      </c>
      <c r="D319" s="5" t="s">
        <v>906</v>
      </c>
      <c r="E319" s="3" t="s">
        <v>352</v>
      </c>
      <c r="F319" s="23">
        <v>19</v>
      </c>
      <c r="G319" s="1" t="s">
        <v>353</v>
      </c>
      <c r="H319" s="4">
        <v>6.68</v>
      </c>
      <c r="I319" s="2">
        <v>2800</v>
      </c>
      <c r="M319" s="12" t="s">
        <v>1239</v>
      </c>
      <c r="N319" s="1" t="s">
        <v>14</v>
      </c>
      <c r="O319" s="1" t="s">
        <v>1246</v>
      </c>
      <c r="P319" s="1" t="s">
        <v>15</v>
      </c>
      <c r="Q319" s="1" t="s">
        <v>1288</v>
      </c>
      <c r="R319" s="12" t="s">
        <v>16</v>
      </c>
    </row>
    <row r="320" spans="1:20" hidden="1" x14ac:dyDescent="0.2">
      <c r="A320" s="1">
        <v>317</v>
      </c>
      <c r="B320" s="2" t="s">
        <v>283</v>
      </c>
      <c r="C320" s="2" t="s">
        <v>12</v>
      </c>
      <c r="D320" s="5" t="s">
        <v>906</v>
      </c>
      <c r="E320" s="3" t="s">
        <v>354</v>
      </c>
      <c r="F320" s="23">
        <v>19</v>
      </c>
      <c r="G320" s="1" t="s">
        <v>353</v>
      </c>
      <c r="H320" s="4">
        <v>7.16</v>
      </c>
      <c r="I320" s="2">
        <v>2800</v>
      </c>
      <c r="M320" s="12" t="s">
        <v>1239</v>
      </c>
      <c r="N320" s="1" t="s">
        <v>14</v>
      </c>
      <c r="O320" s="1" t="s">
        <v>1246</v>
      </c>
      <c r="P320" s="1" t="s">
        <v>15</v>
      </c>
      <c r="Q320" s="1" t="s">
        <v>1288</v>
      </c>
      <c r="R320" s="12" t="s">
        <v>16</v>
      </c>
    </row>
    <row r="321" spans="1:18" hidden="1" x14ac:dyDescent="0.2">
      <c r="A321" s="1">
        <v>318</v>
      </c>
      <c r="B321" s="2" t="s">
        <v>283</v>
      </c>
      <c r="C321" s="2" t="s">
        <v>12</v>
      </c>
      <c r="D321" s="5" t="s">
        <v>906</v>
      </c>
      <c r="E321" s="3" t="s">
        <v>355</v>
      </c>
      <c r="F321" s="23">
        <v>19</v>
      </c>
      <c r="G321" s="1" t="s">
        <v>353</v>
      </c>
      <c r="H321" s="4">
        <v>6.6</v>
      </c>
      <c r="I321" s="2">
        <v>2800</v>
      </c>
      <c r="M321" s="12" t="s">
        <v>1239</v>
      </c>
      <c r="N321" s="1" t="s">
        <v>14</v>
      </c>
      <c r="O321" s="1" t="s">
        <v>1246</v>
      </c>
      <c r="P321" s="1" t="s">
        <v>15</v>
      </c>
      <c r="Q321" s="1" t="s">
        <v>1288</v>
      </c>
      <c r="R321" s="12" t="s">
        <v>16</v>
      </c>
    </row>
    <row r="322" spans="1:18" hidden="1" x14ac:dyDescent="0.2">
      <c r="A322" s="1">
        <v>319</v>
      </c>
      <c r="B322" s="2" t="s">
        <v>283</v>
      </c>
      <c r="C322" s="2" t="s">
        <v>12</v>
      </c>
      <c r="D322" s="5" t="s">
        <v>906</v>
      </c>
      <c r="E322" s="3">
        <v>162</v>
      </c>
      <c r="F322" s="23">
        <v>19</v>
      </c>
      <c r="G322" s="1" t="s">
        <v>356</v>
      </c>
      <c r="H322" s="4">
        <v>5.43</v>
      </c>
      <c r="I322" s="2">
        <v>2700</v>
      </c>
      <c r="M322" s="12" t="s">
        <v>1239</v>
      </c>
      <c r="N322" s="1" t="s">
        <v>14</v>
      </c>
      <c r="O322" s="1" t="s">
        <v>1246</v>
      </c>
      <c r="P322" s="1" t="s">
        <v>292</v>
      </c>
      <c r="Q322" s="1" t="s">
        <v>1288</v>
      </c>
      <c r="R322" s="12" t="s">
        <v>16</v>
      </c>
    </row>
    <row r="323" spans="1:18" hidden="1" x14ac:dyDescent="0.2">
      <c r="A323" s="1">
        <v>320</v>
      </c>
      <c r="B323" s="2" t="s">
        <v>283</v>
      </c>
      <c r="C323" s="2" t="s">
        <v>12</v>
      </c>
      <c r="D323" s="12" t="s">
        <v>1039</v>
      </c>
      <c r="E323" s="3">
        <v>163</v>
      </c>
      <c r="F323" s="23">
        <v>13</v>
      </c>
      <c r="G323" s="1" t="s">
        <v>38</v>
      </c>
      <c r="H323" s="4">
        <v>41.95</v>
      </c>
      <c r="I323" s="2">
        <v>3350</v>
      </c>
      <c r="M323" s="12" t="s">
        <v>1240</v>
      </c>
      <c r="N323" s="1" t="s">
        <v>357</v>
      </c>
      <c r="O323" s="1" t="s">
        <v>1246</v>
      </c>
      <c r="P323" s="1" t="s">
        <v>358</v>
      </c>
      <c r="Q323" s="1" t="s">
        <v>1286</v>
      </c>
      <c r="R323" s="12" t="s">
        <v>40</v>
      </c>
    </row>
    <row r="324" spans="1:18" hidden="1" x14ac:dyDescent="0.2">
      <c r="A324" s="1">
        <v>321</v>
      </c>
      <c r="B324" s="2" t="s">
        <v>283</v>
      </c>
      <c r="C324" s="2" t="s">
        <v>12</v>
      </c>
      <c r="D324" s="12" t="s">
        <v>1039</v>
      </c>
      <c r="E324" s="3" t="s">
        <v>359</v>
      </c>
      <c r="F324" s="23">
        <v>13</v>
      </c>
      <c r="G324" s="1" t="s">
        <v>42</v>
      </c>
      <c r="H324" s="4">
        <v>12.84</v>
      </c>
      <c r="I324" s="2">
        <v>3200</v>
      </c>
      <c r="M324" s="12" t="s">
        <v>1240</v>
      </c>
      <c r="N324" s="1" t="s">
        <v>360</v>
      </c>
      <c r="P324" s="1" t="s">
        <v>361</v>
      </c>
      <c r="Q324" s="1" t="s">
        <v>1289</v>
      </c>
      <c r="R324" s="12" t="s">
        <v>362</v>
      </c>
    </row>
    <row r="325" spans="1:18" hidden="1" x14ac:dyDescent="0.2">
      <c r="A325" s="1">
        <v>322</v>
      </c>
      <c r="B325" s="2" t="s">
        <v>283</v>
      </c>
      <c r="C325" s="2" t="s">
        <v>12</v>
      </c>
      <c r="D325" s="5" t="s">
        <v>906</v>
      </c>
      <c r="E325" s="3">
        <v>164</v>
      </c>
      <c r="F325" s="23">
        <v>19</v>
      </c>
      <c r="G325" s="1" t="s">
        <v>13</v>
      </c>
      <c r="H325" s="4">
        <v>7.66</v>
      </c>
      <c r="I325" s="2">
        <v>2700</v>
      </c>
      <c r="M325" s="5" t="s">
        <v>1241</v>
      </c>
      <c r="N325" s="1" t="s">
        <v>33</v>
      </c>
      <c r="O325" s="1" t="s">
        <v>1245</v>
      </c>
      <c r="P325" s="1" t="s">
        <v>213</v>
      </c>
      <c r="Q325" s="1" t="s">
        <v>1288</v>
      </c>
      <c r="R325" s="12" t="s">
        <v>16</v>
      </c>
    </row>
    <row r="326" spans="1:18" hidden="1" x14ac:dyDescent="0.2">
      <c r="A326" s="1">
        <v>323</v>
      </c>
      <c r="B326" s="2" t="s">
        <v>283</v>
      </c>
      <c r="C326" s="2" t="s">
        <v>12</v>
      </c>
      <c r="D326" s="5" t="s">
        <v>906</v>
      </c>
      <c r="E326" s="3">
        <v>165</v>
      </c>
      <c r="F326" s="23">
        <v>19</v>
      </c>
      <c r="G326" s="1" t="s">
        <v>363</v>
      </c>
      <c r="H326" s="4">
        <v>4.95</v>
      </c>
      <c r="I326" s="2">
        <v>3430</v>
      </c>
      <c r="M326" s="5" t="s">
        <v>1241</v>
      </c>
      <c r="N326" s="1" t="s">
        <v>33</v>
      </c>
      <c r="O326" s="1" t="s">
        <v>1245</v>
      </c>
      <c r="P326" s="1" t="s">
        <v>213</v>
      </c>
      <c r="R326" s="12" t="s">
        <v>20</v>
      </c>
    </row>
    <row r="327" spans="1:18" hidden="1" x14ac:dyDescent="0.2">
      <c r="A327" s="1">
        <v>324</v>
      </c>
      <c r="B327" s="2" t="s">
        <v>283</v>
      </c>
      <c r="C327" s="2" t="s">
        <v>12</v>
      </c>
      <c r="D327" s="5" t="s">
        <v>906</v>
      </c>
      <c r="E327" s="3">
        <v>166</v>
      </c>
      <c r="F327" s="23">
        <v>19</v>
      </c>
      <c r="G327" s="1" t="s">
        <v>364</v>
      </c>
      <c r="H327" s="4">
        <v>7.65</v>
      </c>
      <c r="I327" s="2">
        <v>2700</v>
      </c>
      <c r="M327" s="12" t="s">
        <v>1241</v>
      </c>
      <c r="N327" s="1" t="s">
        <v>365</v>
      </c>
      <c r="O327" s="1" t="s">
        <v>1245</v>
      </c>
      <c r="P327" s="1" t="s">
        <v>28</v>
      </c>
      <c r="Q327" s="1" t="s">
        <v>1288</v>
      </c>
      <c r="R327" s="12" t="s">
        <v>16</v>
      </c>
    </row>
    <row r="328" spans="1:18" hidden="1" x14ac:dyDescent="0.2">
      <c r="A328" s="1">
        <v>325</v>
      </c>
      <c r="B328" s="2" t="s">
        <v>283</v>
      </c>
      <c r="C328" s="2" t="s">
        <v>12</v>
      </c>
      <c r="D328" s="12" t="s">
        <v>1039</v>
      </c>
      <c r="E328" s="3">
        <v>167</v>
      </c>
      <c r="F328" s="2">
        <v>14</v>
      </c>
      <c r="G328" s="1" t="s">
        <v>36</v>
      </c>
      <c r="H328" s="4">
        <v>4.28</v>
      </c>
      <c r="I328" s="2">
        <v>3430</v>
      </c>
      <c r="M328" s="5" t="s">
        <v>1241</v>
      </c>
      <c r="N328" s="1" t="s">
        <v>27</v>
      </c>
      <c r="O328" s="1" t="s">
        <v>1245</v>
      </c>
      <c r="P328" s="1" t="s">
        <v>37</v>
      </c>
      <c r="R328" s="12" t="s">
        <v>20</v>
      </c>
    </row>
    <row r="329" spans="1:18" hidden="1" x14ac:dyDescent="0.2">
      <c r="A329" s="1">
        <v>326</v>
      </c>
      <c r="B329" s="2" t="s">
        <v>283</v>
      </c>
      <c r="C329" s="2" t="s">
        <v>12</v>
      </c>
      <c r="D329" s="5" t="s">
        <v>906</v>
      </c>
      <c r="E329" s="3">
        <v>168</v>
      </c>
      <c r="F329" s="2">
        <v>14</v>
      </c>
      <c r="G329" s="1" t="s">
        <v>36</v>
      </c>
      <c r="H329" s="4">
        <v>4.68</v>
      </c>
      <c r="I329" s="2">
        <v>3530</v>
      </c>
      <c r="M329" s="5" t="s">
        <v>1241</v>
      </c>
      <c r="N329" s="1" t="s">
        <v>27</v>
      </c>
      <c r="O329" s="1" t="s">
        <v>1245</v>
      </c>
      <c r="P329" s="1" t="s">
        <v>37</v>
      </c>
      <c r="R329" s="12" t="s">
        <v>20</v>
      </c>
    </row>
    <row r="330" spans="1:18" hidden="1" x14ac:dyDescent="0.2">
      <c r="A330" s="1">
        <v>327</v>
      </c>
      <c r="B330" s="2" t="s">
        <v>283</v>
      </c>
      <c r="C330" s="2" t="s">
        <v>12</v>
      </c>
      <c r="D330" s="5" t="s">
        <v>906</v>
      </c>
      <c r="E330" s="3">
        <v>169</v>
      </c>
      <c r="F330" s="23">
        <v>19</v>
      </c>
      <c r="G330" s="1" t="s">
        <v>366</v>
      </c>
      <c r="H330" s="4">
        <v>11.96</v>
      </c>
      <c r="I330" s="2">
        <v>3000</v>
      </c>
      <c r="M330" s="12" t="s">
        <v>1239</v>
      </c>
      <c r="N330" s="1" t="s">
        <v>14</v>
      </c>
      <c r="O330" s="1" t="s">
        <v>1246</v>
      </c>
      <c r="P330" s="1" t="s">
        <v>199</v>
      </c>
      <c r="Q330" s="1" t="s">
        <v>1288</v>
      </c>
      <c r="R330" s="12" t="s">
        <v>16</v>
      </c>
    </row>
    <row r="331" spans="1:18" hidden="1" x14ac:dyDescent="0.2">
      <c r="A331" s="1">
        <v>328</v>
      </c>
      <c r="B331" s="2" t="s">
        <v>283</v>
      </c>
      <c r="C331" s="2" t="s">
        <v>12</v>
      </c>
      <c r="D331" s="5" t="s">
        <v>906</v>
      </c>
      <c r="E331" s="3">
        <v>170</v>
      </c>
      <c r="F331" s="23">
        <v>19</v>
      </c>
      <c r="G331" s="1" t="s">
        <v>34</v>
      </c>
      <c r="H331" s="4">
        <v>4.45</v>
      </c>
      <c r="I331" s="2">
        <v>2700</v>
      </c>
      <c r="M331" s="5" t="s">
        <v>1241</v>
      </c>
      <c r="N331" s="1" t="s">
        <v>35</v>
      </c>
      <c r="O331" s="1" t="s">
        <v>1245</v>
      </c>
      <c r="P331" s="1" t="s">
        <v>28</v>
      </c>
      <c r="Q331" s="1" t="s">
        <v>1288</v>
      </c>
      <c r="R331" s="12" t="s">
        <v>16</v>
      </c>
    </row>
    <row r="332" spans="1:18" hidden="1" x14ac:dyDescent="0.2">
      <c r="A332" s="1">
        <v>329</v>
      </c>
      <c r="B332" s="2" t="s">
        <v>283</v>
      </c>
      <c r="C332" s="2" t="s">
        <v>12</v>
      </c>
      <c r="D332" s="12" t="s">
        <v>1039</v>
      </c>
      <c r="E332" s="3">
        <v>171</v>
      </c>
      <c r="F332" s="23">
        <v>6</v>
      </c>
      <c r="G332" s="1" t="s">
        <v>367</v>
      </c>
      <c r="H332" s="4">
        <v>65.95</v>
      </c>
      <c r="I332" s="2">
        <v>2700</v>
      </c>
      <c r="M332" s="12" t="s">
        <v>1239</v>
      </c>
      <c r="N332" s="1" t="s">
        <v>14</v>
      </c>
      <c r="O332" s="1" t="s">
        <v>1246</v>
      </c>
      <c r="P332" s="1" t="s">
        <v>15</v>
      </c>
      <c r="Q332" s="1" t="s">
        <v>1288</v>
      </c>
      <c r="R332" s="12" t="s">
        <v>26</v>
      </c>
    </row>
    <row r="333" spans="1:18" hidden="1" x14ac:dyDescent="0.2">
      <c r="A333" s="1">
        <v>330</v>
      </c>
      <c r="B333" s="2" t="s">
        <v>283</v>
      </c>
      <c r="C333" s="2" t="s">
        <v>12</v>
      </c>
      <c r="D333" s="12" t="s">
        <v>1039</v>
      </c>
      <c r="E333" s="3">
        <v>172</v>
      </c>
      <c r="F333" s="23">
        <v>4</v>
      </c>
      <c r="G333" s="1" t="s">
        <v>368</v>
      </c>
      <c r="H333" s="4">
        <v>35.369999999999997</v>
      </c>
      <c r="I333" s="2">
        <v>2700</v>
      </c>
      <c r="M333" s="12" t="s">
        <v>1239</v>
      </c>
      <c r="N333" s="1" t="s">
        <v>14</v>
      </c>
      <c r="O333" s="1" t="s">
        <v>1246</v>
      </c>
      <c r="P333" s="1" t="s">
        <v>15</v>
      </c>
      <c r="Q333" s="1" t="s">
        <v>1288</v>
      </c>
      <c r="R333" s="12" t="s">
        <v>16</v>
      </c>
    </row>
    <row r="334" spans="1:18" hidden="1" x14ac:dyDescent="0.2">
      <c r="A334" s="1">
        <v>331</v>
      </c>
      <c r="B334" s="2" t="s">
        <v>283</v>
      </c>
      <c r="C334" s="2" t="s">
        <v>12</v>
      </c>
      <c r="D334" s="12" t="s">
        <v>1039</v>
      </c>
      <c r="E334" s="3">
        <v>173</v>
      </c>
      <c r="F334" s="23">
        <v>6</v>
      </c>
      <c r="G334" s="1" t="s">
        <v>29</v>
      </c>
      <c r="H334" s="4">
        <v>18.809999999999999</v>
      </c>
      <c r="I334" s="2">
        <v>2700</v>
      </c>
      <c r="M334" s="12" t="s">
        <v>1241</v>
      </c>
      <c r="N334" s="1" t="s">
        <v>365</v>
      </c>
      <c r="O334" s="1" t="s">
        <v>1245</v>
      </c>
      <c r="P334" s="1" t="s">
        <v>28</v>
      </c>
      <c r="Q334" s="1" t="s">
        <v>1288</v>
      </c>
      <c r="R334" s="12" t="s">
        <v>16</v>
      </c>
    </row>
    <row r="335" spans="1:18" hidden="1" x14ac:dyDescent="0.2">
      <c r="A335" s="1">
        <v>332</v>
      </c>
      <c r="B335" s="2" t="s">
        <v>283</v>
      </c>
      <c r="C335" s="2" t="s">
        <v>12</v>
      </c>
      <c r="D335" s="12" t="s">
        <v>1039</v>
      </c>
      <c r="E335" s="3" t="s">
        <v>369</v>
      </c>
      <c r="F335" s="23">
        <v>6</v>
      </c>
      <c r="G335" s="1" t="s">
        <v>370</v>
      </c>
      <c r="H335" s="4">
        <v>1.63</v>
      </c>
      <c r="I335" s="2">
        <v>2700</v>
      </c>
      <c r="M335" s="5" t="s">
        <v>1241</v>
      </c>
      <c r="N335" s="1" t="s">
        <v>27</v>
      </c>
      <c r="O335" s="1" t="s">
        <v>1245</v>
      </c>
      <c r="P335" s="1" t="s">
        <v>28</v>
      </c>
      <c r="Q335" s="1" t="s">
        <v>1288</v>
      </c>
      <c r="R335" s="12" t="s">
        <v>16</v>
      </c>
    </row>
    <row r="336" spans="1:18" hidden="1" x14ac:dyDescent="0.2">
      <c r="A336" s="1">
        <v>333</v>
      </c>
      <c r="B336" s="2" t="s">
        <v>283</v>
      </c>
      <c r="C336" s="2" t="s">
        <v>12</v>
      </c>
      <c r="D336" s="12" t="s">
        <v>1039</v>
      </c>
      <c r="E336" s="3" t="s">
        <v>371</v>
      </c>
      <c r="F336" s="23">
        <v>6</v>
      </c>
      <c r="G336" s="1" t="s">
        <v>370</v>
      </c>
      <c r="H336" s="4">
        <v>1.66</v>
      </c>
      <c r="I336" s="2">
        <v>2700</v>
      </c>
      <c r="M336" s="5" t="s">
        <v>1241</v>
      </c>
      <c r="N336" s="1" t="s">
        <v>27</v>
      </c>
      <c r="O336" s="1" t="s">
        <v>1245</v>
      </c>
      <c r="P336" s="1" t="s">
        <v>28</v>
      </c>
      <c r="Q336" s="1" t="s">
        <v>1288</v>
      </c>
      <c r="R336" s="12" t="s">
        <v>16</v>
      </c>
    </row>
    <row r="337" spans="1:18" hidden="1" x14ac:dyDescent="0.2">
      <c r="A337" s="1">
        <v>334</v>
      </c>
      <c r="B337" s="2" t="s">
        <v>283</v>
      </c>
      <c r="C337" s="2" t="s">
        <v>12</v>
      </c>
      <c r="D337" s="12" t="s">
        <v>1039</v>
      </c>
      <c r="E337" s="3">
        <v>174</v>
      </c>
      <c r="F337" s="23">
        <v>4</v>
      </c>
      <c r="G337" s="1" t="s">
        <v>368</v>
      </c>
      <c r="H337" s="4">
        <v>27.63</v>
      </c>
      <c r="I337" s="2">
        <v>2700</v>
      </c>
      <c r="M337" s="12" t="s">
        <v>1239</v>
      </c>
      <c r="N337" s="1" t="s">
        <v>14</v>
      </c>
      <c r="O337" s="1" t="s">
        <v>1246</v>
      </c>
      <c r="P337" s="1" t="s">
        <v>15</v>
      </c>
      <c r="Q337" s="1" t="s">
        <v>1288</v>
      </c>
      <c r="R337" s="12" t="s">
        <v>16</v>
      </c>
    </row>
    <row r="338" spans="1:18" hidden="1" x14ac:dyDescent="0.2">
      <c r="A338" s="1">
        <v>335</v>
      </c>
      <c r="B338" s="2" t="s">
        <v>283</v>
      </c>
      <c r="C338" s="2" t="s">
        <v>12</v>
      </c>
      <c r="D338" s="12" t="s">
        <v>1039</v>
      </c>
      <c r="E338" s="3">
        <v>175</v>
      </c>
      <c r="F338" s="23">
        <v>4</v>
      </c>
      <c r="G338" s="1" t="s">
        <v>368</v>
      </c>
      <c r="H338" s="4">
        <v>27.78</v>
      </c>
      <c r="I338" s="2">
        <v>2700</v>
      </c>
      <c r="M338" s="12" t="s">
        <v>1239</v>
      </c>
      <c r="N338" s="1" t="s">
        <v>14</v>
      </c>
      <c r="O338" s="1" t="s">
        <v>1246</v>
      </c>
      <c r="P338" s="1" t="s">
        <v>15</v>
      </c>
      <c r="Q338" s="1" t="s">
        <v>1288</v>
      </c>
      <c r="R338" s="12" t="s">
        <v>16</v>
      </c>
    </row>
    <row r="339" spans="1:18" hidden="1" x14ac:dyDescent="0.2">
      <c r="A339" s="1">
        <v>336</v>
      </c>
      <c r="B339" s="2" t="s">
        <v>283</v>
      </c>
      <c r="C339" s="2" t="s">
        <v>12</v>
      </c>
      <c r="D339" s="12" t="s">
        <v>1039</v>
      </c>
      <c r="E339" s="3">
        <v>176</v>
      </c>
      <c r="F339" s="23">
        <v>6</v>
      </c>
      <c r="G339" s="1" t="s">
        <v>29</v>
      </c>
      <c r="H339" s="4">
        <v>18.809999999999999</v>
      </c>
      <c r="I339" s="2">
        <v>2700</v>
      </c>
      <c r="M339" s="12" t="s">
        <v>1241</v>
      </c>
      <c r="N339" s="1" t="s">
        <v>365</v>
      </c>
      <c r="O339" s="1" t="s">
        <v>1245</v>
      </c>
      <c r="P339" s="1" t="s">
        <v>28</v>
      </c>
      <c r="Q339" s="1" t="s">
        <v>1288</v>
      </c>
      <c r="R339" s="12" t="s">
        <v>16</v>
      </c>
    </row>
    <row r="340" spans="1:18" hidden="1" x14ac:dyDescent="0.2">
      <c r="A340" s="1">
        <v>337</v>
      </c>
      <c r="B340" s="2" t="s">
        <v>283</v>
      </c>
      <c r="C340" s="2" t="s">
        <v>12</v>
      </c>
      <c r="D340" s="12" t="s">
        <v>1039</v>
      </c>
      <c r="E340" s="3" t="s">
        <v>372</v>
      </c>
      <c r="F340" s="23">
        <v>6</v>
      </c>
      <c r="G340" s="1" t="s">
        <v>370</v>
      </c>
      <c r="H340" s="4">
        <v>1.65</v>
      </c>
      <c r="I340" s="2">
        <v>2700</v>
      </c>
      <c r="M340" s="5" t="s">
        <v>1241</v>
      </c>
      <c r="N340" s="1" t="s">
        <v>27</v>
      </c>
      <c r="O340" s="1" t="s">
        <v>1245</v>
      </c>
      <c r="P340" s="1" t="s">
        <v>28</v>
      </c>
      <c r="Q340" s="1" t="s">
        <v>1288</v>
      </c>
      <c r="R340" s="12" t="s">
        <v>16</v>
      </c>
    </row>
    <row r="341" spans="1:18" hidden="1" x14ac:dyDescent="0.2">
      <c r="A341" s="1">
        <v>338</v>
      </c>
      <c r="B341" s="2" t="s">
        <v>283</v>
      </c>
      <c r="C341" s="2" t="s">
        <v>12</v>
      </c>
      <c r="D341" s="12" t="s">
        <v>1039</v>
      </c>
      <c r="E341" s="3" t="s">
        <v>373</v>
      </c>
      <c r="F341" s="23">
        <v>6</v>
      </c>
      <c r="G341" s="1" t="s">
        <v>370</v>
      </c>
      <c r="H341" s="4">
        <v>1.63</v>
      </c>
      <c r="I341" s="2">
        <v>2700</v>
      </c>
      <c r="M341" s="5" t="s">
        <v>1241</v>
      </c>
      <c r="N341" s="1" t="s">
        <v>27</v>
      </c>
      <c r="O341" s="1" t="s">
        <v>1245</v>
      </c>
      <c r="P341" s="1" t="s">
        <v>28</v>
      </c>
      <c r="Q341" s="1" t="s">
        <v>1288</v>
      </c>
      <c r="R341" s="12" t="s">
        <v>16</v>
      </c>
    </row>
    <row r="342" spans="1:18" hidden="1" x14ac:dyDescent="0.2">
      <c r="A342" s="1">
        <v>339</v>
      </c>
      <c r="B342" s="2" t="s">
        <v>283</v>
      </c>
      <c r="C342" s="2" t="s">
        <v>12</v>
      </c>
      <c r="D342" s="12" t="s">
        <v>1039</v>
      </c>
      <c r="E342" s="3">
        <v>177</v>
      </c>
      <c r="F342" s="23">
        <v>4</v>
      </c>
      <c r="G342" s="1" t="s">
        <v>368</v>
      </c>
      <c r="H342" s="4">
        <v>28.77</v>
      </c>
      <c r="I342" s="2">
        <v>2700</v>
      </c>
      <c r="M342" s="12" t="s">
        <v>1239</v>
      </c>
      <c r="N342" s="1" t="s">
        <v>14</v>
      </c>
      <c r="O342" s="1" t="s">
        <v>1246</v>
      </c>
      <c r="P342" s="1" t="s">
        <v>15</v>
      </c>
      <c r="Q342" s="1" t="s">
        <v>1288</v>
      </c>
      <c r="R342" s="12" t="s">
        <v>16</v>
      </c>
    </row>
    <row r="343" spans="1:18" hidden="1" x14ac:dyDescent="0.2">
      <c r="A343" s="1">
        <v>340</v>
      </c>
      <c r="B343" s="2" t="s">
        <v>283</v>
      </c>
      <c r="C343" s="2" t="s">
        <v>12</v>
      </c>
      <c r="D343" s="12" t="s">
        <v>1039</v>
      </c>
      <c r="E343" s="3">
        <v>178</v>
      </c>
      <c r="F343" s="23">
        <v>4</v>
      </c>
      <c r="G343" s="1" t="s">
        <v>368</v>
      </c>
      <c r="H343" s="4">
        <v>29.46</v>
      </c>
      <c r="I343" s="2">
        <v>2700</v>
      </c>
      <c r="M343" s="12" t="s">
        <v>1239</v>
      </c>
      <c r="N343" s="1" t="s">
        <v>14</v>
      </c>
      <c r="O343" s="1" t="s">
        <v>1246</v>
      </c>
      <c r="P343" s="1" t="s">
        <v>15</v>
      </c>
      <c r="Q343" s="1" t="s">
        <v>1288</v>
      </c>
      <c r="R343" s="12" t="s">
        <v>16</v>
      </c>
    </row>
    <row r="344" spans="1:18" hidden="1" x14ac:dyDescent="0.2">
      <c r="A344" s="1">
        <v>341</v>
      </c>
      <c r="B344" s="2" t="s">
        <v>283</v>
      </c>
      <c r="C344" s="2" t="s">
        <v>12</v>
      </c>
      <c r="D344" s="12" t="s">
        <v>1039</v>
      </c>
      <c r="E344" s="3">
        <v>179</v>
      </c>
      <c r="F344" s="23">
        <v>6</v>
      </c>
      <c r="G344" s="1" t="s">
        <v>29</v>
      </c>
      <c r="H344" s="4">
        <v>14.99</v>
      </c>
      <c r="I344" s="2">
        <v>2700</v>
      </c>
      <c r="M344" s="12" t="s">
        <v>1241</v>
      </c>
      <c r="N344" s="1" t="s">
        <v>365</v>
      </c>
      <c r="O344" s="1" t="s">
        <v>1245</v>
      </c>
      <c r="P344" s="1" t="s">
        <v>28</v>
      </c>
      <c r="Q344" s="1" t="s">
        <v>1288</v>
      </c>
      <c r="R344" s="12" t="s">
        <v>16</v>
      </c>
    </row>
    <row r="345" spans="1:18" hidden="1" x14ac:dyDescent="0.2">
      <c r="A345" s="1">
        <v>342</v>
      </c>
      <c r="B345" s="2" t="s">
        <v>283</v>
      </c>
      <c r="C345" s="2" t="s">
        <v>12</v>
      </c>
      <c r="D345" s="12" t="s">
        <v>1039</v>
      </c>
      <c r="E345" s="3" t="s">
        <v>374</v>
      </c>
      <c r="F345" s="23">
        <v>6</v>
      </c>
      <c r="G345" s="1" t="s">
        <v>370</v>
      </c>
      <c r="H345" s="4">
        <v>1.71</v>
      </c>
      <c r="I345" s="2">
        <v>2700</v>
      </c>
      <c r="M345" s="5" t="s">
        <v>1241</v>
      </c>
      <c r="N345" s="1" t="s">
        <v>27</v>
      </c>
      <c r="O345" s="1" t="s">
        <v>1245</v>
      </c>
      <c r="P345" s="1" t="s">
        <v>28</v>
      </c>
      <c r="Q345" s="1" t="s">
        <v>1288</v>
      </c>
      <c r="R345" s="12" t="s">
        <v>16</v>
      </c>
    </row>
    <row r="346" spans="1:18" hidden="1" x14ac:dyDescent="0.2">
      <c r="A346" s="1">
        <v>343</v>
      </c>
      <c r="B346" s="2" t="s">
        <v>283</v>
      </c>
      <c r="C346" s="2" t="s">
        <v>12</v>
      </c>
      <c r="D346" s="12" t="s">
        <v>1039</v>
      </c>
      <c r="E346" s="3" t="s">
        <v>375</v>
      </c>
      <c r="F346" s="23">
        <v>6</v>
      </c>
      <c r="G346" s="1" t="s">
        <v>370</v>
      </c>
      <c r="H346" s="4">
        <v>1.96</v>
      </c>
      <c r="I346" s="2">
        <v>2700</v>
      </c>
      <c r="M346" s="5" t="s">
        <v>1241</v>
      </c>
      <c r="N346" s="1" t="s">
        <v>27</v>
      </c>
      <c r="O346" s="1" t="s">
        <v>1245</v>
      </c>
      <c r="P346" s="1" t="s">
        <v>28</v>
      </c>
      <c r="Q346" s="1" t="s">
        <v>1288</v>
      </c>
      <c r="R346" s="12" t="s">
        <v>16</v>
      </c>
    </row>
    <row r="347" spans="1:18" hidden="1" x14ac:dyDescent="0.2">
      <c r="A347" s="1">
        <v>344</v>
      </c>
      <c r="B347" s="2" t="s">
        <v>283</v>
      </c>
      <c r="C347" s="2" t="s">
        <v>12</v>
      </c>
      <c r="D347" s="12" t="s">
        <v>1039</v>
      </c>
      <c r="E347" s="3">
        <v>180</v>
      </c>
      <c r="F347" s="2">
        <v>14</v>
      </c>
      <c r="G347" s="1" t="s">
        <v>36</v>
      </c>
      <c r="H347" s="4">
        <v>2.77</v>
      </c>
      <c r="I347" s="2">
        <v>3430</v>
      </c>
      <c r="M347" s="5" t="s">
        <v>1241</v>
      </c>
      <c r="N347" s="1" t="s">
        <v>27</v>
      </c>
      <c r="O347" s="1" t="s">
        <v>1245</v>
      </c>
      <c r="P347" s="1" t="s">
        <v>37</v>
      </c>
      <c r="R347" s="12" t="s">
        <v>20</v>
      </c>
    </row>
    <row r="348" spans="1:18" hidden="1" x14ac:dyDescent="0.2">
      <c r="A348" s="1">
        <v>345</v>
      </c>
      <c r="B348" s="2" t="s">
        <v>283</v>
      </c>
      <c r="C348" s="2" t="s">
        <v>12</v>
      </c>
      <c r="D348" s="12" t="s">
        <v>1039</v>
      </c>
      <c r="E348" s="3">
        <v>181</v>
      </c>
      <c r="F348" s="23">
        <v>13</v>
      </c>
      <c r="G348" s="1" t="s">
        <v>376</v>
      </c>
      <c r="H348" s="4">
        <v>3.38</v>
      </c>
      <c r="I348" s="2">
        <v>3430</v>
      </c>
      <c r="M348" s="12" t="s">
        <v>1240</v>
      </c>
      <c r="N348" s="1" t="s">
        <v>377</v>
      </c>
      <c r="O348" s="1" t="s">
        <v>1246</v>
      </c>
      <c r="P348" s="1" t="s">
        <v>23</v>
      </c>
      <c r="R348" s="12" t="s">
        <v>20</v>
      </c>
    </row>
    <row r="349" spans="1:18" hidden="1" x14ac:dyDescent="0.2">
      <c r="A349" s="1">
        <v>346</v>
      </c>
      <c r="B349" s="2" t="s">
        <v>283</v>
      </c>
      <c r="C349" s="2" t="s">
        <v>12</v>
      </c>
      <c r="D349" s="12" t="s">
        <v>1039</v>
      </c>
      <c r="E349" s="3">
        <v>182</v>
      </c>
      <c r="F349" s="23">
        <v>4</v>
      </c>
      <c r="G349" s="1" t="s">
        <v>368</v>
      </c>
      <c r="H349" s="4">
        <v>23.29</v>
      </c>
      <c r="I349" s="2">
        <v>2700</v>
      </c>
      <c r="M349" s="12" t="s">
        <v>1239</v>
      </c>
      <c r="N349" s="1" t="s">
        <v>14</v>
      </c>
      <c r="O349" s="1" t="s">
        <v>1246</v>
      </c>
      <c r="P349" s="1" t="s">
        <v>15</v>
      </c>
      <c r="Q349" s="1" t="s">
        <v>1288</v>
      </c>
      <c r="R349" s="12" t="s">
        <v>16</v>
      </c>
    </row>
    <row r="350" spans="1:18" hidden="1" x14ac:dyDescent="0.2">
      <c r="A350" s="1">
        <v>347</v>
      </c>
      <c r="B350" s="2" t="s">
        <v>283</v>
      </c>
      <c r="C350" s="2" t="s">
        <v>12</v>
      </c>
      <c r="D350" s="12" t="s">
        <v>1039</v>
      </c>
      <c r="E350" s="3">
        <v>183</v>
      </c>
      <c r="F350" s="23">
        <v>6</v>
      </c>
      <c r="G350" s="1" t="s">
        <v>29</v>
      </c>
      <c r="H350" s="4">
        <v>14.56</v>
      </c>
      <c r="I350" s="2">
        <v>2700</v>
      </c>
      <c r="M350" s="12" t="s">
        <v>1241</v>
      </c>
      <c r="N350" s="1" t="s">
        <v>365</v>
      </c>
      <c r="O350" s="1" t="s">
        <v>1245</v>
      </c>
      <c r="P350" s="1" t="s">
        <v>28</v>
      </c>
      <c r="Q350" s="1" t="s">
        <v>1288</v>
      </c>
      <c r="R350" s="12" t="s">
        <v>16</v>
      </c>
    </row>
    <row r="351" spans="1:18" hidden="1" x14ac:dyDescent="0.2">
      <c r="A351" s="1">
        <v>348</v>
      </c>
      <c r="B351" s="2" t="s">
        <v>283</v>
      </c>
      <c r="C351" s="2" t="s">
        <v>12</v>
      </c>
      <c r="D351" s="12" t="s">
        <v>1039</v>
      </c>
      <c r="E351" s="3" t="s">
        <v>378</v>
      </c>
      <c r="F351" s="23">
        <v>6</v>
      </c>
      <c r="G351" s="1" t="s">
        <v>370</v>
      </c>
      <c r="H351" s="4">
        <v>2.2799999999999998</v>
      </c>
      <c r="I351" s="2">
        <v>2700</v>
      </c>
      <c r="M351" s="5" t="s">
        <v>1241</v>
      </c>
      <c r="N351" s="1" t="s">
        <v>27</v>
      </c>
      <c r="O351" s="1" t="s">
        <v>1245</v>
      </c>
      <c r="P351" s="1" t="s">
        <v>28</v>
      </c>
      <c r="Q351" s="1" t="s">
        <v>1288</v>
      </c>
      <c r="R351" s="12" t="s">
        <v>16</v>
      </c>
    </row>
    <row r="352" spans="1:18" hidden="1" x14ac:dyDescent="0.2">
      <c r="A352" s="1">
        <v>349</v>
      </c>
      <c r="B352" s="2" t="s">
        <v>283</v>
      </c>
      <c r="C352" s="2" t="s">
        <v>12</v>
      </c>
      <c r="D352" s="12" t="s">
        <v>1039</v>
      </c>
      <c r="E352" s="3" t="s">
        <v>379</v>
      </c>
      <c r="F352" s="23">
        <v>6</v>
      </c>
      <c r="G352" s="1" t="s">
        <v>370</v>
      </c>
      <c r="H352" s="4">
        <v>2</v>
      </c>
      <c r="I352" s="2">
        <v>2700</v>
      </c>
      <c r="M352" s="5" t="s">
        <v>1241</v>
      </c>
      <c r="N352" s="1" t="s">
        <v>27</v>
      </c>
      <c r="O352" s="1" t="s">
        <v>1245</v>
      </c>
      <c r="P352" s="1" t="s">
        <v>28</v>
      </c>
      <c r="Q352" s="1" t="s">
        <v>1288</v>
      </c>
      <c r="R352" s="12" t="s">
        <v>16</v>
      </c>
    </row>
    <row r="353" spans="1:20" hidden="1" x14ac:dyDescent="0.2">
      <c r="A353" s="1">
        <v>350</v>
      </c>
      <c r="B353" s="2" t="s">
        <v>283</v>
      </c>
      <c r="C353" s="2" t="s">
        <v>12</v>
      </c>
      <c r="D353" s="12" t="s">
        <v>1039</v>
      </c>
      <c r="E353" s="3">
        <v>184</v>
      </c>
      <c r="F353" s="23">
        <v>4</v>
      </c>
      <c r="G353" s="1" t="s">
        <v>368</v>
      </c>
      <c r="H353" s="4">
        <v>23.4</v>
      </c>
      <c r="I353" s="2">
        <v>2700</v>
      </c>
      <c r="M353" s="12" t="s">
        <v>1239</v>
      </c>
      <c r="N353" s="1" t="s">
        <v>14</v>
      </c>
      <c r="O353" s="1" t="s">
        <v>1246</v>
      </c>
      <c r="P353" s="1" t="s">
        <v>15</v>
      </c>
      <c r="Q353" s="1" t="s">
        <v>1288</v>
      </c>
      <c r="R353" s="12" t="s">
        <v>16</v>
      </c>
    </row>
    <row r="354" spans="1:20" hidden="1" x14ac:dyDescent="0.2">
      <c r="A354" s="1">
        <v>351</v>
      </c>
      <c r="B354" s="2" t="s">
        <v>283</v>
      </c>
      <c r="C354" s="2" t="s">
        <v>12</v>
      </c>
      <c r="D354" s="12" t="s">
        <v>1039</v>
      </c>
      <c r="E354" s="3">
        <v>185</v>
      </c>
      <c r="F354" s="23">
        <v>6</v>
      </c>
      <c r="G354" s="1" t="s">
        <v>29</v>
      </c>
      <c r="H354" s="4">
        <v>13.7</v>
      </c>
      <c r="I354" s="2">
        <v>2700</v>
      </c>
      <c r="M354" s="12" t="s">
        <v>1241</v>
      </c>
      <c r="N354" s="1" t="s">
        <v>365</v>
      </c>
      <c r="O354" s="1" t="s">
        <v>1245</v>
      </c>
      <c r="P354" s="1" t="s">
        <v>28</v>
      </c>
      <c r="Q354" s="1" t="s">
        <v>1288</v>
      </c>
      <c r="R354" s="12" t="s">
        <v>16</v>
      </c>
    </row>
    <row r="355" spans="1:20" hidden="1" x14ac:dyDescent="0.2">
      <c r="A355" s="1">
        <v>352</v>
      </c>
      <c r="B355" s="2" t="s">
        <v>283</v>
      </c>
      <c r="C355" s="2" t="s">
        <v>12</v>
      </c>
      <c r="D355" s="12" t="s">
        <v>1039</v>
      </c>
      <c r="E355" s="3" t="s">
        <v>380</v>
      </c>
      <c r="F355" s="23">
        <v>6</v>
      </c>
      <c r="G355" s="1" t="s">
        <v>370</v>
      </c>
      <c r="H355" s="4">
        <v>1.81</v>
      </c>
      <c r="I355" s="2">
        <v>2700</v>
      </c>
      <c r="M355" s="5" t="s">
        <v>1241</v>
      </c>
      <c r="N355" s="1" t="s">
        <v>27</v>
      </c>
      <c r="O355" s="1" t="s">
        <v>1245</v>
      </c>
      <c r="P355" s="1" t="s">
        <v>28</v>
      </c>
      <c r="Q355" s="1" t="s">
        <v>1288</v>
      </c>
      <c r="R355" s="12" t="s">
        <v>16</v>
      </c>
    </row>
    <row r="356" spans="1:20" hidden="1" x14ac:dyDescent="0.2">
      <c r="A356" s="1">
        <v>353</v>
      </c>
      <c r="B356" s="2" t="s">
        <v>283</v>
      </c>
      <c r="C356" s="2" t="s">
        <v>12</v>
      </c>
      <c r="D356" s="12" t="s">
        <v>1039</v>
      </c>
      <c r="E356" s="3" t="s">
        <v>381</v>
      </c>
      <c r="F356" s="23">
        <v>6</v>
      </c>
      <c r="G356" s="1" t="s">
        <v>370</v>
      </c>
      <c r="H356" s="4">
        <v>1.9</v>
      </c>
      <c r="I356" s="2">
        <v>2700</v>
      </c>
      <c r="M356" s="5" t="s">
        <v>1241</v>
      </c>
      <c r="N356" s="1" t="s">
        <v>27</v>
      </c>
      <c r="O356" s="1" t="s">
        <v>1245</v>
      </c>
      <c r="P356" s="1" t="s">
        <v>28</v>
      </c>
      <c r="Q356" s="1" t="s">
        <v>1288</v>
      </c>
      <c r="R356" s="12" t="s">
        <v>16</v>
      </c>
    </row>
    <row r="357" spans="1:20" hidden="1" x14ac:dyDescent="0.2">
      <c r="A357" s="1">
        <v>354</v>
      </c>
      <c r="B357" s="2" t="s">
        <v>283</v>
      </c>
      <c r="C357" s="2" t="s">
        <v>12</v>
      </c>
      <c r="D357" s="12" t="s">
        <v>1039</v>
      </c>
      <c r="E357" s="3">
        <v>186</v>
      </c>
      <c r="F357" s="23">
        <v>4</v>
      </c>
      <c r="G357" s="1" t="s">
        <v>368</v>
      </c>
      <c r="H357" s="4">
        <v>22.06</v>
      </c>
      <c r="I357" s="2">
        <v>2700</v>
      </c>
      <c r="M357" s="12" t="s">
        <v>1239</v>
      </c>
      <c r="N357" s="1" t="s">
        <v>14</v>
      </c>
      <c r="O357" s="1" t="s">
        <v>1246</v>
      </c>
      <c r="P357" s="1" t="s">
        <v>15</v>
      </c>
      <c r="Q357" s="1" t="s">
        <v>1288</v>
      </c>
      <c r="R357" s="12" t="s">
        <v>16</v>
      </c>
    </row>
    <row r="358" spans="1:20" hidden="1" x14ac:dyDescent="0.2">
      <c r="A358" s="1">
        <v>355</v>
      </c>
      <c r="B358" s="2" t="s">
        <v>283</v>
      </c>
      <c r="C358" s="2" t="s">
        <v>12</v>
      </c>
      <c r="D358" s="12" t="s">
        <v>1039</v>
      </c>
      <c r="E358" s="3">
        <v>187</v>
      </c>
      <c r="F358" s="23">
        <v>4</v>
      </c>
      <c r="G358" s="1" t="s">
        <v>368</v>
      </c>
      <c r="H358" s="4">
        <v>22.17</v>
      </c>
      <c r="I358" s="2">
        <v>2700</v>
      </c>
      <c r="M358" s="12" t="s">
        <v>1239</v>
      </c>
      <c r="N358" s="1" t="s">
        <v>14</v>
      </c>
      <c r="O358" s="1" t="s">
        <v>1246</v>
      </c>
      <c r="P358" s="1" t="s">
        <v>15</v>
      </c>
      <c r="Q358" s="1" t="s">
        <v>1288</v>
      </c>
      <c r="R358" s="12" t="s">
        <v>16</v>
      </c>
    </row>
    <row r="359" spans="1:20" hidden="1" x14ac:dyDescent="0.2">
      <c r="A359" s="1">
        <v>356</v>
      </c>
      <c r="B359" s="2" t="s">
        <v>283</v>
      </c>
      <c r="C359" s="2" t="s">
        <v>12</v>
      </c>
      <c r="D359" s="12" t="s">
        <v>1039</v>
      </c>
      <c r="E359" s="3">
        <v>188</v>
      </c>
      <c r="F359" s="23">
        <v>6</v>
      </c>
      <c r="G359" s="1" t="s">
        <v>382</v>
      </c>
      <c r="H359" s="4">
        <v>11.46</v>
      </c>
      <c r="I359" s="2">
        <v>2700</v>
      </c>
      <c r="M359" s="12" t="s">
        <v>1241</v>
      </c>
      <c r="N359" s="1" t="s">
        <v>365</v>
      </c>
      <c r="O359" s="1" t="s">
        <v>1245</v>
      </c>
      <c r="P359" s="1" t="s">
        <v>28</v>
      </c>
      <c r="Q359" s="1" t="s">
        <v>1288</v>
      </c>
      <c r="R359" s="12" t="s">
        <v>16</v>
      </c>
    </row>
    <row r="360" spans="1:20" hidden="1" x14ac:dyDescent="0.2">
      <c r="A360" s="1">
        <v>357</v>
      </c>
      <c r="B360" s="2" t="s">
        <v>283</v>
      </c>
      <c r="C360" s="2" t="s">
        <v>12</v>
      </c>
      <c r="D360" s="12" t="s">
        <v>1039</v>
      </c>
      <c r="E360" s="3" t="s">
        <v>383</v>
      </c>
      <c r="F360" s="23">
        <v>6</v>
      </c>
      <c r="G360" s="1" t="s">
        <v>384</v>
      </c>
      <c r="H360" s="4">
        <v>3.21</v>
      </c>
      <c r="I360" s="2">
        <v>2700</v>
      </c>
      <c r="M360" s="5" t="s">
        <v>1241</v>
      </c>
      <c r="N360" s="1" t="s">
        <v>27</v>
      </c>
      <c r="O360" s="1" t="s">
        <v>1245</v>
      </c>
      <c r="P360" s="1" t="s">
        <v>28</v>
      </c>
      <c r="Q360" s="1" t="s">
        <v>1288</v>
      </c>
      <c r="R360" s="12" t="s">
        <v>16</v>
      </c>
      <c r="T360" s="13"/>
    </row>
    <row r="361" spans="1:20" hidden="1" x14ac:dyDescent="0.2">
      <c r="A361" s="1">
        <v>358</v>
      </c>
      <c r="B361" s="2" t="s">
        <v>283</v>
      </c>
      <c r="C361" s="2" t="s">
        <v>12</v>
      </c>
      <c r="D361" s="12" t="s">
        <v>1039</v>
      </c>
      <c r="E361" s="3" t="s">
        <v>385</v>
      </c>
      <c r="F361" s="23">
        <v>6</v>
      </c>
      <c r="G361" s="1" t="s">
        <v>370</v>
      </c>
      <c r="H361" s="4">
        <v>1.98</v>
      </c>
      <c r="I361" s="2">
        <v>2700</v>
      </c>
      <c r="M361" s="5" t="s">
        <v>1241</v>
      </c>
      <c r="N361" s="1" t="s">
        <v>27</v>
      </c>
      <c r="O361" s="1" t="s">
        <v>1245</v>
      </c>
      <c r="P361" s="1" t="s">
        <v>28</v>
      </c>
      <c r="Q361" s="1" t="s">
        <v>1288</v>
      </c>
      <c r="R361" s="12" t="s">
        <v>16</v>
      </c>
    </row>
    <row r="362" spans="1:20" hidden="1" x14ac:dyDescent="0.2">
      <c r="A362" s="1">
        <v>359</v>
      </c>
      <c r="B362" s="2" t="s">
        <v>283</v>
      </c>
      <c r="C362" s="2" t="s">
        <v>12</v>
      </c>
      <c r="D362" s="12" t="s">
        <v>1039</v>
      </c>
      <c r="E362" s="3">
        <v>189</v>
      </c>
      <c r="F362" s="23">
        <v>4</v>
      </c>
      <c r="G362" s="1" t="s">
        <v>368</v>
      </c>
      <c r="H362" s="4">
        <v>28.97</v>
      </c>
      <c r="I362" s="2">
        <v>2700</v>
      </c>
      <c r="M362" s="12" t="s">
        <v>1239</v>
      </c>
      <c r="N362" s="1" t="s">
        <v>14</v>
      </c>
      <c r="O362" s="1" t="s">
        <v>1246</v>
      </c>
      <c r="P362" s="1" t="s">
        <v>15</v>
      </c>
      <c r="Q362" s="1" t="s">
        <v>1288</v>
      </c>
      <c r="R362" s="12" t="s">
        <v>16</v>
      </c>
    </row>
    <row r="363" spans="1:20" hidden="1" x14ac:dyDescent="0.2">
      <c r="A363" s="1">
        <v>360</v>
      </c>
      <c r="B363" s="2" t="s">
        <v>283</v>
      </c>
      <c r="C363" s="2" t="s">
        <v>12</v>
      </c>
      <c r="D363" s="12" t="s">
        <v>1039</v>
      </c>
      <c r="E363" s="3">
        <v>190</v>
      </c>
      <c r="F363" s="23">
        <v>6</v>
      </c>
      <c r="G363" s="1" t="s">
        <v>13</v>
      </c>
      <c r="H363" s="4">
        <v>35.450000000000003</v>
      </c>
      <c r="I363" s="2">
        <v>2400</v>
      </c>
      <c r="M363" s="12" t="s">
        <v>1239</v>
      </c>
      <c r="N363" s="1" t="s">
        <v>14</v>
      </c>
      <c r="O363" s="1" t="s">
        <v>1246</v>
      </c>
      <c r="P363" s="1" t="s">
        <v>15</v>
      </c>
      <c r="Q363" s="1" t="s">
        <v>1288</v>
      </c>
      <c r="R363" s="12" t="s">
        <v>16</v>
      </c>
    </row>
    <row r="364" spans="1:20" hidden="1" x14ac:dyDescent="0.2">
      <c r="A364" s="1">
        <v>361</v>
      </c>
      <c r="B364" s="2" t="s">
        <v>283</v>
      </c>
      <c r="C364" s="2" t="s">
        <v>12</v>
      </c>
      <c r="D364" s="12" t="s">
        <v>1039</v>
      </c>
      <c r="E364" s="3">
        <v>191</v>
      </c>
      <c r="F364" s="23">
        <v>13</v>
      </c>
      <c r="G364" s="1" t="s">
        <v>386</v>
      </c>
      <c r="H364" s="4">
        <v>26.94</v>
      </c>
      <c r="I364" s="2">
        <v>3530</v>
      </c>
      <c r="M364" s="12" t="s">
        <v>1240</v>
      </c>
      <c r="N364" s="1" t="s">
        <v>360</v>
      </c>
      <c r="O364" s="1" t="s">
        <v>1246</v>
      </c>
      <c r="P364" s="1" t="s">
        <v>215</v>
      </c>
      <c r="R364" s="12" t="s">
        <v>20</v>
      </c>
    </row>
    <row r="365" spans="1:20" hidden="1" x14ac:dyDescent="0.2">
      <c r="A365" s="1">
        <v>362</v>
      </c>
      <c r="B365" s="2" t="s">
        <v>283</v>
      </c>
      <c r="C365" s="2" t="s">
        <v>12</v>
      </c>
      <c r="D365" s="12" t="s">
        <v>1039</v>
      </c>
      <c r="E365" s="3" t="s">
        <v>387</v>
      </c>
      <c r="F365" s="23">
        <v>13</v>
      </c>
      <c r="G365" s="1" t="s">
        <v>388</v>
      </c>
      <c r="H365" s="4">
        <v>7.91</v>
      </c>
      <c r="I365" s="2">
        <v>3530</v>
      </c>
      <c r="M365" s="12" t="s">
        <v>1240</v>
      </c>
      <c r="N365" s="1" t="s">
        <v>360</v>
      </c>
      <c r="O365" s="1" t="s">
        <v>1246</v>
      </c>
      <c r="P365" s="1" t="s">
        <v>215</v>
      </c>
      <c r="R365" s="12" t="s">
        <v>20</v>
      </c>
    </row>
    <row r="366" spans="1:20" hidden="1" x14ac:dyDescent="0.2">
      <c r="A366" s="1">
        <v>363</v>
      </c>
      <c r="B366" s="2" t="s">
        <v>283</v>
      </c>
      <c r="C366" s="2" t="s">
        <v>12</v>
      </c>
      <c r="D366" s="12" t="s">
        <v>1039</v>
      </c>
      <c r="E366" s="3">
        <v>192</v>
      </c>
      <c r="F366" s="23">
        <v>13</v>
      </c>
      <c r="G366" s="1" t="s">
        <v>389</v>
      </c>
      <c r="H366" s="4">
        <v>17.989999999999998</v>
      </c>
      <c r="I366" s="2">
        <v>3530</v>
      </c>
      <c r="M366" s="12" t="s">
        <v>1240</v>
      </c>
      <c r="N366" s="1" t="s">
        <v>360</v>
      </c>
      <c r="O366" s="1" t="s">
        <v>1246</v>
      </c>
      <c r="P366" s="1" t="s">
        <v>215</v>
      </c>
      <c r="R366" s="12" t="s">
        <v>20</v>
      </c>
    </row>
    <row r="367" spans="1:20" hidden="1" x14ac:dyDescent="0.2">
      <c r="A367" s="1">
        <v>364</v>
      </c>
      <c r="B367" s="2" t="s">
        <v>283</v>
      </c>
      <c r="C367" s="2" t="s">
        <v>12</v>
      </c>
      <c r="D367" s="12" t="s">
        <v>1039</v>
      </c>
      <c r="E367" s="3">
        <v>193</v>
      </c>
      <c r="F367" s="23">
        <v>13</v>
      </c>
      <c r="G367" s="1" t="s">
        <v>390</v>
      </c>
      <c r="H367" s="4">
        <v>18.82</v>
      </c>
      <c r="I367" s="2">
        <v>3530</v>
      </c>
      <c r="M367" s="12" t="s">
        <v>1240</v>
      </c>
      <c r="N367" s="1" t="s">
        <v>360</v>
      </c>
      <c r="O367" s="1" t="s">
        <v>1246</v>
      </c>
      <c r="P367" s="1" t="s">
        <v>215</v>
      </c>
      <c r="R367" s="12" t="s">
        <v>20</v>
      </c>
    </row>
    <row r="368" spans="1:20" hidden="1" x14ac:dyDescent="0.2">
      <c r="A368" s="1">
        <v>365</v>
      </c>
      <c r="B368" s="2" t="s">
        <v>283</v>
      </c>
      <c r="C368" s="2" t="s">
        <v>12</v>
      </c>
      <c r="D368" s="12" t="s">
        <v>1039</v>
      </c>
      <c r="E368" s="3">
        <v>194</v>
      </c>
      <c r="F368" s="23">
        <v>13</v>
      </c>
      <c r="G368" s="1" t="s">
        <v>391</v>
      </c>
      <c r="H368" s="4">
        <v>16.25</v>
      </c>
      <c r="I368" s="2">
        <v>3530</v>
      </c>
      <c r="M368" s="12" t="s">
        <v>1240</v>
      </c>
      <c r="N368" s="1" t="s">
        <v>360</v>
      </c>
      <c r="O368" s="1" t="s">
        <v>1246</v>
      </c>
      <c r="P368" s="1" t="s">
        <v>215</v>
      </c>
      <c r="R368" s="12" t="s">
        <v>20</v>
      </c>
    </row>
    <row r="369" spans="1:18" hidden="1" x14ac:dyDescent="0.2">
      <c r="A369" s="1">
        <v>366</v>
      </c>
      <c r="B369" s="2" t="s">
        <v>283</v>
      </c>
      <c r="C369" s="2" t="s">
        <v>12</v>
      </c>
      <c r="D369" s="12" t="s">
        <v>1039</v>
      </c>
      <c r="E369" s="3">
        <v>195</v>
      </c>
      <c r="F369" s="23">
        <v>13</v>
      </c>
      <c r="G369" s="1" t="s">
        <v>392</v>
      </c>
      <c r="H369" s="4">
        <v>67.650000000000006</v>
      </c>
      <c r="I369" s="2">
        <v>3530</v>
      </c>
      <c r="M369" s="12" t="s">
        <v>1240</v>
      </c>
      <c r="N369" s="1" t="s">
        <v>360</v>
      </c>
      <c r="O369" s="1" t="s">
        <v>1246</v>
      </c>
      <c r="P369" s="1" t="s">
        <v>215</v>
      </c>
      <c r="R369" s="12" t="s">
        <v>20</v>
      </c>
    </row>
    <row r="370" spans="1:18" hidden="1" x14ac:dyDescent="0.2">
      <c r="A370" s="1">
        <v>367</v>
      </c>
      <c r="B370" s="2" t="s">
        <v>283</v>
      </c>
      <c r="C370" s="2" t="s">
        <v>12</v>
      </c>
      <c r="D370" s="12" t="s">
        <v>1039</v>
      </c>
      <c r="E370" s="3">
        <v>196</v>
      </c>
      <c r="F370" s="23">
        <v>13</v>
      </c>
      <c r="G370" s="1" t="s">
        <v>393</v>
      </c>
      <c r="H370" s="4">
        <v>56.14</v>
      </c>
      <c r="I370" s="2">
        <v>3830</v>
      </c>
      <c r="M370" s="12" t="s">
        <v>1240</v>
      </c>
      <c r="N370" s="1" t="s">
        <v>357</v>
      </c>
      <c r="O370" s="1" t="s">
        <v>1246</v>
      </c>
      <c r="P370" s="1" t="s">
        <v>394</v>
      </c>
      <c r="Q370" s="1" t="s">
        <v>1286</v>
      </c>
      <c r="R370" s="12" t="s">
        <v>40</v>
      </c>
    </row>
    <row r="371" spans="1:18" hidden="1" x14ac:dyDescent="0.2">
      <c r="A371" s="1">
        <v>368</v>
      </c>
      <c r="B371" s="2" t="s">
        <v>283</v>
      </c>
      <c r="C371" s="2" t="s">
        <v>12</v>
      </c>
      <c r="D371" s="12" t="s">
        <v>1039</v>
      </c>
      <c r="E371" s="3" t="s">
        <v>395</v>
      </c>
      <c r="F371" s="23">
        <v>13</v>
      </c>
      <c r="G371" s="1" t="s">
        <v>396</v>
      </c>
      <c r="H371" s="4">
        <v>8.48</v>
      </c>
      <c r="I371" s="2">
        <v>3200</v>
      </c>
      <c r="M371" s="12" t="s">
        <v>1240</v>
      </c>
      <c r="N371" s="1" t="s">
        <v>360</v>
      </c>
      <c r="P371" s="1" t="s">
        <v>397</v>
      </c>
      <c r="Q371" s="1" t="s">
        <v>1289</v>
      </c>
      <c r="R371" s="12" t="s">
        <v>398</v>
      </c>
    </row>
    <row r="372" spans="1:18" x14ac:dyDescent="0.2">
      <c r="A372" s="1">
        <v>369</v>
      </c>
      <c r="B372" s="2" t="s">
        <v>283</v>
      </c>
      <c r="C372" s="2" t="s">
        <v>12</v>
      </c>
      <c r="D372" s="12" t="s">
        <v>1039</v>
      </c>
      <c r="E372" s="3" t="s">
        <v>399</v>
      </c>
      <c r="F372" s="23">
        <v>8</v>
      </c>
      <c r="G372" s="1" t="s">
        <v>400</v>
      </c>
      <c r="H372" s="4">
        <v>6.72</v>
      </c>
      <c r="I372" s="2" t="s">
        <v>122</v>
      </c>
      <c r="M372" s="12" t="s">
        <v>1240</v>
      </c>
      <c r="N372" s="1" t="s">
        <v>401</v>
      </c>
      <c r="P372" s="2" t="s">
        <v>20</v>
      </c>
      <c r="Q372" s="2"/>
      <c r="R372" s="12" t="s">
        <v>20</v>
      </c>
    </row>
    <row r="373" spans="1:18" x14ac:dyDescent="0.2">
      <c r="A373" s="1">
        <v>370</v>
      </c>
      <c r="B373" s="2" t="s">
        <v>283</v>
      </c>
      <c r="C373" s="2" t="s">
        <v>12</v>
      </c>
      <c r="D373" s="12" t="s">
        <v>1039</v>
      </c>
      <c r="E373" s="3" t="s">
        <v>402</v>
      </c>
      <c r="F373" s="23">
        <v>8</v>
      </c>
      <c r="G373" s="1" t="s">
        <v>403</v>
      </c>
      <c r="H373" s="4">
        <v>6.72</v>
      </c>
      <c r="I373" s="2" t="s">
        <v>122</v>
      </c>
      <c r="M373" s="12" t="s">
        <v>1240</v>
      </c>
      <c r="N373" s="1" t="s">
        <v>401</v>
      </c>
      <c r="P373" s="2" t="s">
        <v>20</v>
      </c>
      <c r="Q373" s="2"/>
      <c r="R373" s="12" t="s">
        <v>20</v>
      </c>
    </row>
    <row r="374" spans="1:18" x14ac:dyDescent="0.2">
      <c r="A374" s="1">
        <v>371</v>
      </c>
      <c r="B374" s="2" t="s">
        <v>283</v>
      </c>
      <c r="C374" s="2" t="s">
        <v>12</v>
      </c>
      <c r="D374" s="12" t="s">
        <v>1039</v>
      </c>
      <c r="E374" s="3" t="s">
        <v>404</v>
      </c>
      <c r="F374" s="23">
        <v>8</v>
      </c>
      <c r="G374" s="1" t="s">
        <v>405</v>
      </c>
      <c r="H374" s="4">
        <v>8.08</v>
      </c>
      <c r="I374" s="2" t="s">
        <v>122</v>
      </c>
      <c r="M374" s="12" t="s">
        <v>1240</v>
      </c>
      <c r="N374" s="1" t="s">
        <v>401</v>
      </c>
      <c r="P374" s="2" t="s">
        <v>20</v>
      </c>
      <c r="Q374" s="2"/>
      <c r="R374" s="12" t="s">
        <v>20</v>
      </c>
    </row>
    <row r="375" spans="1:18" x14ac:dyDescent="0.2">
      <c r="A375" s="1">
        <v>372</v>
      </c>
      <c r="B375" s="2" t="s">
        <v>283</v>
      </c>
      <c r="C375" s="2" t="s">
        <v>12</v>
      </c>
      <c r="D375" s="12" t="s">
        <v>1039</v>
      </c>
      <c r="E375" s="3" t="s">
        <v>406</v>
      </c>
      <c r="F375" s="23">
        <v>8</v>
      </c>
      <c r="G375" s="1" t="s">
        <v>407</v>
      </c>
      <c r="H375" s="4">
        <v>7.08</v>
      </c>
      <c r="I375" s="2" t="s">
        <v>122</v>
      </c>
      <c r="M375" s="12" t="s">
        <v>1240</v>
      </c>
      <c r="N375" s="1" t="s">
        <v>401</v>
      </c>
      <c r="P375" s="2" t="s">
        <v>20</v>
      </c>
      <c r="Q375" s="2"/>
      <c r="R375" s="12" t="s">
        <v>20</v>
      </c>
    </row>
    <row r="376" spans="1:18" x14ac:dyDescent="0.2">
      <c r="A376" s="1">
        <v>373</v>
      </c>
      <c r="B376" s="2" t="s">
        <v>283</v>
      </c>
      <c r="C376" s="2" t="s">
        <v>12</v>
      </c>
      <c r="D376" s="12" t="s">
        <v>1039</v>
      </c>
      <c r="E376" s="3" t="s">
        <v>408</v>
      </c>
      <c r="F376" s="23">
        <v>8</v>
      </c>
      <c r="G376" s="1" t="s">
        <v>409</v>
      </c>
      <c r="H376" s="4">
        <v>6.72</v>
      </c>
      <c r="I376" s="2" t="s">
        <v>122</v>
      </c>
      <c r="M376" s="12" t="s">
        <v>1240</v>
      </c>
      <c r="N376" s="1" t="s">
        <v>401</v>
      </c>
      <c r="P376" s="2" t="s">
        <v>20</v>
      </c>
      <c r="Q376" s="2"/>
      <c r="R376" s="12" t="s">
        <v>20</v>
      </c>
    </row>
    <row r="377" spans="1:18" hidden="1" x14ac:dyDescent="0.2">
      <c r="A377" s="1">
        <v>374</v>
      </c>
      <c r="B377" s="2" t="s">
        <v>283</v>
      </c>
      <c r="C377" s="2" t="s">
        <v>12</v>
      </c>
      <c r="D377" s="12" t="s">
        <v>1039</v>
      </c>
      <c r="E377" s="3" t="s">
        <v>410</v>
      </c>
      <c r="F377" s="23">
        <v>6</v>
      </c>
      <c r="G377" s="1" t="s">
        <v>411</v>
      </c>
      <c r="H377" s="4">
        <v>13.66</v>
      </c>
      <c r="I377" s="2">
        <v>3430</v>
      </c>
      <c r="M377" s="5" t="s">
        <v>1241</v>
      </c>
      <c r="N377" s="1" t="s">
        <v>33</v>
      </c>
      <c r="O377" s="1" t="s">
        <v>1245</v>
      </c>
      <c r="P377" s="1" t="s">
        <v>114</v>
      </c>
      <c r="R377" s="12" t="s">
        <v>20</v>
      </c>
    </row>
    <row r="378" spans="1:18" hidden="1" x14ac:dyDescent="0.2">
      <c r="A378" s="1">
        <v>375</v>
      </c>
      <c r="B378" s="2" t="s">
        <v>283</v>
      </c>
      <c r="C378" s="2" t="s">
        <v>12</v>
      </c>
      <c r="D378" s="12" t="s">
        <v>1039</v>
      </c>
      <c r="E378" s="3" t="s">
        <v>412</v>
      </c>
      <c r="F378" s="23">
        <v>6</v>
      </c>
      <c r="G378" s="1" t="s">
        <v>413</v>
      </c>
      <c r="H378" s="4">
        <v>13.02</v>
      </c>
      <c r="I378" s="2">
        <v>3530</v>
      </c>
      <c r="M378" s="5" t="s">
        <v>1241</v>
      </c>
      <c r="N378" s="1" t="s">
        <v>33</v>
      </c>
      <c r="O378" s="1" t="s">
        <v>1245</v>
      </c>
      <c r="P378" s="1" t="s">
        <v>114</v>
      </c>
      <c r="R378" s="12" t="s">
        <v>20</v>
      </c>
    </row>
    <row r="379" spans="1:18" hidden="1" x14ac:dyDescent="0.2">
      <c r="A379" s="1">
        <v>376</v>
      </c>
      <c r="B379" s="2" t="s">
        <v>283</v>
      </c>
      <c r="C379" s="2" t="s">
        <v>12</v>
      </c>
      <c r="D379" s="12" t="s">
        <v>1039</v>
      </c>
      <c r="E379" s="3" t="s">
        <v>414</v>
      </c>
      <c r="F379" s="23">
        <v>6</v>
      </c>
      <c r="G379" s="1" t="s">
        <v>415</v>
      </c>
      <c r="H379" s="4">
        <v>13.12</v>
      </c>
      <c r="I379" s="2">
        <v>3530</v>
      </c>
      <c r="M379" s="5" t="s">
        <v>1241</v>
      </c>
      <c r="N379" s="1" t="s">
        <v>33</v>
      </c>
      <c r="O379" s="1" t="s">
        <v>1245</v>
      </c>
      <c r="P379" s="1" t="s">
        <v>114</v>
      </c>
      <c r="R379" s="12" t="s">
        <v>20</v>
      </c>
    </row>
    <row r="380" spans="1:18" hidden="1" x14ac:dyDescent="0.2">
      <c r="A380" s="1">
        <v>377</v>
      </c>
      <c r="B380" s="2" t="s">
        <v>283</v>
      </c>
      <c r="C380" s="2" t="s">
        <v>12</v>
      </c>
      <c r="D380" s="12" t="s">
        <v>1039</v>
      </c>
      <c r="E380" s="3" t="s">
        <v>416</v>
      </c>
      <c r="F380" s="23">
        <v>6</v>
      </c>
      <c r="G380" s="1" t="s">
        <v>417</v>
      </c>
      <c r="H380" s="4">
        <v>27.15</v>
      </c>
      <c r="I380" s="2">
        <v>3430</v>
      </c>
      <c r="M380" s="5" t="s">
        <v>1241</v>
      </c>
      <c r="N380" s="1" t="s">
        <v>418</v>
      </c>
      <c r="O380" s="1" t="s">
        <v>1245</v>
      </c>
      <c r="P380" s="1" t="s">
        <v>114</v>
      </c>
      <c r="R380" s="12" t="s">
        <v>20</v>
      </c>
    </row>
    <row r="381" spans="1:18" hidden="1" x14ac:dyDescent="0.2">
      <c r="A381" s="1">
        <v>378</v>
      </c>
      <c r="B381" s="2" t="s">
        <v>283</v>
      </c>
      <c r="C381" s="2" t="s">
        <v>12</v>
      </c>
      <c r="D381" s="12" t="s">
        <v>1039</v>
      </c>
      <c r="E381" s="3" t="s">
        <v>419</v>
      </c>
      <c r="F381" s="23">
        <v>6</v>
      </c>
      <c r="G381" s="1" t="s">
        <v>420</v>
      </c>
      <c r="H381" s="4">
        <v>27.19</v>
      </c>
      <c r="I381" s="2">
        <v>3530</v>
      </c>
      <c r="M381" s="5" t="s">
        <v>1241</v>
      </c>
      <c r="N381" s="1" t="s">
        <v>418</v>
      </c>
      <c r="O381" s="1" t="s">
        <v>1245</v>
      </c>
      <c r="P381" s="1" t="s">
        <v>114</v>
      </c>
      <c r="R381" s="12" t="s">
        <v>20</v>
      </c>
    </row>
    <row r="382" spans="1:18" hidden="1" x14ac:dyDescent="0.2">
      <c r="A382" s="1">
        <v>379</v>
      </c>
      <c r="B382" s="2" t="s">
        <v>283</v>
      </c>
      <c r="C382" s="2" t="s">
        <v>12</v>
      </c>
      <c r="D382" s="12" t="s">
        <v>1039</v>
      </c>
      <c r="E382" s="3" t="s">
        <v>421</v>
      </c>
      <c r="F382" s="23">
        <v>6</v>
      </c>
      <c r="G382" s="1" t="s">
        <v>422</v>
      </c>
      <c r="H382" s="4">
        <v>27.14</v>
      </c>
      <c r="I382" s="2">
        <v>3530</v>
      </c>
      <c r="M382" s="5" t="s">
        <v>1241</v>
      </c>
      <c r="N382" s="1" t="s">
        <v>418</v>
      </c>
      <c r="O382" s="1" t="s">
        <v>1245</v>
      </c>
      <c r="P382" s="1" t="s">
        <v>114</v>
      </c>
      <c r="R382" s="12" t="s">
        <v>20</v>
      </c>
    </row>
    <row r="383" spans="1:18" hidden="1" x14ac:dyDescent="0.2">
      <c r="A383" s="1">
        <v>380</v>
      </c>
      <c r="B383" s="2" t="s">
        <v>283</v>
      </c>
      <c r="C383" s="2" t="s">
        <v>12</v>
      </c>
      <c r="D383" s="12" t="s">
        <v>1039</v>
      </c>
      <c r="E383" s="3" t="s">
        <v>423</v>
      </c>
      <c r="F383" s="23">
        <v>6</v>
      </c>
      <c r="G383" s="1" t="s">
        <v>424</v>
      </c>
      <c r="H383" s="4">
        <v>20.23</v>
      </c>
      <c r="I383" s="2">
        <v>3530</v>
      </c>
      <c r="M383" s="5" t="s">
        <v>1241</v>
      </c>
      <c r="N383" s="1" t="s">
        <v>33</v>
      </c>
      <c r="O383" s="1" t="s">
        <v>1245</v>
      </c>
      <c r="P383" s="1" t="s">
        <v>425</v>
      </c>
      <c r="R383" s="12" t="s">
        <v>20</v>
      </c>
    </row>
    <row r="384" spans="1:18" hidden="1" x14ac:dyDescent="0.2">
      <c r="A384" s="1">
        <v>381</v>
      </c>
      <c r="B384" s="2" t="s">
        <v>283</v>
      </c>
      <c r="C384" s="2" t="s">
        <v>55</v>
      </c>
      <c r="D384" s="12" t="s">
        <v>1039</v>
      </c>
      <c r="E384" s="2">
        <v>1100</v>
      </c>
      <c r="F384" s="23">
        <v>6</v>
      </c>
      <c r="G384" s="1" t="s">
        <v>426</v>
      </c>
      <c r="H384" s="2">
        <v>87.85</v>
      </c>
      <c r="I384" s="2">
        <v>3000</v>
      </c>
      <c r="M384" s="12" t="s">
        <v>1241</v>
      </c>
      <c r="N384" s="1" t="s">
        <v>427</v>
      </c>
      <c r="O384" s="1" t="s">
        <v>1245</v>
      </c>
      <c r="P384" s="1" t="s">
        <v>271</v>
      </c>
      <c r="Q384" s="1" t="s">
        <v>1288</v>
      </c>
      <c r="R384" s="12" t="s">
        <v>16</v>
      </c>
    </row>
    <row r="385" spans="1:20" hidden="1" x14ac:dyDescent="0.2">
      <c r="A385" s="1">
        <v>382</v>
      </c>
      <c r="B385" s="2" t="s">
        <v>283</v>
      </c>
      <c r="C385" s="2" t="s">
        <v>55</v>
      </c>
      <c r="D385" s="12" t="s">
        <v>1039</v>
      </c>
      <c r="E385" s="2">
        <v>1101</v>
      </c>
      <c r="F385" s="23">
        <v>6</v>
      </c>
      <c r="G385" s="1" t="s">
        <v>669</v>
      </c>
      <c r="H385" s="2">
        <v>38.58</v>
      </c>
      <c r="I385" s="2">
        <v>3000</v>
      </c>
      <c r="M385" s="12" t="s">
        <v>1241</v>
      </c>
      <c r="N385" s="1" t="s">
        <v>429</v>
      </c>
      <c r="O385" s="1" t="s">
        <v>1245</v>
      </c>
      <c r="P385" s="1" t="s">
        <v>271</v>
      </c>
      <c r="Q385" s="1" t="s">
        <v>1288</v>
      </c>
      <c r="R385" s="12" t="s">
        <v>16</v>
      </c>
    </row>
    <row r="386" spans="1:20" hidden="1" x14ac:dyDescent="0.2">
      <c r="A386" s="1">
        <v>383</v>
      </c>
      <c r="B386" s="2" t="s">
        <v>283</v>
      </c>
      <c r="C386" s="2" t="s">
        <v>55</v>
      </c>
      <c r="D386" s="12" t="s">
        <v>1039</v>
      </c>
      <c r="E386" s="2">
        <v>1102</v>
      </c>
      <c r="F386" s="23">
        <v>17</v>
      </c>
      <c r="G386" s="1" t="s">
        <v>17</v>
      </c>
      <c r="H386" s="2" t="s">
        <v>19</v>
      </c>
      <c r="I386" s="2" t="s">
        <v>122</v>
      </c>
      <c r="N386" s="2" t="s">
        <v>20</v>
      </c>
      <c r="O386" s="2"/>
      <c r="P386" s="2" t="s">
        <v>20</v>
      </c>
      <c r="Q386" s="2"/>
      <c r="R386" s="12" t="s">
        <v>20</v>
      </c>
    </row>
    <row r="387" spans="1:20" hidden="1" x14ac:dyDescent="0.2">
      <c r="A387" s="1">
        <v>384</v>
      </c>
      <c r="B387" s="2" t="s">
        <v>283</v>
      </c>
      <c r="C387" s="2" t="s">
        <v>55</v>
      </c>
      <c r="D387" s="12" t="s">
        <v>1039</v>
      </c>
      <c r="E387" s="2">
        <v>1103</v>
      </c>
      <c r="F387" s="23">
        <v>6</v>
      </c>
      <c r="G387" s="1" t="s">
        <v>430</v>
      </c>
      <c r="H387" s="2">
        <v>17.059999999999999</v>
      </c>
      <c r="I387" s="2">
        <v>3000</v>
      </c>
      <c r="M387" s="12" t="s">
        <v>1239</v>
      </c>
      <c r="N387" s="1" t="s">
        <v>57</v>
      </c>
      <c r="O387" s="1" t="s">
        <v>1245</v>
      </c>
      <c r="P387" s="1" t="s">
        <v>271</v>
      </c>
      <c r="Q387" s="1" t="s">
        <v>1288</v>
      </c>
      <c r="R387" s="12" t="s">
        <v>16</v>
      </c>
    </row>
    <row r="388" spans="1:20" hidden="1" x14ac:dyDescent="0.2">
      <c r="A388" s="1">
        <v>385</v>
      </c>
      <c r="B388" s="2" t="s">
        <v>283</v>
      </c>
      <c r="C388" s="2" t="s">
        <v>55</v>
      </c>
      <c r="D388" s="12" t="s">
        <v>1039</v>
      </c>
      <c r="E388" s="2">
        <v>1104</v>
      </c>
      <c r="F388" s="23">
        <v>4</v>
      </c>
      <c r="G388" s="1" t="s">
        <v>1317</v>
      </c>
      <c r="H388" s="2">
        <v>14.92</v>
      </c>
      <c r="I388" s="2">
        <v>3000</v>
      </c>
      <c r="M388" s="12" t="s">
        <v>1239</v>
      </c>
      <c r="N388" s="1" t="s">
        <v>57</v>
      </c>
      <c r="O388" s="1" t="s">
        <v>1246</v>
      </c>
      <c r="P388" s="1" t="s">
        <v>199</v>
      </c>
      <c r="Q388" s="1" t="s">
        <v>1288</v>
      </c>
      <c r="R388" s="12" t="s">
        <v>16</v>
      </c>
    </row>
    <row r="389" spans="1:20" hidden="1" x14ac:dyDescent="0.2">
      <c r="A389" s="1">
        <v>386</v>
      </c>
      <c r="B389" s="2" t="s">
        <v>283</v>
      </c>
      <c r="C389" s="2" t="s">
        <v>55</v>
      </c>
      <c r="D389" s="12" t="s">
        <v>1039</v>
      </c>
      <c r="E389" s="2">
        <v>1105</v>
      </c>
      <c r="F389" s="23">
        <v>13</v>
      </c>
      <c r="G389" s="1" t="s">
        <v>432</v>
      </c>
      <c r="H389" s="2">
        <v>15.61</v>
      </c>
      <c r="I389" s="2">
        <v>3830</v>
      </c>
      <c r="M389" s="5" t="s">
        <v>1241</v>
      </c>
      <c r="N389" s="1" t="s">
        <v>120</v>
      </c>
      <c r="O389" s="1" t="s">
        <v>1245</v>
      </c>
      <c r="P389" s="1" t="s">
        <v>271</v>
      </c>
      <c r="R389" s="12" t="s">
        <v>20</v>
      </c>
    </row>
    <row r="390" spans="1:20" hidden="1" x14ac:dyDescent="0.2">
      <c r="A390" s="1">
        <v>387</v>
      </c>
      <c r="B390" s="2" t="s">
        <v>283</v>
      </c>
      <c r="C390" s="2" t="s">
        <v>55</v>
      </c>
      <c r="D390" s="12" t="s">
        <v>1039</v>
      </c>
      <c r="E390" s="2">
        <v>1106</v>
      </c>
      <c r="F390" s="23">
        <v>6</v>
      </c>
      <c r="G390" s="1" t="s">
        <v>284</v>
      </c>
      <c r="H390" s="2">
        <v>108.65</v>
      </c>
      <c r="I390" s="2">
        <v>2700</v>
      </c>
      <c r="M390" s="12" t="s">
        <v>1241</v>
      </c>
      <c r="N390" s="1" t="s">
        <v>429</v>
      </c>
      <c r="O390" s="1" t="s">
        <v>1245</v>
      </c>
      <c r="P390" s="1" t="s">
        <v>114</v>
      </c>
      <c r="Q390" s="1" t="s">
        <v>1288</v>
      </c>
      <c r="R390" s="12" t="s">
        <v>16</v>
      </c>
    </row>
    <row r="391" spans="1:20" hidden="1" x14ac:dyDescent="0.2">
      <c r="A391" s="1">
        <v>388</v>
      </c>
      <c r="B391" s="2" t="s">
        <v>283</v>
      </c>
      <c r="C391" s="2" t="s">
        <v>55</v>
      </c>
      <c r="D391" s="12" t="s">
        <v>1039</v>
      </c>
      <c r="E391" s="2">
        <v>1107</v>
      </c>
      <c r="F391" s="23">
        <v>6</v>
      </c>
      <c r="G391" s="1" t="s">
        <v>433</v>
      </c>
      <c r="H391" s="2">
        <v>20.16</v>
      </c>
      <c r="I391" s="2">
        <v>2700</v>
      </c>
      <c r="M391" s="5" t="s">
        <v>1241</v>
      </c>
      <c r="N391" s="1" t="s">
        <v>78</v>
      </c>
      <c r="O391" s="1" t="s">
        <v>1245</v>
      </c>
      <c r="P391" s="1" t="s">
        <v>28</v>
      </c>
      <c r="Q391" s="1" t="s">
        <v>1288</v>
      </c>
      <c r="R391" s="12" t="s">
        <v>16</v>
      </c>
      <c r="T391" s="13"/>
    </row>
    <row r="392" spans="1:20" hidden="1" x14ac:dyDescent="0.2">
      <c r="A392" s="1">
        <v>389</v>
      </c>
      <c r="B392" s="2" t="s">
        <v>283</v>
      </c>
      <c r="C392" s="2" t="s">
        <v>55</v>
      </c>
      <c r="D392" s="12" t="s">
        <v>1039</v>
      </c>
      <c r="E392" s="2">
        <v>1108</v>
      </c>
      <c r="F392" s="2">
        <v>14</v>
      </c>
      <c r="G392" s="1" t="s">
        <v>36</v>
      </c>
      <c r="H392" s="2">
        <v>3.17</v>
      </c>
      <c r="I392" s="2">
        <v>3830</v>
      </c>
      <c r="M392" s="5" t="s">
        <v>1241</v>
      </c>
      <c r="N392" s="1" t="s">
        <v>110</v>
      </c>
      <c r="O392" s="1" t="s">
        <v>1245</v>
      </c>
      <c r="P392" s="1" t="s">
        <v>37</v>
      </c>
      <c r="R392" s="12" t="s">
        <v>20</v>
      </c>
    </row>
    <row r="393" spans="1:20" hidden="1" x14ac:dyDescent="0.2">
      <c r="A393" s="1">
        <v>390</v>
      </c>
      <c r="B393" s="2" t="s">
        <v>283</v>
      </c>
      <c r="C393" s="2" t="s">
        <v>55</v>
      </c>
      <c r="D393" s="12" t="s">
        <v>1039</v>
      </c>
      <c r="E393" s="2">
        <v>1109</v>
      </c>
      <c r="F393" s="23">
        <v>6</v>
      </c>
      <c r="G393" s="1" t="s">
        <v>434</v>
      </c>
      <c r="H393" s="2">
        <v>3.14</v>
      </c>
      <c r="I393" s="2">
        <v>2700</v>
      </c>
      <c r="M393" s="5" t="s">
        <v>1241</v>
      </c>
      <c r="N393" s="1" t="s">
        <v>110</v>
      </c>
      <c r="O393" s="1" t="s">
        <v>1245</v>
      </c>
      <c r="P393" s="1" t="s">
        <v>28</v>
      </c>
      <c r="Q393" s="1" t="s">
        <v>1288</v>
      </c>
      <c r="R393" s="12" t="s">
        <v>16</v>
      </c>
    </row>
    <row r="394" spans="1:20" hidden="1" x14ac:dyDescent="0.2">
      <c r="A394" s="1">
        <v>391</v>
      </c>
      <c r="B394" s="2" t="s">
        <v>283</v>
      </c>
      <c r="C394" s="2" t="s">
        <v>55</v>
      </c>
      <c r="D394" s="12" t="s">
        <v>1039</v>
      </c>
      <c r="E394" s="2">
        <v>1110</v>
      </c>
      <c r="F394" s="23">
        <v>6</v>
      </c>
      <c r="G394" s="1" t="s">
        <v>435</v>
      </c>
      <c r="H394" s="2">
        <v>17.89</v>
      </c>
      <c r="I394" s="2">
        <v>2700</v>
      </c>
      <c r="M394" s="5" t="s">
        <v>1241</v>
      </c>
      <c r="N394" s="1" t="s">
        <v>78</v>
      </c>
      <c r="O394" s="1" t="s">
        <v>1245</v>
      </c>
      <c r="P394" s="1" t="s">
        <v>28</v>
      </c>
      <c r="Q394" s="1" t="s">
        <v>1288</v>
      </c>
      <c r="R394" s="12" t="s">
        <v>16</v>
      </c>
      <c r="T394" s="13"/>
    </row>
    <row r="395" spans="1:20" hidden="1" x14ac:dyDescent="0.2">
      <c r="A395" s="1">
        <v>392</v>
      </c>
      <c r="B395" s="2" t="s">
        <v>283</v>
      </c>
      <c r="C395" s="2" t="s">
        <v>55</v>
      </c>
      <c r="D395" s="12" t="s">
        <v>1039</v>
      </c>
      <c r="E395" s="2">
        <v>1111</v>
      </c>
      <c r="F395" s="2">
        <v>6</v>
      </c>
      <c r="G395" s="1" t="s">
        <v>436</v>
      </c>
      <c r="H395" s="2">
        <v>100.8</v>
      </c>
      <c r="I395" s="2">
        <v>3000</v>
      </c>
      <c r="M395" s="12" t="s">
        <v>1239</v>
      </c>
      <c r="N395" s="1" t="s">
        <v>57</v>
      </c>
      <c r="O395" s="1" t="s">
        <v>1246</v>
      </c>
      <c r="P395" s="1" t="s">
        <v>15</v>
      </c>
      <c r="Q395" s="1" t="s">
        <v>1288</v>
      </c>
      <c r="R395" s="12" t="s">
        <v>16</v>
      </c>
    </row>
    <row r="396" spans="1:20" hidden="1" x14ac:dyDescent="0.2">
      <c r="A396" s="1">
        <v>393</v>
      </c>
      <c r="B396" s="2" t="s">
        <v>283</v>
      </c>
      <c r="C396" s="2" t="s">
        <v>55</v>
      </c>
      <c r="D396" s="12" t="s">
        <v>1054</v>
      </c>
      <c r="E396" s="2">
        <v>1112</v>
      </c>
      <c r="F396" s="2">
        <v>6</v>
      </c>
      <c r="G396" s="1" t="s">
        <v>437</v>
      </c>
      <c r="H396" s="2">
        <v>51.2</v>
      </c>
      <c r="I396" s="2">
        <v>3000</v>
      </c>
      <c r="M396" s="12" t="s">
        <v>1239</v>
      </c>
      <c r="N396" s="1" t="s">
        <v>57</v>
      </c>
      <c r="O396" s="1" t="s">
        <v>1246</v>
      </c>
      <c r="P396" s="1" t="s">
        <v>15</v>
      </c>
      <c r="Q396" s="1" t="s">
        <v>1288</v>
      </c>
      <c r="R396" s="12" t="s">
        <v>16</v>
      </c>
    </row>
    <row r="397" spans="1:20" hidden="1" x14ac:dyDescent="0.2">
      <c r="A397" s="1">
        <v>394</v>
      </c>
      <c r="B397" s="2" t="s">
        <v>283</v>
      </c>
      <c r="C397" s="2" t="s">
        <v>55</v>
      </c>
      <c r="D397" s="12" t="s">
        <v>1054</v>
      </c>
      <c r="E397" s="2" t="s">
        <v>438</v>
      </c>
      <c r="F397" s="23">
        <v>17</v>
      </c>
      <c r="G397" s="1" t="s">
        <v>17</v>
      </c>
      <c r="H397" s="2">
        <v>10.039999999999999</v>
      </c>
      <c r="I397" s="2">
        <v>3800</v>
      </c>
      <c r="M397" s="12" t="s">
        <v>1239</v>
      </c>
      <c r="N397" s="1" t="s">
        <v>57</v>
      </c>
      <c r="O397" s="1" t="s">
        <v>1246</v>
      </c>
      <c r="P397" s="1" t="s">
        <v>15</v>
      </c>
      <c r="R397" s="12" t="s">
        <v>20</v>
      </c>
    </row>
    <row r="398" spans="1:20" hidden="1" x14ac:dyDescent="0.2">
      <c r="A398" s="1">
        <v>395</v>
      </c>
      <c r="B398" s="2" t="s">
        <v>283</v>
      </c>
      <c r="C398" s="2" t="s">
        <v>55</v>
      </c>
      <c r="D398" s="12" t="s">
        <v>1060</v>
      </c>
      <c r="E398" s="2">
        <v>1113</v>
      </c>
      <c r="F398" s="23">
        <v>2</v>
      </c>
      <c r="G398" s="1" t="s">
        <v>439</v>
      </c>
      <c r="H398" s="2">
        <v>20.41</v>
      </c>
      <c r="I398" s="2">
        <v>3000</v>
      </c>
      <c r="M398" s="12" t="s">
        <v>1239</v>
      </c>
      <c r="N398" s="1" t="s">
        <v>70</v>
      </c>
      <c r="O398" s="1" t="s">
        <v>1246</v>
      </c>
      <c r="P398" s="1" t="s">
        <v>292</v>
      </c>
      <c r="Q398" s="1" t="s">
        <v>1288</v>
      </c>
      <c r="R398" s="12" t="s">
        <v>16</v>
      </c>
    </row>
    <row r="399" spans="1:20" hidden="1" x14ac:dyDescent="0.2">
      <c r="A399" s="1">
        <v>396</v>
      </c>
      <c r="B399" s="2" t="s">
        <v>283</v>
      </c>
      <c r="C399" s="2" t="s">
        <v>55</v>
      </c>
      <c r="D399" s="12" t="s">
        <v>1060</v>
      </c>
      <c r="E399" s="2">
        <v>1114</v>
      </c>
      <c r="F399" s="23">
        <v>12</v>
      </c>
      <c r="G399" s="1" t="s">
        <v>30</v>
      </c>
      <c r="H399" s="2">
        <v>11.46</v>
      </c>
      <c r="I399" s="2">
        <v>3830</v>
      </c>
      <c r="M399" s="12" t="s">
        <v>1239</v>
      </c>
      <c r="N399" s="1" t="s">
        <v>57</v>
      </c>
      <c r="O399" s="1" t="s">
        <v>1246</v>
      </c>
      <c r="P399" s="1" t="s">
        <v>15</v>
      </c>
      <c r="R399" s="12" t="s">
        <v>20</v>
      </c>
    </row>
    <row r="400" spans="1:20" hidden="1" x14ac:dyDescent="0.2">
      <c r="A400" s="1">
        <v>397</v>
      </c>
      <c r="B400" s="2" t="s">
        <v>283</v>
      </c>
      <c r="C400" s="2" t="s">
        <v>55</v>
      </c>
      <c r="D400" s="12" t="s">
        <v>1060</v>
      </c>
      <c r="E400" s="2">
        <v>1115</v>
      </c>
      <c r="F400" s="23">
        <v>2</v>
      </c>
      <c r="G400" s="1" t="s">
        <v>73</v>
      </c>
      <c r="H400" s="2">
        <v>20.05</v>
      </c>
      <c r="I400" s="2">
        <v>3000</v>
      </c>
      <c r="M400" s="5" t="s">
        <v>1241</v>
      </c>
      <c r="N400" s="1" t="s">
        <v>74</v>
      </c>
      <c r="O400" s="1" t="s">
        <v>1245</v>
      </c>
      <c r="P400" s="1" t="s">
        <v>28</v>
      </c>
      <c r="Q400" s="1" t="s">
        <v>1288</v>
      </c>
      <c r="R400" s="12" t="s">
        <v>16</v>
      </c>
    </row>
    <row r="401" spans="1:20" hidden="1" x14ac:dyDescent="0.2">
      <c r="A401" s="1">
        <v>398</v>
      </c>
      <c r="B401" s="2" t="s">
        <v>283</v>
      </c>
      <c r="C401" s="2" t="s">
        <v>55</v>
      </c>
      <c r="D401" s="12" t="s">
        <v>1060</v>
      </c>
      <c r="E401" s="2">
        <v>1116</v>
      </c>
      <c r="F401" s="23">
        <v>12</v>
      </c>
      <c r="G401" s="1" t="s">
        <v>30</v>
      </c>
      <c r="H401" s="2">
        <v>8.42</v>
      </c>
      <c r="I401" s="2">
        <v>3830</v>
      </c>
      <c r="M401" s="12" t="s">
        <v>1239</v>
      </c>
      <c r="N401" s="1" t="s">
        <v>57</v>
      </c>
      <c r="O401" s="1" t="s">
        <v>1246</v>
      </c>
      <c r="P401" s="1" t="s">
        <v>292</v>
      </c>
      <c r="R401" s="12" t="s">
        <v>20</v>
      </c>
    </row>
    <row r="402" spans="1:20" hidden="1" x14ac:dyDescent="0.2">
      <c r="A402" s="1">
        <v>399</v>
      </c>
      <c r="B402" s="2" t="s">
        <v>283</v>
      </c>
      <c r="C402" s="2" t="s">
        <v>55</v>
      </c>
      <c r="D402" s="12" t="s">
        <v>1053</v>
      </c>
      <c r="E402" s="2">
        <v>1117</v>
      </c>
      <c r="F402" s="23">
        <v>2</v>
      </c>
      <c r="G402" s="1" t="s">
        <v>440</v>
      </c>
      <c r="H402" s="2">
        <v>20.3</v>
      </c>
      <c r="I402" s="2">
        <v>3000</v>
      </c>
      <c r="M402" s="12" t="s">
        <v>1239</v>
      </c>
      <c r="N402" s="1" t="s">
        <v>57</v>
      </c>
      <c r="O402" s="1" t="s">
        <v>1246</v>
      </c>
      <c r="P402" s="1" t="s">
        <v>292</v>
      </c>
      <c r="Q402" s="1" t="s">
        <v>1288</v>
      </c>
      <c r="R402" s="12" t="s">
        <v>16</v>
      </c>
    </row>
    <row r="403" spans="1:20" hidden="1" x14ac:dyDescent="0.2">
      <c r="A403" s="1">
        <v>400</v>
      </c>
      <c r="B403" s="2" t="s">
        <v>283</v>
      </c>
      <c r="C403" s="2" t="s">
        <v>55</v>
      </c>
      <c r="D403" s="12" t="s">
        <v>1054</v>
      </c>
      <c r="E403" s="2">
        <v>1118</v>
      </c>
      <c r="F403" s="23">
        <v>2</v>
      </c>
      <c r="G403" s="1" t="s">
        <v>441</v>
      </c>
      <c r="H403" s="2">
        <v>20.34</v>
      </c>
      <c r="I403" s="2">
        <v>3000</v>
      </c>
      <c r="M403" s="12" t="s">
        <v>1239</v>
      </c>
      <c r="N403" s="1" t="s">
        <v>57</v>
      </c>
      <c r="O403" s="1" t="s">
        <v>1246</v>
      </c>
      <c r="P403" s="1" t="s">
        <v>292</v>
      </c>
      <c r="Q403" s="1" t="s">
        <v>1288</v>
      </c>
      <c r="R403" s="12" t="s">
        <v>16</v>
      </c>
    </row>
    <row r="404" spans="1:20" hidden="1" x14ac:dyDescent="0.2">
      <c r="A404" s="1">
        <v>401</v>
      </c>
      <c r="B404" s="2" t="s">
        <v>283</v>
      </c>
      <c r="C404" s="2" t="s">
        <v>55</v>
      </c>
      <c r="D404" s="12" t="s">
        <v>1054</v>
      </c>
      <c r="E404" s="2">
        <v>1119</v>
      </c>
      <c r="F404" s="23">
        <v>15</v>
      </c>
      <c r="G404" s="1" t="s">
        <v>1115</v>
      </c>
      <c r="H404" s="2">
        <v>12.69</v>
      </c>
      <c r="I404" s="2">
        <v>3000</v>
      </c>
      <c r="M404" s="12" t="s">
        <v>1239</v>
      </c>
      <c r="N404" s="1" t="s">
        <v>57</v>
      </c>
      <c r="O404" s="1" t="s">
        <v>1246</v>
      </c>
      <c r="P404" s="1" t="s">
        <v>292</v>
      </c>
      <c r="Q404" s="1" t="s">
        <v>1288</v>
      </c>
      <c r="R404" s="12" t="s">
        <v>16</v>
      </c>
    </row>
    <row r="405" spans="1:20" hidden="1" x14ac:dyDescent="0.2">
      <c r="A405" s="1">
        <v>402</v>
      </c>
      <c r="B405" s="2" t="s">
        <v>283</v>
      </c>
      <c r="C405" s="2" t="s">
        <v>55</v>
      </c>
      <c r="D405" s="12" t="s">
        <v>1054</v>
      </c>
      <c r="E405" s="2">
        <v>1120</v>
      </c>
      <c r="F405" s="23">
        <v>1</v>
      </c>
      <c r="G405" s="1" t="s">
        <v>443</v>
      </c>
      <c r="H405" s="2">
        <v>2.25</v>
      </c>
      <c r="I405" s="2">
        <v>2700</v>
      </c>
      <c r="M405" s="5" t="s">
        <v>1241</v>
      </c>
      <c r="N405" s="1" t="s">
        <v>78</v>
      </c>
      <c r="O405" s="1" t="s">
        <v>1245</v>
      </c>
      <c r="P405" s="1" t="s">
        <v>28</v>
      </c>
      <c r="Q405" s="1" t="s">
        <v>1288</v>
      </c>
      <c r="R405" s="12" t="s">
        <v>16</v>
      </c>
    </row>
    <row r="406" spans="1:20" hidden="1" x14ac:dyDescent="0.2">
      <c r="A406" s="1">
        <v>403</v>
      </c>
      <c r="B406" s="2" t="s">
        <v>283</v>
      </c>
      <c r="C406" s="2" t="s">
        <v>55</v>
      </c>
      <c r="D406" s="12" t="s">
        <v>1054</v>
      </c>
      <c r="E406" s="2">
        <v>1121</v>
      </c>
      <c r="F406" s="23">
        <v>2</v>
      </c>
      <c r="G406" s="1" t="s">
        <v>441</v>
      </c>
      <c r="H406" s="2">
        <v>24.49</v>
      </c>
      <c r="I406" s="2">
        <v>3000</v>
      </c>
      <c r="M406" s="12" t="s">
        <v>1239</v>
      </c>
      <c r="N406" s="1" t="s">
        <v>57</v>
      </c>
      <c r="O406" s="1" t="s">
        <v>1246</v>
      </c>
      <c r="P406" s="1" t="s">
        <v>292</v>
      </c>
      <c r="Q406" s="1" t="s">
        <v>1288</v>
      </c>
      <c r="R406" s="12" t="s">
        <v>16</v>
      </c>
    </row>
    <row r="407" spans="1:20" hidden="1" x14ac:dyDescent="0.2">
      <c r="A407" s="1">
        <v>404</v>
      </c>
      <c r="B407" s="2" t="s">
        <v>283</v>
      </c>
      <c r="C407" s="2" t="s">
        <v>55</v>
      </c>
      <c r="D407" s="12" t="s">
        <v>1054</v>
      </c>
      <c r="E407" s="2">
        <v>1122</v>
      </c>
      <c r="F407" s="23">
        <v>1</v>
      </c>
      <c r="G407" s="1" t="s">
        <v>444</v>
      </c>
      <c r="H407" s="2">
        <v>6.14</v>
      </c>
      <c r="I407" s="2">
        <v>2700</v>
      </c>
      <c r="M407" s="5" t="s">
        <v>1241</v>
      </c>
      <c r="N407" s="1" t="s">
        <v>74</v>
      </c>
      <c r="O407" s="1" t="s">
        <v>1245</v>
      </c>
      <c r="P407" s="1" t="s">
        <v>28</v>
      </c>
      <c r="Q407" s="1" t="s">
        <v>1288</v>
      </c>
      <c r="R407" s="12" t="s">
        <v>16</v>
      </c>
      <c r="T407" s="13"/>
    </row>
    <row r="408" spans="1:20" hidden="1" x14ac:dyDescent="0.2">
      <c r="A408" s="1">
        <v>405</v>
      </c>
      <c r="B408" s="2" t="s">
        <v>283</v>
      </c>
      <c r="C408" s="2" t="s">
        <v>55</v>
      </c>
      <c r="D408" s="12" t="s">
        <v>1054</v>
      </c>
      <c r="E408" s="2">
        <v>1123</v>
      </c>
      <c r="F408" s="23">
        <v>2</v>
      </c>
      <c r="G408" s="1" t="s">
        <v>441</v>
      </c>
      <c r="H408" s="2">
        <v>35.26</v>
      </c>
      <c r="I408" s="2">
        <v>3000</v>
      </c>
      <c r="M408" s="12" t="s">
        <v>1239</v>
      </c>
      <c r="N408" s="1" t="s">
        <v>57</v>
      </c>
      <c r="O408" s="1" t="s">
        <v>1246</v>
      </c>
      <c r="P408" s="1" t="s">
        <v>292</v>
      </c>
      <c r="Q408" s="1" t="s">
        <v>1288</v>
      </c>
      <c r="R408" s="12" t="s">
        <v>16</v>
      </c>
    </row>
    <row r="409" spans="1:20" hidden="1" x14ac:dyDescent="0.2">
      <c r="A409" s="1">
        <v>406</v>
      </c>
      <c r="B409" s="2" t="s">
        <v>283</v>
      </c>
      <c r="C409" s="2" t="s">
        <v>55</v>
      </c>
      <c r="D409" s="12" t="s">
        <v>1053</v>
      </c>
      <c r="E409" s="2">
        <v>1124</v>
      </c>
      <c r="F409" s="23">
        <v>2</v>
      </c>
      <c r="G409" s="1" t="s">
        <v>299</v>
      </c>
      <c r="H409" s="2">
        <v>2.1</v>
      </c>
      <c r="I409" s="2">
        <v>2700</v>
      </c>
      <c r="M409" s="12" t="s">
        <v>1239</v>
      </c>
      <c r="N409" s="1" t="s">
        <v>57</v>
      </c>
      <c r="O409" s="1" t="s">
        <v>1246</v>
      </c>
      <c r="P409" s="1" t="s">
        <v>15</v>
      </c>
      <c r="Q409" s="1" t="s">
        <v>1288</v>
      </c>
      <c r="R409" s="12" t="s">
        <v>16</v>
      </c>
    </row>
    <row r="410" spans="1:20" hidden="1" x14ac:dyDescent="0.2">
      <c r="A410" s="1">
        <v>407</v>
      </c>
      <c r="B410" s="2" t="s">
        <v>283</v>
      </c>
      <c r="C410" s="2" t="s">
        <v>55</v>
      </c>
      <c r="D410" s="12" t="s">
        <v>1053</v>
      </c>
      <c r="E410" s="2">
        <v>1125</v>
      </c>
      <c r="F410" s="23">
        <v>2</v>
      </c>
      <c r="G410" s="1" t="s">
        <v>440</v>
      </c>
      <c r="H410" s="2">
        <v>31.84</v>
      </c>
      <c r="I410" s="2">
        <v>3000</v>
      </c>
      <c r="M410" s="12" t="s">
        <v>1239</v>
      </c>
      <c r="N410" s="1" t="s">
        <v>57</v>
      </c>
      <c r="O410" s="1" t="s">
        <v>1246</v>
      </c>
      <c r="P410" s="1" t="s">
        <v>292</v>
      </c>
      <c r="Q410" s="1" t="s">
        <v>1288</v>
      </c>
      <c r="R410" s="12" t="s">
        <v>16</v>
      </c>
    </row>
    <row r="411" spans="1:20" hidden="1" x14ac:dyDescent="0.2">
      <c r="A411" s="1">
        <v>408</v>
      </c>
      <c r="B411" s="2" t="s">
        <v>283</v>
      </c>
      <c r="C411" s="2" t="s">
        <v>55</v>
      </c>
      <c r="D411" s="12" t="s">
        <v>1053</v>
      </c>
      <c r="E411" s="2">
        <v>1126</v>
      </c>
      <c r="F411" s="23">
        <v>2</v>
      </c>
      <c r="G411" s="1" t="s">
        <v>440</v>
      </c>
      <c r="H411" s="2">
        <v>31.66</v>
      </c>
      <c r="I411" s="2">
        <v>3000</v>
      </c>
      <c r="M411" s="12" t="s">
        <v>1239</v>
      </c>
      <c r="N411" s="1" t="s">
        <v>57</v>
      </c>
      <c r="O411" s="1" t="s">
        <v>1246</v>
      </c>
      <c r="P411" s="1" t="s">
        <v>292</v>
      </c>
      <c r="Q411" s="1" t="s">
        <v>1288</v>
      </c>
      <c r="R411" s="12" t="s">
        <v>16</v>
      </c>
    </row>
    <row r="412" spans="1:20" hidden="1" x14ac:dyDescent="0.2">
      <c r="A412" s="1">
        <v>409</v>
      </c>
      <c r="B412" s="2" t="s">
        <v>283</v>
      </c>
      <c r="C412" s="2" t="s">
        <v>55</v>
      </c>
      <c r="D412" s="12" t="s">
        <v>1053</v>
      </c>
      <c r="E412" s="2">
        <v>1127</v>
      </c>
      <c r="F412" s="23">
        <v>2</v>
      </c>
      <c r="G412" s="1" t="s">
        <v>299</v>
      </c>
      <c r="H412" s="2">
        <v>2.1</v>
      </c>
      <c r="I412" s="2">
        <v>2700</v>
      </c>
      <c r="M412" s="12" t="s">
        <v>1239</v>
      </c>
      <c r="N412" s="1" t="s">
        <v>57</v>
      </c>
      <c r="O412" s="1" t="s">
        <v>1246</v>
      </c>
      <c r="P412" s="1" t="s">
        <v>15</v>
      </c>
      <c r="Q412" s="1" t="s">
        <v>1288</v>
      </c>
      <c r="R412" s="12" t="s">
        <v>16</v>
      </c>
    </row>
    <row r="413" spans="1:20" hidden="1" x14ac:dyDescent="0.2">
      <c r="A413" s="1">
        <v>410</v>
      </c>
      <c r="B413" s="2" t="s">
        <v>283</v>
      </c>
      <c r="C413" s="2" t="s">
        <v>55</v>
      </c>
      <c r="D413" s="12" t="s">
        <v>1053</v>
      </c>
      <c r="E413" s="2">
        <v>1128</v>
      </c>
      <c r="F413" s="23">
        <v>2</v>
      </c>
      <c r="G413" s="1" t="s">
        <v>299</v>
      </c>
      <c r="H413" s="2">
        <v>2.1</v>
      </c>
      <c r="I413" s="2">
        <v>2700</v>
      </c>
      <c r="M413" s="12" t="s">
        <v>1239</v>
      </c>
      <c r="N413" s="1" t="s">
        <v>57</v>
      </c>
      <c r="O413" s="1" t="s">
        <v>1246</v>
      </c>
      <c r="P413" s="1" t="s">
        <v>15</v>
      </c>
      <c r="Q413" s="1" t="s">
        <v>1288</v>
      </c>
      <c r="R413" s="12" t="s">
        <v>16</v>
      </c>
    </row>
    <row r="414" spans="1:20" hidden="1" x14ac:dyDescent="0.2">
      <c r="A414" s="1">
        <v>411</v>
      </c>
      <c r="B414" s="2" t="s">
        <v>283</v>
      </c>
      <c r="C414" s="2" t="s">
        <v>55</v>
      </c>
      <c r="D414" s="12" t="s">
        <v>1053</v>
      </c>
      <c r="E414" s="2">
        <v>1129</v>
      </c>
      <c r="F414" s="23">
        <v>2</v>
      </c>
      <c r="G414" s="1" t="s">
        <v>445</v>
      </c>
      <c r="H414" s="2">
        <v>32.090000000000003</v>
      </c>
      <c r="I414" s="2">
        <v>3000</v>
      </c>
      <c r="M414" s="12" t="s">
        <v>1239</v>
      </c>
      <c r="N414" s="1" t="s">
        <v>57</v>
      </c>
      <c r="O414" s="1" t="s">
        <v>1246</v>
      </c>
      <c r="P414" s="1" t="s">
        <v>292</v>
      </c>
      <c r="Q414" s="1" t="s">
        <v>1288</v>
      </c>
      <c r="R414" s="12" t="s">
        <v>16</v>
      </c>
    </row>
    <row r="415" spans="1:20" hidden="1" x14ac:dyDescent="0.2">
      <c r="A415" s="1">
        <v>412</v>
      </c>
      <c r="B415" s="2" t="s">
        <v>283</v>
      </c>
      <c r="C415" s="2" t="s">
        <v>55</v>
      </c>
      <c r="D415" s="12" t="s">
        <v>1060</v>
      </c>
      <c r="E415" s="2">
        <v>1130</v>
      </c>
      <c r="F415" s="23">
        <v>2</v>
      </c>
      <c r="G415" s="1" t="s">
        <v>446</v>
      </c>
      <c r="H415" s="2">
        <v>31.82</v>
      </c>
      <c r="I415" s="2">
        <v>3000</v>
      </c>
      <c r="M415" s="12" t="s">
        <v>1239</v>
      </c>
      <c r="N415" s="1" t="s">
        <v>57</v>
      </c>
      <c r="O415" s="1" t="s">
        <v>1246</v>
      </c>
      <c r="P415" s="1" t="s">
        <v>292</v>
      </c>
      <c r="Q415" s="1" t="s">
        <v>1288</v>
      </c>
      <c r="R415" s="12" t="s">
        <v>447</v>
      </c>
    </row>
    <row r="416" spans="1:20" hidden="1" x14ac:dyDescent="0.2">
      <c r="A416" s="1">
        <v>413</v>
      </c>
      <c r="B416" s="2" t="s">
        <v>283</v>
      </c>
      <c r="C416" s="2" t="s">
        <v>55</v>
      </c>
      <c r="D416" s="12" t="s">
        <v>1060</v>
      </c>
      <c r="E416" s="2">
        <v>1131</v>
      </c>
      <c r="F416" s="23">
        <v>2</v>
      </c>
      <c r="G416" s="1" t="s">
        <v>299</v>
      </c>
      <c r="H416" s="2">
        <v>2.11</v>
      </c>
      <c r="I416" s="2">
        <v>2700</v>
      </c>
      <c r="M416" s="12" t="s">
        <v>1239</v>
      </c>
      <c r="N416" s="1" t="s">
        <v>57</v>
      </c>
      <c r="O416" s="1" t="s">
        <v>1246</v>
      </c>
      <c r="P416" s="1" t="s">
        <v>15</v>
      </c>
      <c r="Q416" s="1" t="s">
        <v>1288</v>
      </c>
      <c r="R416" s="12" t="s">
        <v>16</v>
      </c>
    </row>
    <row r="417" spans="1:18" hidden="1" x14ac:dyDescent="0.2">
      <c r="A417" s="1">
        <v>414</v>
      </c>
      <c r="B417" s="2" t="s">
        <v>283</v>
      </c>
      <c r="C417" s="2" t="s">
        <v>55</v>
      </c>
      <c r="D417" s="12" t="s">
        <v>1060</v>
      </c>
      <c r="E417" s="2">
        <v>1132</v>
      </c>
      <c r="F417" s="23">
        <v>2</v>
      </c>
      <c r="G417" s="1" t="s">
        <v>446</v>
      </c>
      <c r="H417" s="2">
        <v>28.62</v>
      </c>
      <c r="I417" s="2">
        <v>3000</v>
      </c>
      <c r="M417" s="12" t="s">
        <v>1239</v>
      </c>
      <c r="N417" s="1" t="s">
        <v>57</v>
      </c>
      <c r="O417" s="1" t="s">
        <v>1246</v>
      </c>
      <c r="P417" s="1" t="s">
        <v>292</v>
      </c>
      <c r="Q417" s="1" t="s">
        <v>1288</v>
      </c>
      <c r="R417" s="12" t="s">
        <v>448</v>
      </c>
    </row>
    <row r="418" spans="1:18" hidden="1" x14ac:dyDescent="0.2">
      <c r="A418" s="1">
        <v>415</v>
      </c>
      <c r="B418" s="2" t="s">
        <v>283</v>
      </c>
      <c r="C418" s="2" t="s">
        <v>55</v>
      </c>
      <c r="D418" s="12" t="s">
        <v>1060</v>
      </c>
      <c r="E418" s="2">
        <v>1133</v>
      </c>
      <c r="F418" s="23">
        <v>2</v>
      </c>
      <c r="G418" s="1" t="s">
        <v>299</v>
      </c>
      <c r="H418" s="2">
        <v>2.57</v>
      </c>
      <c r="I418" s="2">
        <v>2700</v>
      </c>
      <c r="M418" s="12" t="s">
        <v>1239</v>
      </c>
      <c r="N418" s="1" t="s">
        <v>57</v>
      </c>
      <c r="O418" s="1" t="s">
        <v>1246</v>
      </c>
      <c r="P418" s="1" t="s">
        <v>15</v>
      </c>
      <c r="Q418" s="1" t="s">
        <v>1288</v>
      </c>
      <c r="R418" s="12" t="s">
        <v>16</v>
      </c>
    </row>
    <row r="419" spans="1:18" hidden="1" x14ac:dyDescent="0.2">
      <c r="A419" s="1">
        <v>416</v>
      </c>
      <c r="B419" s="2" t="s">
        <v>283</v>
      </c>
      <c r="C419" s="2" t="s">
        <v>55</v>
      </c>
      <c r="D419" s="12" t="s">
        <v>1060</v>
      </c>
      <c r="E419" s="2" t="s">
        <v>449</v>
      </c>
      <c r="F419" s="23">
        <v>2</v>
      </c>
      <c r="G419" s="1" t="s">
        <v>299</v>
      </c>
      <c r="H419" s="2">
        <v>3.12</v>
      </c>
      <c r="I419" s="2">
        <v>2700</v>
      </c>
      <c r="M419" s="12" t="s">
        <v>1239</v>
      </c>
      <c r="N419" s="1" t="s">
        <v>57</v>
      </c>
      <c r="O419" s="1" t="s">
        <v>1246</v>
      </c>
      <c r="P419" s="1" t="s">
        <v>15</v>
      </c>
      <c r="Q419" s="1" t="s">
        <v>1288</v>
      </c>
      <c r="R419" s="12" t="s">
        <v>16</v>
      </c>
    </row>
    <row r="420" spans="1:18" hidden="1" x14ac:dyDescent="0.2">
      <c r="A420" s="1">
        <v>417</v>
      </c>
      <c r="B420" s="2" t="s">
        <v>283</v>
      </c>
      <c r="C420" s="2" t="s">
        <v>55</v>
      </c>
      <c r="D420" s="12" t="s">
        <v>1039</v>
      </c>
      <c r="E420" s="2">
        <v>1134</v>
      </c>
      <c r="F420" s="2">
        <v>14</v>
      </c>
      <c r="G420" s="1" t="s">
        <v>450</v>
      </c>
      <c r="H420" s="2">
        <v>6.51</v>
      </c>
      <c r="I420" s="2">
        <v>3830</v>
      </c>
      <c r="M420" s="5" t="s">
        <v>1241</v>
      </c>
      <c r="N420" s="1" t="s">
        <v>74</v>
      </c>
      <c r="O420" s="1" t="s">
        <v>1245</v>
      </c>
      <c r="P420" s="1" t="s">
        <v>37</v>
      </c>
      <c r="Q420" s="1" t="s">
        <v>1289</v>
      </c>
      <c r="R420" s="12" t="s">
        <v>451</v>
      </c>
    </row>
    <row r="421" spans="1:18" hidden="1" x14ac:dyDescent="0.2">
      <c r="A421" s="1">
        <v>418</v>
      </c>
      <c r="B421" s="2" t="s">
        <v>283</v>
      </c>
      <c r="C421" s="2" t="s">
        <v>55</v>
      </c>
      <c r="D421" s="12" t="s">
        <v>1039</v>
      </c>
      <c r="E421" s="2">
        <v>1135</v>
      </c>
      <c r="F421" s="23">
        <v>6</v>
      </c>
      <c r="G421" s="1" t="s">
        <v>34</v>
      </c>
      <c r="H421" s="2">
        <v>3.18</v>
      </c>
      <c r="I421" s="2">
        <v>2700</v>
      </c>
      <c r="M421" s="5" t="s">
        <v>1241</v>
      </c>
      <c r="N421" s="1" t="s">
        <v>131</v>
      </c>
      <c r="O421" s="1" t="s">
        <v>1245</v>
      </c>
      <c r="P421" s="1" t="s">
        <v>28</v>
      </c>
      <c r="Q421" s="1" t="s">
        <v>1288</v>
      </c>
      <c r="R421" s="12" t="s">
        <v>16</v>
      </c>
    </row>
    <row r="422" spans="1:18" hidden="1" x14ac:dyDescent="0.2">
      <c r="A422" s="1">
        <v>419</v>
      </c>
      <c r="B422" s="2" t="s">
        <v>283</v>
      </c>
      <c r="C422" s="2" t="s">
        <v>55</v>
      </c>
      <c r="D422" s="12" t="s">
        <v>1039</v>
      </c>
      <c r="E422" s="2">
        <v>1136</v>
      </c>
      <c r="F422" s="23">
        <v>17</v>
      </c>
      <c r="G422" s="1" t="s">
        <v>17</v>
      </c>
      <c r="H422" s="2" t="s">
        <v>19</v>
      </c>
      <c r="I422" s="2" t="s">
        <v>122</v>
      </c>
      <c r="N422" s="2" t="s">
        <v>20</v>
      </c>
      <c r="O422" s="2"/>
      <c r="P422" s="2" t="s">
        <v>20</v>
      </c>
      <c r="Q422" s="2"/>
      <c r="R422" s="12" t="s">
        <v>20</v>
      </c>
    </row>
    <row r="423" spans="1:18" hidden="1" x14ac:dyDescent="0.2">
      <c r="A423" s="1">
        <v>420</v>
      </c>
      <c r="B423" s="2" t="s">
        <v>283</v>
      </c>
      <c r="C423" s="2" t="s">
        <v>55</v>
      </c>
      <c r="D423" s="12" t="s">
        <v>1039</v>
      </c>
      <c r="E423" s="2">
        <v>1137</v>
      </c>
      <c r="F423" s="23">
        <v>17</v>
      </c>
      <c r="G423" s="1" t="s">
        <v>17</v>
      </c>
      <c r="H423" s="2" t="s">
        <v>19</v>
      </c>
      <c r="I423" s="2" t="s">
        <v>122</v>
      </c>
      <c r="N423" s="2" t="s">
        <v>20</v>
      </c>
      <c r="O423" s="2"/>
      <c r="P423" s="2" t="s">
        <v>20</v>
      </c>
      <c r="Q423" s="2"/>
      <c r="R423" s="12" t="s">
        <v>20</v>
      </c>
    </row>
    <row r="424" spans="1:18" hidden="1" x14ac:dyDescent="0.2">
      <c r="A424" s="1">
        <v>421</v>
      </c>
      <c r="B424" s="2" t="s">
        <v>283</v>
      </c>
      <c r="C424" s="2" t="s">
        <v>55</v>
      </c>
      <c r="D424" s="12" t="s">
        <v>1039</v>
      </c>
      <c r="E424" s="2">
        <v>1138</v>
      </c>
      <c r="F424" s="23">
        <v>6</v>
      </c>
      <c r="G424" s="1" t="s">
        <v>452</v>
      </c>
      <c r="H424" s="2">
        <v>67.91</v>
      </c>
      <c r="I424" s="2">
        <v>2700</v>
      </c>
      <c r="M424" s="12" t="s">
        <v>1241</v>
      </c>
      <c r="N424" s="1" t="s">
        <v>429</v>
      </c>
      <c r="O424" s="1" t="s">
        <v>1245</v>
      </c>
      <c r="P424" s="1" t="s">
        <v>271</v>
      </c>
      <c r="Q424" s="1" t="s">
        <v>1288</v>
      </c>
      <c r="R424" s="12" t="s">
        <v>16</v>
      </c>
    </row>
    <row r="425" spans="1:18" hidden="1" x14ac:dyDescent="0.2">
      <c r="A425" s="1">
        <v>422</v>
      </c>
      <c r="B425" s="2" t="s">
        <v>283</v>
      </c>
      <c r="C425" s="2" t="s">
        <v>55</v>
      </c>
      <c r="D425" s="12" t="s">
        <v>1039</v>
      </c>
      <c r="E425" s="2">
        <v>1139</v>
      </c>
      <c r="F425" s="2">
        <v>6</v>
      </c>
      <c r="G425" s="1" t="s">
        <v>436</v>
      </c>
      <c r="H425" s="2">
        <v>88.72</v>
      </c>
      <c r="I425" s="2">
        <v>3000</v>
      </c>
      <c r="M425" s="12" t="s">
        <v>1239</v>
      </c>
      <c r="N425" s="1" t="s">
        <v>57</v>
      </c>
      <c r="O425" s="1" t="s">
        <v>1246</v>
      </c>
      <c r="P425" s="1" t="s">
        <v>15</v>
      </c>
      <c r="Q425" s="1" t="s">
        <v>1288</v>
      </c>
      <c r="R425" s="12" t="s">
        <v>16</v>
      </c>
    </row>
    <row r="426" spans="1:18" hidden="1" x14ac:dyDescent="0.2">
      <c r="A426" s="1">
        <v>423</v>
      </c>
      <c r="B426" s="2" t="s">
        <v>283</v>
      </c>
      <c r="C426" s="2" t="s">
        <v>55</v>
      </c>
      <c r="D426" s="12" t="s">
        <v>1052</v>
      </c>
      <c r="E426" s="2">
        <v>1140</v>
      </c>
      <c r="F426" s="23">
        <v>2</v>
      </c>
      <c r="G426" s="1" t="s">
        <v>453</v>
      </c>
      <c r="H426" s="2">
        <v>17.05</v>
      </c>
      <c r="I426" s="2">
        <v>3000</v>
      </c>
      <c r="M426" s="12" t="s">
        <v>1239</v>
      </c>
      <c r="N426" s="1" t="s">
        <v>57</v>
      </c>
      <c r="O426" s="1" t="s">
        <v>1246</v>
      </c>
      <c r="P426" s="1" t="s">
        <v>292</v>
      </c>
      <c r="Q426" s="1" t="s">
        <v>1288</v>
      </c>
      <c r="R426" s="12" t="s">
        <v>16</v>
      </c>
    </row>
    <row r="427" spans="1:18" hidden="1" x14ac:dyDescent="0.2">
      <c r="A427" s="1">
        <v>424</v>
      </c>
      <c r="B427" s="2" t="s">
        <v>283</v>
      </c>
      <c r="C427" s="2" t="s">
        <v>55</v>
      </c>
      <c r="D427" s="12" t="s">
        <v>1052</v>
      </c>
      <c r="E427" s="2">
        <v>1141</v>
      </c>
      <c r="F427" s="23">
        <v>2</v>
      </c>
      <c r="G427" s="1" t="s">
        <v>109</v>
      </c>
      <c r="H427" s="2">
        <v>10.99</v>
      </c>
      <c r="I427" s="2">
        <v>3000</v>
      </c>
      <c r="M427" s="12" t="s">
        <v>1239</v>
      </c>
      <c r="N427" s="1" t="s">
        <v>57</v>
      </c>
      <c r="O427" s="1" t="s">
        <v>1246</v>
      </c>
      <c r="P427" s="1" t="s">
        <v>292</v>
      </c>
      <c r="Q427" s="1" t="s">
        <v>1288</v>
      </c>
      <c r="R427" s="12" t="s">
        <v>447</v>
      </c>
    </row>
    <row r="428" spans="1:18" hidden="1" x14ac:dyDescent="0.2">
      <c r="A428" s="1">
        <v>425</v>
      </c>
      <c r="B428" s="2" t="s">
        <v>283</v>
      </c>
      <c r="C428" s="2" t="s">
        <v>55</v>
      </c>
      <c r="D428" s="12" t="s">
        <v>1052</v>
      </c>
      <c r="E428" s="2" t="s">
        <v>454</v>
      </c>
      <c r="F428" s="23">
        <v>2</v>
      </c>
      <c r="G428" s="1" t="s">
        <v>455</v>
      </c>
      <c r="H428" s="2">
        <v>7.82</v>
      </c>
      <c r="I428" s="2">
        <v>3000</v>
      </c>
      <c r="M428" s="5" t="s">
        <v>1241</v>
      </c>
      <c r="N428" s="1" t="s">
        <v>456</v>
      </c>
      <c r="O428" s="1" t="s">
        <v>1245</v>
      </c>
      <c r="P428" s="1" t="s">
        <v>28</v>
      </c>
      <c r="Q428" s="1" t="s">
        <v>1288</v>
      </c>
      <c r="R428" s="12" t="s">
        <v>447</v>
      </c>
    </row>
    <row r="429" spans="1:18" hidden="1" x14ac:dyDescent="0.2">
      <c r="A429" s="1">
        <v>426</v>
      </c>
      <c r="B429" s="2" t="s">
        <v>283</v>
      </c>
      <c r="C429" s="2" t="s">
        <v>55</v>
      </c>
      <c r="D429" s="12" t="s">
        <v>1052</v>
      </c>
      <c r="E429" s="2">
        <v>1142</v>
      </c>
      <c r="F429" s="23">
        <v>2</v>
      </c>
      <c r="G429" s="1" t="s">
        <v>457</v>
      </c>
      <c r="H429" s="2">
        <v>18.920000000000002</v>
      </c>
      <c r="I429" s="2">
        <v>3000</v>
      </c>
      <c r="M429" s="12" t="s">
        <v>1239</v>
      </c>
      <c r="N429" s="1" t="s">
        <v>57</v>
      </c>
      <c r="O429" s="1" t="s">
        <v>1246</v>
      </c>
      <c r="P429" s="1" t="s">
        <v>292</v>
      </c>
      <c r="Q429" s="1" t="s">
        <v>1288</v>
      </c>
      <c r="R429" s="12" t="s">
        <v>16</v>
      </c>
    </row>
    <row r="430" spans="1:18" hidden="1" x14ac:dyDescent="0.2">
      <c r="A430" s="1">
        <v>427</v>
      </c>
      <c r="B430" s="2" t="s">
        <v>283</v>
      </c>
      <c r="C430" s="2" t="s">
        <v>55</v>
      </c>
      <c r="D430" s="12" t="s">
        <v>1052</v>
      </c>
      <c r="E430" s="2">
        <v>1143</v>
      </c>
      <c r="F430" s="23">
        <v>1</v>
      </c>
      <c r="G430" s="1" t="s">
        <v>458</v>
      </c>
      <c r="H430" s="2">
        <v>4.55</v>
      </c>
      <c r="I430" s="2">
        <v>2700</v>
      </c>
      <c r="M430" s="5" t="s">
        <v>1241</v>
      </c>
      <c r="N430" s="1" t="s">
        <v>456</v>
      </c>
      <c r="O430" s="1" t="s">
        <v>1245</v>
      </c>
      <c r="P430" s="1" t="s">
        <v>28</v>
      </c>
      <c r="Q430" s="1" t="s">
        <v>1288</v>
      </c>
      <c r="R430" s="12" t="s">
        <v>16</v>
      </c>
    </row>
    <row r="431" spans="1:18" hidden="1" x14ac:dyDescent="0.2">
      <c r="A431" s="1">
        <v>428</v>
      </c>
      <c r="B431" s="2" t="s">
        <v>283</v>
      </c>
      <c r="C431" s="2" t="s">
        <v>55</v>
      </c>
      <c r="D431" s="12" t="s">
        <v>1052</v>
      </c>
      <c r="E431" s="2">
        <v>1144</v>
      </c>
      <c r="F431" s="23">
        <v>2</v>
      </c>
      <c r="G431" s="1" t="s">
        <v>459</v>
      </c>
      <c r="H431" s="2">
        <v>18.36</v>
      </c>
      <c r="I431" s="2">
        <v>3000</v>
      </c>
      <c r="M431" s="12" t="s">
        <v>1239</v>
      </c>
      <c r="N431" s="1" t="s">
        <v>57</v>
      </c>
      <c r="O431" s="1" t="s">
        <v>1246</v>
      </c>
      <c r="P431" s="1" t="s">
        <v>292</v>
      </c>
      <c r="Q431" s="1" t="s">
        <v>1288</v>
      </c>
      <c r="R431" s="12" t="s">
        <v>16</v>
      </c>
    </row>
    <row r="432" spans="1:18" hidden="1" x14ac:dyDescent="0.2">
      <c r="A432" s="1">
        <v>429</v>
      </c>
      <c r="B432" s="2" t="s">
        <v>283</v>
      </c>
      <c r="C432" s="2" t="s">
        <v>55</v>
      </c>
      <c r="D432" s="12" t="s">
        <v>1052</v>
      </c>
      <c r="E432" s="2">
        <v>1145</v>
      </c>
      <c r="F432" s="23">
        <v>2</v>
      </c>
      <c r="G432" s="1" t="s">
        <v>460</v>
      </c>
      <c r="H432" s="2">
        <v>17.84</v>
      </c>
      <c r="I432" s="2">
        <v>3000</v>
      </c>
      <c r="M432" s="12" t="s">
        <v>1239</v>
      </c>
      <c r="N432" s="1" t="s">
        <v>57</v>
      </c>
      <c r="O432" s="1" t="s">
        <v>1246</v>
      </c>
      <c r="P432" s="1" t="s">
        <v>292</v>
      </c>
      <c r="Q432" s="1" t="s">
        <v>1288</v>
      </c>
      <c r="R432" s="12" t="s">
        <v>16</v>
      </c>
    </row>
    <row r="433" spans="1:18" hidden="1" x14ac:dyDescent="0.2">
      <c r="A433" s="1">
        <v>430</v>
      </c>
      <c r="B433" s="2" t="s">
        <v>283</v>
      </c>
      <c r="C433" s="2" t="s">
        <v>55</v>
      </c>
      <c r="D433" s="12" t="s">
        <v>1052</v>
      </c>
      <c r="E433" s="2">
        <v>1146</v>
      </c>
      <c r="F433" s="23">
        <v>2</v>
      </c>
      <c r="G433" s="1" t="s">
        <v>461</v>
      </c>
      <c r="H433" s="2">
        <v>18.2</v>
      </c>
      <c r="I433" s="2">
        <v>3000</v>
      </c>
      <c r="M433" s="12" t="s">
        <v>1239</v>
      </c>
      <c r="N433" s="1" t="s">
        <v>57</v>
      </c>
      <c r="O433" s="1" t="s">
        <v>1246</v>
      </c>
      <c r="P433" s="1" t="s">
        <v>292</v>
      </c>
      <c r="Q433" s="1" t="s">
        <v>1288</v>
      </c>
      <c r="R433" s="12" t="s">
        <v>16</v>
      </c>
    </row>
    <row r="434" spans="1:18" hidden="1" x14ac:dyDescent="0.2">
      <c r="A434" s="1">
        <v>431</v>
      </c>
      <c r="B434" s="2" t="s">
        <v>283</v>
      </c>
      <c r="C434" s="2" t="s">
        <v>55</v>
      </c>
      <c r="D434" s="12" t="s">
        <v>1052</v>
      </c>
      <c r="E434" s="2">
        <v>1147</v>
      </c>
      <c r="F434" s="23">
        <v>2</v>
      </c>
      <c r="G434" s="1" t="s">
        <v>462</v>
      </c>
      <c r="H434" s="2">
        <v>17.940000000000001</v>
      </c>
      <c r="I434" s="2">
        <v>3000</v>
      </c>
      <c r="M434" s="12" t="s">
        <v>1239</v>
      </c>
      <c r="N434" s="1" t="s">
        <v>57</v>
      </c>
      <c r="O434" s="1" t="s">
        <v>1246</v>
      </c>
      <c r="P434" s="1" t="s">
        <v>292</v>
      </c>
      <c r="Q434" s="1" t="s">
        <v>1288</v>
      </c>
      <c r="R434" s="12" t="s">
        <v>16</v>
      </c>
    </row>
    <row r="435" spans="1:18" hidden="1" x14ac:dyDescent="0.2">
      <c r="A435" s="1">
        <v>432</v>
      </c>
      <c r="B435" s="2" t="s">
        <v>283</v>
      </c>
      <c r="C435" s="2" t="s">
        <v>55</v>
      </c>
      <c r="D435" s="12" t="s">
        <v>1052</v>
      </c>
      <c r="E435" s="2">
        <v>1148</v>
      </c>
      <c r="F435" s="23">
        <v>2</v>
      </c>
      <c r="G435" s="1" t="s">
        <v>462</v>
      </c>
      <c r="H435" s="2">
        <v>20.02</v>
      </c>
      <c r="I435" s="2">
        <v>3000</v>
      </c>
      <c r="M435" s="12" t="s">
        <v>1239</v>
      </c>
      <c r="N435" s="1" t="s">
        <v>57</v>
      </c>
      <c r="O435" s="1" t="s">
        <v>1246</v>
      </c>
      <c r="P435" s="1" t="s">
        <v>292</v>
      </c>
      <c r="Q435" s="1" t="s">
        <v>1288</v>
      </c>
      <c r="R435" s="12" t="s">
        <v>16</v>
      </c>
    </row>
    <row r="436" spans="1:18" hidden="1" x14ac:dyDescent="0.2">
      <c r="A436" s="1">
        <v>433</v>
      </c>
      <c r="B436" s="2" t="s">
        <v>283</v>
      </c>
      <c r="C436" s="2" t="s">
        <v>55</v>
      </c>
      <c r="D436" s="12" t="s">
        <v>1052</v>
      </c>
      <c r="E436" s="2">
        <v>1149</v>
      </c>
      <c r="F436" s="2">
        <v>14</v>
      </c>
      <c r="G436" s="1" t="s">
        <v>36</v>
      </c>
      <c r="H436" s="2">
        <v>2.16</v>
      </c>
      <c r="I436" s="2">
        <v>3830</v>
      </c>
      <c r="M436" s="5" t="s">
        <v>1241</v>
      </c>
      <c r="N436" s="1" t="s">
        <v>110</v>
      </c>
      <c r="O436" s="1" t="s">
        <v>1245</v>
      </c>
      <c r="P436" s="1" t="s">
        <v>37</v>
      </c>
      <c r="R436" s="12" t="s">
        <v>20</v>
      </c>
    </row>
    <row r="437" spans="1:18" hidden="1" x14ac:dyDescent="0.2">
      <c r="A437" s="1">
        <v>434</v>
      </c>
      <c r="B437" s="2" t="s">
        <v>283</v>
      </c>
      <c r="C437" s="2" t="s">
        <v>55</v>
      </c>
      <c r="D437" s="12" t="s">
        <v>100</v>
      </c>
      <c r="E437" s="2">
        <v>1150</v>
      </c>
      <c r="F437" s="23">
        <v>2</v>
      </c>
      <c r="G437" s="1" t="s">
        <v>463</v>
      </c>
      <c r="H437" s="2">
        <v>14.5</v>
      </c>
      <c r="I437" s="2">
        <v>3000</v>
      </c>
      <c r="M437" s="12" t="s">
        <v>1239</v>
      </c>
      <c r="N437" s="1" t="s">
        <v>57</v>
      </c>
      <c r="O437" s="1" t="s">
        <v>1246</v>
      </c>
      <c r="P437" s="1" t="s">
        <v>292</v>
      </c>
      <c r="Q437" s="1" t="s">
        <v>1288</v>
      </c>
      <c r="R437" s="12" t="s">
        <v>16</v>
      </c>
    </row>
    <row r="438" spans="1:18" hidden="1" x14ac:dyDescent="0.2">
      <c r="A438" s="1">
        <v>435</v>
      </c>
      <c r="B438" s="2" t="s">
        <v>283</v>
      </c>
      <c r="C438" s="2" t="s">
        <v>55</v>
      </c>
      <c r="D438" s="12" t="s">
        <v>100</v>
      </c>
      <c r="E438" s="2">
        <v>1151</v>
      </c>
      <c r="F438" s="23">
        <v>2</v>
      </c>
      <c r="G438" s="1" t="s">
        <v>464</v>
      </c>
      <c r="H438" s="2">
        <v>17.89</v>
      </c>
      <c r="I438" s="2">
        <v>3000</v>
      </c>
      <c r="M438" s="12" t="s">
        <v>1239</v>
      </c>
      <c r="N438" s="1" t="s">
        <v>57</v>
      </c>
      <c r="O438" s="1" t="s">
        <v>1246</v>
      </c>
      <c r="P438" s="1" t="s">
        <v>292</v>
      </c>
      <c r="Q438" s="1" t="s">
        <v>1288</v>
      </c>
      <c r="R438" s="12" t="s">
        <v>16</v>
      </c>
    </row>
    <row r="439" spans="1:18" hidden="1" x14ac:dyDescent="0.2">
      <c r="A439" s="1">
        <v>436</v>
      </c>
      <c r="B439" s="2" t="s">
        <v>283</v>
      </c>
      <c r="C439" s="2" t="s">
        <v>55</v>
      </c>
      <c r="D439" s="12" t="s">
        <v>100</v>
      </c>
      <c r="E439" s="2">
        <v>1152</v>
      </c>
      <c r="F439" s="23">
        <v>2</v>
      </c>
      <c r="G439" s="1" t="s">
        <v>465</v>
      </c>
      <c r="H439" s="2">
        <v>18.260000000000002</v>
      </c>
      <c r="I439" s="2">
        <v>3000</v>
      </c>
      <c r="M439" s="12" t="s">
        <v>1239</v>
      </c>
      <c r="N439" s="1" t="s">
        <v>57</v>
      </c>
      <c r="O439" s="1" t="s">
        <v>1246</v>
      </c>
      <c r="P439" s="1" t="s">
        <v>292</v>
      </c>
      <c r="Q439" s="1" t="s">
        <v>1288</v>
      </c>
      <c r="R439" s="12" t="s">
        <v>16</v>
      </c>
    </row>
    <row r="440" spans="1:18" hidden="1" x14ac:dyDescent="0.2">
      <c r="A440" s="1">
        <v>437</v>
      </c>
      <c r="B440" s="2" t="s">
        <v>283</v>
      </c>
      <c r="C440" s="2" t="s">
        <v>55</v>
      </c>
      <c r="D440" s="12" t="s">
        <v>100</v>
      </c>
      <c r="E440" s="2">
        <v>1153</v>
      </c>
      <c r="F440" s="23">
        <v>2</v>
      </c>
      <c r="G440" s="1" t="s">
        <v>465</v>
      </c>
      <c r="H440" s="2">
        <v>17.899999999999999</v>
      </c>
      <c r="I440" s="2">
        <v>3000</v>
      </c>
      <c r="M440" s="12" t="s">
        <v>1239</v>
      </c>
      <c r="N440" s="1" t="s">
        <v>57</v>
      </c>
      <c r="O440" s="1" t="s">
        <v>1246</v>
      </c>
      <c r="P440" s="1" t="s">
        <v>292</v>
      </c>
      <c r="Q440" s="1" t="s">
        <v>1288</v>
      </c>
      <c r="R440" s="12" t="s">
        <v>16</v>
      </c>
    </row>
    <row r="441" spans="1:18" hidden="1" x14ac:dyDescent="0.2">
      <c r="A441" s="1">
        <v>438</v>
      </c>
      <c r="B441" s="2" t="s">
        <v>283</v>
      </c>
      <c r="C441" s="2" t="s">
        <v>55</v>
      </c>
      <c r="D441" s="12" t="s">
        <v>100</v>
      </c>
      <c r="E441" s="2">
        <v>1154</v>
      </c>
      <c r="F441" s="23">
        <v>2</v>
      </c>
      <c r="G441" s="1" t="s">
        <v>466</v>
      </c>
      <c r="H441" s="2">
        <v>17.66</v>
      </c>
      <c r="I441" s="2">
        <v>3000</v>
      </c>
      <c r="M441" s="12" t="s">
        <v>1239</v>
      </c>
      <c r="N441" s="1" t="s">
        <v>57</v>
      </c>
      <c r="O441" s="1" t="s">
        <v>1246</v>
      </c>
      <c r="P441" s="1" t="s">
        <v>292</v>
      </c>
      <c r="Q441" s="1" t="s">
        <v>1288</v>
      </c>
      <c r="R441" s="12" t="s">
        <v>16</v>
      </c>
    </row>
    <row r="442" spans="1:18" hidden="1" x14ac:dyDescent="0.2">
      <c r="A442" s="1">
        <v>439</v>
      </c>
      <c r="B442" s="2" t="s">
        <v>283</v>
      </c>
      <c r="C442" s="2" t="s">
        <v>55</v>
      </c>
      <c r="D442" s="12" t="s">
        <v>100</v>
      </c>
      <c r="E442" s="2">
        <v>1155</v>
      </c>
      <c r="F442" s="23">
        <v>2</v>
      </c>
      <c r="G442" s="1" t="s">
        <v>467</v>
      </c>
      <c r="H442" s="2">
        <v>18.25</v>
      </c>
      <c r="I442" s="2">
        <v>3000</v>
      </c>
      <c r="M442" s="12" t="s">
        <v>1239</v>
      </c>
      <c r="N442" s="1" t="s">
        <v>57</v>
      </c>
      <c r="O442" s="1" t="s">
        <v>1246</v>
      </c>
      <c r="P442" s="1" t="s">
        <v>292</v>
      </c>
      <c r="Q442" s="1" t="s">
        <v>1288</v>
      </c>
      <c r="R442" s="12" t="s">
        <v>447</v>
      </c>
    </row>
    <row r="443" spans="1:18" hidden="1" x14ac:dyDescent="0.2">
      <c r="A443" s="1">
        <v>440</v>
      </c>
      <c r="B443" s="2" t="s">
        <v>283</v>
      </c>
      <c r="C443" s="2" t="s">
        <v>55</v>
      </c>
      <c r="D443" s="12" t="s">
        <v>68</v>
      </c>
      <c r="E443" s="2">
        <v>1156</v>
      </c>
      <c r="F443" s="23">
        <v>6</v>
      </c>
      <c r="G443" s="1" t="s">
        <v>13</v>
      </c>
      <c r="H443" s="2">
        <v>189.41</v>
      </c>
      <c r="I443" s="2">
        <v>3000</v>
      </c>
      <c r="M443" s="12" t="s">
        <v>1239</v>
      </c>
      <c r="N443" s="1" t="s">
        <v>194</v>
      </c>
      <c r="O443" s="1" t="s">
        <v>1246</v>
      </c>
      <c r="P443" s="1" t="s">
        <v>15</v>
      </c>
      <c r="Q443" s="1" t="s">
        <v>1288</v>
      </c>
      <c r="R443" s="12" t="s">
        <v>16</v>
      </c>
    </row>
    <row r="444" spans="1:18" hidden="1" x14ac:dyDescent="0.2">
      <c r="A444" s="1">
        <v>441</v>
      </c>
      <c r="B444" s="2" t="s">
        <v>283</v>
      </c>
      <c r="C444" s="2" t="s">
        <v>55</v>
      </c>
      <c r="D444" s="12" t="s">
        <v>68</v>
      </c>
      <c r="E444" s="2">
        <v>1157</v>
      </c>
      <c r="F444" s="23">
        <v>2</v>
      </c>
      <c r="G444" s="1" t="s">
        <v>468</v>
      </c>
      <c r="H444" s="2">
        <v>27.08</v>
      </c>
      <c r="I444" s="2">
        <v>3000</v>
      </c>
      <c r="M444" s="12" t="s">
        <v>1239</v>
      </c>
      <c r="N444" s="1" t="s">
        <v>225</v>
      </c>
      <c r="O444" s="1" t="s">
        <v>1246</v>
      </c>
      <c r="P444" s="1" t="s">
        <v>292</v>
      </c>
      <c r="Q444" s="1" t="s">
        <v>1288</v>
      </c>
      <c r="R444" s="12" t="s">
        <v>16</v>
      </c>
    </row>
    <row r="445" spans="1:18" hidden="1" x14ac:dyDescent="0.2">
      <c r="A445" s="1">
        <v>442</v>
      </c>
      <c r="B445" s="2" t="s">
        <v>283</v>
      </c>
      <c r="C445" s="2" t="s">
        <v>55</v>
      </c>
      <c r="D445" s="12" t="s">
        <v>68</v>
      </c>
      <c r="E445" s="2">
        <v>1158</v>
      </c>
      <c r="F445" s="23">
        <v>2</v>
      </c>
      <c r="G445" s="1" t="s">
        <v>469</v>
      </c>
      <c r="H445" s="2">
        <v>9.25</v>
      </c>
      <c r="I445" s="2">
        <v>3000</v>
      </c>
      <c r="M445" s="12" t="s">
        <v>1239</v>
      </c>
      <c r="N445" s="1" t="s">
        <v>194</v>
      </c>
      <c r="O445" s="1" t="s">
        <v>1246</v>
      </c>
      <c r="P445" s="1" t="s">
        <v>15</v>
      </c>
      <c r="Q445" s="1" t="s">
        <v>1288</v>
      </c>
      <c r="R445" s="12" t="s">
        <v>16</v>
      </c>
    </row>
    <row r="446" spans="1:18" hidden="1" x14ac:dyDescent="0.2">
      <c r="A446" s="1">
        <v>443</v>
      </c>
      <c r="B446" s="2" t="s">
        <v>283</v>
      </c>
      <c r="C446" s="2" t="s">
        <v>55</v>
      </c>
      <c r="D446" s="12" t="s">
        <v>68</v>
      </c>
      <c r="E446" s="2">
        <v>1159</v>
      </c>
      <c r="F446" s="23">
        <v>2</v>
      </c>
      <c r="G446" s="1" t="s">
        <v>470</v>
      </c>
      <c r="H446" s="2">
        <v>7.96</v>
      </c>
      <c r="I446" s="2">
        <v>3000</v>
      </c>
      <c r="M446" s="12" t="s">
        <v>1239</v>
      </c>
      <c r="N446" s="1" t="s">
        <v>225</v>
      </c>
      <c r="O446" s="1" t="s">
        <v>1246</v>
      </c>
      <c r="P446" s="1" t="s">
        <v>15</v>
      </c>
      <c r="Q446" s="1" t="s">
        <v>1288</v>
      </c>
      <c r="R446" s="12" t="s">
        <v>16</v>
      </c>
    </row>
    <row r="447" spans="1:18" hidden="1" x14ac:dyDescent="0.2">
      <c r="A447" s="1">
        <v>444</v>
      </c>
      <c r="B447" s="2" t="s">
        <v>283</v>
      </c>
      <c r="C447" s="2" t="s">
        <v>55</v>
      </c>
      <c r="D447" s="12" t="s">
        <v>68</v>
      </c>
      <c r="E447" s="2">
        <v>1160</v>
      </c>
      <c r="F447" s="23">
        <v>2</v>
      </c>
      <c r="G447" s="1" t="s">
        <v>471</v>
      </c>
      <c r="H447" s="2">
        <v>54.45</v>
      </c>
      <c r="I447" s="2">
        <v>3000</v>
      </c>
      <c r="M447" s="12" t="s">
        <v>1239</v>
      </c>
      <c r="N447" s="1" t="s">
        <v>225</v>
      </c>
      <c r="O447" s="1" t="s">
        <v>472</v>
      </c>
      <c r="P447" s="1" t="s">
        <v>472</v>
      </c>
      <c r="Q447" s="1" t="s">
        <v>1288</v>
      </c>
      <c r="R447" s="12" t="s">
        <v>16</v>
      </c>
    </row>
    <row r="448" spans="1:18" hidden="1" x14ac:dyDescent="0.2">
      <c r="A448" s="1">
        <v>445</v>
      </c>
      <c r="B448" s="2" t="s">
        <v>283</v>
      </c>
      <c r="C448" s="2" t="s">
        <v>55</v>
      </c>
      <c r="D448" s="12" t="s">
        <v>68</v>
      </c>
      <c r="E448" s="2">
        <v>1161</v>
      </c>
      <c r="F448" s="23">
        <v>2</v>
      </c>
      <c r="G448" s="1" t="s">
        <v>299</v>
      </c>
      <c r="H448" s="2">
        <v>1.7</v>
      </c>
      <c r="I448" s="2">
        <v>2700</v>
      </c>
      <c r="M448" s="12" t="s">
        <v>1239</v>
      </c>
      <c r="N448" s="1" t="s">
        <v>194</v>
      </c>
      <c r="O448" s="1" t="s">
        <v>1246</v>
      </c>
      <c r="P448" s="1" t="s">
        <v>15</v>
      </c>
      <c r="Q448" s="1" t="s">
        <v>1288</v>
      </c>
      <c r="R448" s="12" t="s">
        <v>16</v>
      </c>
    </row>
    <row r="449" spans="1:18" hidden="1" x14ac:dyDescent="0.2">
      <c r="A449" s="1">
        <v>446</v>
      </c>
      <c r="B449" s="2" t="s">
        <v>283</v>
      </c>
      <c r="C449" s="2" t="s">
        <v>55</v>
      </c>
      <c r="D449" s="12" t="s">
        <v>68</v>
      </c>
      <c r="E449" s="2">
        <v>1162</v>
      </c>
      <c r="F449" s="23">
        <v>2</v>
      </c>
      <c r="G449" s="1" t="s">
        <v>299</v>
      </c>
      <c r="H449" s="2">
        <v>2.71</v>
      </c>
      <c r="I449" s="2">
        <v>2700</v>
      </c>
      <c r="M449" s="12" t="s">
        <v>1239</v>
      </c>
      <c r="N449" s="1" t="s">
        <v>194</v>
      </c>
      <c r="O449" s="1" t="s">
        <v>1246</v>
      </c>
      <c r="P449" s="1" t="s">
        <v>15</v>
      </c>
      <c r="Q449" s="1" t="s">
        <v>1288</v>
      </c>
      <c r="R449" s="12" t="s">
        <v>16</v>
      </c>
    </row>
    <row r="450" spans="1:18" hidden="1" x14ac:dyDescent="0.2">
      <c r="A450" s="1">
        <v>447</v>
      </c>
      <c r="B450" s="2" t="s">
        <v>283</v>
      </c>
      <c r="C450" s="2" t="s">
        <v>55</v>
      </c>
      <c r="D450" s="12" t="s">
        <v>68</v>
      </c>
      <c r="E450" s="2">
        <v>1163</v>
      </c>
      <c r="F450" s="23">
        <v>2</v>
      </c>
      <c r="G450" s="1" t="s">
        <v>473</v>
      </c>
      <c r="H450" s="2">
        <v>22.16</v>
      </c>
      <c r="I450" s="2">
        <v>3830</v>
      </c>
      <c r="M450" s="12" t="s">
        <v>1239</v>
      </c>
      <c r="N450" s="1" t="s">
        <v>194</v>
      </c>
      <c r="O450" s="1" t="s">
        <v>1246</v>
      </c>
      <c r="P450" s="1" t="s">
        <v>199</v>
      </c>
      <c r="R450" s="12" t="s">
        <v>20</v>
      </c>
    </row>
    <row r="451" spans="1:18" hidden="1" x14ac:dyDescent="0.2">
      <c r="A451" s="1">
        <v>448</v>
      </c>
      <c r="B451" s="2" t="s">
        <v>283</v>
      </c>
      <c r="C451" s="2" t="s">
        <v>55</v>
      </c>
      <c r="D451" s="12" t="s">
        <v>68</v>
      </c>
      <c r="E451" s="2">
        <v>1164</v>
      </c>
      <c r="F451" s="23">
        <v>1</v>
      </c>
      <c r="G451" s="1" t="s">
        <v>202</v>
      </c>
      <c r="H451" s="2">
        <v>5.41</v>
      </c>
      <c r="I451" s="2">
        <v>2700</v>
      </c>
      <c r="M451" s="12" t="s">
        <v>1239</v>
      </c>
      <c r="N451" s="1" t="s">
        <v>194</v>
      </c>
      <c r="O451" s="1" t="s">
        <v>1246</v>
      </c>
      <c r="P451" s="1" t="s">
        <v>15</v>
      </c>
      <c r="Q451" s="1" t="s">
        <v>1288</v>
      </c>
      <c r="R451" s="12" t="s">
        <v>16</v>
      </c>
    </row>
    <row r="452" spans="1:18" hidden="1" x14ac:dyDescent="0.2">
      <c r="A452" s="1">
        <v>449</v>
      </c>
      <c r="B452" s="2" t="s">
        <v>283</v>
      </c>
      <c r="C452" s="2" t="s">
        <v>55</v>
      </c>
      <c r="D452" s="12" t="s">
        <v>68</v>
      </c>
      <c r="E452" s="2">
        <v>1165</v>
      </c>
      <c r="F452" s="23">
        <v>2</v>
      </c>
      <c r="G452" s="1" t="s">
        <v>474</v>
      </c>
      <c r="H452" s="2">
        <v>3.39</v>
      </c>
      <c r="I452" s="2">
        <v>2700</v>
      </c>
      <c r="M452" s="5" t="s">
        <v>1241</v>
      </c>
      <c r="N452" s="1" t="s">
        <v>475</v>
      </c>
      <c r="O452" s="1" t="s">
        <v>1245</v>
      </c>
      <c r="P452" s="1" t="s">
        <v>28</v>
      </c>
      <c r="Q452" s="1" t="s">
        <v>1288</v>
      </c>
      <c r="R452" s="12" t="s">
        <v>16</v>
      </c>
    </row>
    <row r="453" spans="1:18" hidden="1" x14ac:dyDescent="0.2">
      <c r="A453" s="1">
        <v>450</v>
      </c>
      <c r="B453" s="2" t="s">
        <v>283</v>
      </c>
      <c r="C453" s="2" t="s">
        <v>55</v>
      </c>
      <c r="D453" s="12" t="s">
        <v>68</v>
      </c>
      <c r="E453" s="2">
        <v>1166</v>
      </c>
      <c r="F453" s="2">
        <v>14</v>
      </c>
      <c r="G453" s="1" t="s">
        <v>36</v>
      </c>
      <c r="H453" s="2">
        <v>4.3099999999999996</v>
      </c>
      <c r="I453" s="2">
        <v>3830</v>
      </c>
      <c r="M453" s="5" t="s">
        <v>1241</v>
      </c>
      <c r="N453" s="1" t="s">
        <v>475</v>
      </c>
      <c r="O453" s="1" t="s">
        <v>1245</v>
      </c>
      <c r="P453" s="1" t="s">
        <v>37</v>
      </c>
      <c r="R453" s="12" t="s">
        <v>20</v>
      </c>
    </row>
    <row r="454" spans="1:18" hidden="1" x14ac:dyDescent="0.2">
      <c r="A454" s="1">
        <v>451</v>
      </c>
      <c r="B454" s="2" t="s">
        <v>283</v>
      </c>
      <c r="C454" s="2" t="s">
        <v>55</v>
      </c>
      <c r="D454" s="12" t="s">
        <v>68</v>
      </c>
      <c r="E454" s="2">
        <v>1167</v>
      </c>
      <c r="F454" s="23">
        <v>12</v>
      </c>
      <c r="G454" s="1" t="s">
        <v>30</v>
      </c>
      <c r="H454" s="2">
        <v>3.42</v>
      </c>
      <c r="I454" s="2">
        <v>3800</v>
      </c>
      <c r="M454" s="12" t="s">
        <v>1239</v>
      </c>
      <c r="N454" s="1" t="s">
        <v>194</v>
      </c>
      <c r="O454" s="1" t="s">
        <v>1246</v>
      </c>
      <c r="P454" s="1" t="s">
        <v>15</v>
      </c>
      <c r="R454" s="12" t="s">
        <v>20</v>
      </c>
    </row>
    <row r="455" spans="1:18" hidden="1" x14ac:dyDescent="0.2">
      <c r="A455" s="1">
        <v>452</v>
      </c>
      <c r="B455" s="2" t="s">
        <v>283</v>
      </c>
      <c r="C455" s="2" t="s">
        <v>55</v>
      </c>
      <c r="D455" s="12" t="s">
        <v>68</v>
      </c>
      <c r="E455" s="2">
        <v>1168</v>
      </c>
      <c r="F455" s="23">
        <v>2</v>
      </c>
      <c r="G455" s="1" t="s">
        <v>476</v>
      </c>
      <c r="H455" s="2">
        <v>3.39</v>
      </c>
      <c r="I455" s="2">
        <v>2700</v>
      </c>
      <c r="M455" s="5" t="s">
        <v>1241</v>
      </c>
      <c r="N455" s="1" t="s">
        <v>475</v>
      </c>
      <c r="O455" s="1" t="s">
        <v>1245</v>
      </c>
      <c r="P455" s="1" t="s">
        <v>28</v>
      </c>
      <c r="Q455" s="1" t="s">
        <v>1288</v>
      </c>
      <c r="R455" s="12" t="s">
        <v>16</v>
      </c>
    </row>
    <row r="456" spans="1:18" hidden="1" x14ac:dyDescent="0.2">
      <c r="A456" s="1">
        <v>453</v>
      </c>
      <c r="B456" s="2" t="s">
        <v>283</v>
      </c>
      <c r="C456" s="2" t="s">
        <v>55</v>
      </c>
      <c r="D456" s="12" t="s">
        <v>68</v>
      </c>
      <c r="E456" s="2">
        <v>1169</v>
      </c>
      <c r="F456" s="23">
        <v>2</v>
      </c>
      <c r="G456" s="1" t="s">
        <v>299</v>
      </c>
      <c r="H456" s="2">
        <v>2.81</v>
      </c>
      <c r="I456" s="2">
        <v>2700</v>
      </c>
      <c r="M456" s="12" t="s">
        <v>1239</v>
      </c>
      <c r="N456" s="1" t="s">
        <v>194</v>
      </c>
      <c r="O456" s="1" t="s">
        <v>1246</v>
      </c>
      <c r="P456" s="1" t="s">
        <v>15</v>
      </c>
      <c r="Q456" s="1" t="s">
        <v>1288</v>
      </c>
      <c r="R456" s="12" t="s">
        <v>16</v>
      </c>
    </row>
    <row r="457" spans="1:18" hidden="1" x14ac:dyDescent="0.2">
      <c r="A457" s="1">
        <v>454</v>
      </c>
      <c r="B457" s="2" t="s">
        <v>283</v>
      </c>
      <c r="C457" s="2" t="s">
        <v>55</v>
      </c>
      <c r="D457" s="12" t="s">
        <v>68</v>
      </c>
      <c r="E457" s="2">
        <v>1170</v>
      </c>
      <c r="F457" s="23">
        <v>2</v>
      </c>
      <c r="G457" s="1" t="s">
        <v>299</v>
      </c>
      <c r="H457" s="2">
        <v>2</v>
      </c>
      <c r="I457" s="2">
        <v>2700</v>
      </c>
      <c r="M457" s="12" t="s">
        <v>1239</v>
      </c>
      <c r="N457" s="1" t="s">
        <v>194</v>
      </c>
      <c r="O457" s="1" t="s">
        <v>1246</v>
      </c>
      <c r="P457" s="1" t="s">
        <v>15</v>
      </c>
      <c r="Q457" s="1" t="s">
        <v>1288</v>
      </c>
      <c r="R457" s="12" t="s">
        <v>16</v>
      </c>
    </row>
    <row r="458" spans="1:18" hidden="1" x14ac:dyDescent="0.2">
      <c r="A458" s="1">
        <v>455</v>
      </c>
      <c r="B458" s="2" t="s">
        <v>283</v>
      </c>
      <c r="C458" s="2" t="s">
        <v>55</v>
      </c>
      <c r="D458" s="12" t="s">
        <v>68</v>
      </c>
      <c r="E458" s="2">
        <v>1171</v>
      </c>
      <c r="F458" s="23">
        <v>2</v>
      </c>
      <c r="G458" s="1" t="s">
        <v>477</v>
      </c>
      <c r="H458" s="2">
        <v>41.78</v>
      </c>
      <c r="I458" s="2">
        <v>3000</v>
      </c>
      <c r="M458" s="12" t="s">
        <v>1239</v>
      </c>
      <c r="N458" s="1" t="s">
        <v>225</v>
      </c>
      <c r="O458" s="1" t="s">
        <v>1246</v>
      </c>
      <c r="P458" s="1" t="s">
        <v>71</v>
      </c>
      <c r="Q458" s="1" t="s">
        <v>1288</v>
      </c>
      <c r="R458" s="12" t="s">
        <v>16</v>
      </c>
    </row>
    <row r="459" spans="1:18" hidden="1" x14ac:dyDescent="0.2">
      <c r="A459" s="1">
        <v>456</v>
      </c>
      <c r="B459" s="2" t="s">
        <v>283</v>
      </c>
      <c r="C459" s="2" t="s">
        <v>55</v>
      </c>
      <c r="D459" s="12" t="s">
        <v>68</v>
      </c>
      <c r="E459" s="2">
        <v>1172</v>
      </c>
      <c r="F459" s="23">
        <v>2</v>
      </c>
      <c r="G459" s="1" t="s">
        <v>470</v>
      </c>
      <c r="H459" s="2">
        <v>12.08</v>
      </c>
      <c r="I459" s="2">
        <v>3000</v>
      </c>
      <c r="M459" s="12" t="s">
        <v>1239</v>
      </c>
      <c r="N459" s="1" t="s">
        <v>225</v>
      </c>
      <c r="O459" s="1" t="s">
        <v>1246</v>
      </c>
      <c r="P459" s="1" t="s">
        <v>15</v>
      </c>
      <c r="Q459" s="1" t="s">
        <v>1288</v>
      </c>
      <c r="R459" s="12" t="s">
        <v>16</v>
      </c>
    </row>
    <row r="460" spans="1:18" hidden="1" x14ac:dyDescent="0.2">
      <c r="A460" s="1">
        <v>457</v>
      </c>
      <c r="B460" s="2" t="s">
        <v>283</v>
      </c>
      <c r="C460" s="2" t="s">
        <v>55</v>
      </c>
      <c r="D460" s="12" t="s">
        <v>68</v>
      </c>
      <c r="E460" s="2">
        <v>1173</v>
      </c>
      <c r="F460" s="23">
        <v>1</v>
      </c>
      <c r="G460" s="1" t="s">
        <v>478</v>
      </c>
      <c r="H460" s="2">
        <v>16.23</v>
      </c>
      <c r="I460" s="2">
        <v>3000</v>
      </c>
      <c r="M460" s="12" t="s">
        <v>1239</v>
      </c>
      <c r="N460" s="1" t="s">
        <v>225</v>
      </c>
      <c r="O460" s="1" t="s">
        <v>1246</v>
      </c>
      <c r="P460" s="1" t="s">
        <v>292</v>
      </c>
      <c r="Q460" s="1" t="s">
        <v>1288</v>
      </c>
      <c r="R460" s="12" t="s">
        <v>16</v>
      </c>
    </row>
    <row r="461" spans="1:18" hidden="1" x14ac:dyDescent="0.2">
      <c r="A461" s="1">
        <v>458</v>
      </c>
      <c r="B461" s="2" t="s">
        <v>283</v>
      </c>
      <c r="C461" s="2" t="s">
        <v>55</v>
      </c>
      <c r="D461" s="12" t="s">
        <v>68</v>
      </c>
      <c r="E461" s="2">
        <v>1174</v>
      </c>
      <c r="F461" s="23">
        <v>2</v>
      </c>
      <c r="G461" s="1" t="s">
        <v>479</v>
      </c>
      <c r="H461" s="2">
        <v>32.89</v>
      </c>
      <c r="I461" s="2">
        <v>3000</v>
      </c>
      <c r="M461" s="12" t="s">
        <v>1239</v>
      </c>
      <c r="N461" s="1" t="s">
        <v>225</v>
      </c>
      <c r="O461" s="1" t="s">
        <v>1246</v>
      </c>
      <c r="P461" s="1" t="s">
        <v>71</v>
      </c>
      <c r="Q461" s="1" t="s">
        <v>1288</v>
      </c>
      <c r="R461" s="12" t="s">
        <v>16</v>
      </c>
    </row>
    <row r="462" spans="1:18" hidden="1" x14ac:dyDescent="0.2">
      <c r="A462" s="1">
        <v>459</v>
      </c>
      <c r="B462" s="2" t="s">
        <v>283</v>
      </c>
      <c r="C462" s="2" t="s">
        <v>55</v>
      </c>
      <c r="D462" s="12" t="s">
        <v>68</v>
      </c>
      <c r="E462" s="2" t="s">
        <v>480</v>
      </c>
      <c r="F462" s="23">
        <v>2</v>
      </c>
      <c r="G462" s="1" t="s">
        <v>481</v>
      </c>
      <c r="H462" s="2">
        <v>5.38</v>
      </c>
      <c r="I462" s="2">
        <v>2700</v>
      </c>
      <c r="M462" s="5" t="s">
        <v>1241</v>
      </c>
      <c r="N462" s="1" t="s">
        <v>482</v>
      </c>
      <c r="O462" s="1" t="s">
        <v>1245</v>
      </c>
      <c r="P462" s="1" t="s">
        <v>28</v>
      </c>
      <c r="Q462" s="1" t="s">
        <v>1288</v>
      </c>
      <c r="R462" s="12" t="s">
        <v>16</v>
      </c>
    </row>
    <row r="463" spans="1:18" hidden="1" x14ac:dyDescent="0.2">
      <c r="A463" s="1">
        <v>460</v>
      </c>
      <c r="B463" s="2" t="s">
        <v>283</v>
      </c>
      <c r="C463" s="2" t="s">
        <v>55</v>
      </c>
      <c r="D463" s="12" t="s">
        <v>68</v>
      </c>
      <c r="E463" s="2">
        <v>1175</v>
      </c>
      <c r="F463" s="23">
        <v>2</v>
      </c>
      <c r="G463" s="1" t="s">
        <v>470</v>
      </c>
      <c r="H463" s="2">
        <v>9.4</v>
      </c>
      <c r="I463" s="2">
        <v>3000</v>
      </c>
      <c r="M463" s="12" t="s">
        <v>1239</v>
      </c>
      <c r="N463" s="1" t="s">
        <v>225</v>
      </c>
      <c r="O463" s="1" t="s">
        <v>1246</v>
      </c>
      <c r="P463" s="1" t="s">
        <v>15</v>
      </c>
      <c r="Q463" s="1" t="s">
        <v>1288</v>
      </c>
      <c r="R463" s="12" t="s">
        <v>16</v>
      </c>
    </row>
    <row r="464" spans="1:18" hidden="1" x14ac:dyDescent="0.2">
      <c r="A464" s="1">
        <v>461</v>
      </c>
      <c r="B464" s="2" t="s">
        <v>283</v>
      </c>
      <c r="C464" s="2" t="s">
        <v>55</v>
      </c>
      <c r="D464" s="12" t="s">
        <v>68</v>
      </c>
      <c r="E464" s="2">
        <v>1176</v>
      </c>
      <c r="F464" s="23">
        <v>2</v>
      </c>
      <c r="G464" s="1" t="s">
        <v>299</v>
      </c>
      <c r="H464" s="2">
        <v>2.08</v>
      </c>
      <c r="I464" s="2">
        <v>2700</v>
      </c>
      <c r="M464" s="12" t="s">
        <v>1239</v>
      </c>
      <c r="N464" s="1" t="s">
        <v>194</v>
      </c>
      <c r="O464" s="1" t="s">
        <v>1246</v>
      </c>
      <c r="P464" s="1" t="s">
        <v>15</v>
      </c>
      <c r="Q464" s="1" t="s">
        <v>1288</v>
      </c>
      <c r="R464" s="12" t="s">
        <v>16</v>
      </c>
    </row>
    <row r="465" spans="1:20" hidden="1" x14ac:dyDescent="0.2">
      <c r="A465" s="1">
        <v>462</v>
      </c>
      <c r="B465" s="2" t="s">
        <v>283</v>
      </c>
      <c r="C465" s="2" t="s">
        <v>55</v>
      </c>
      <c r="D465" s="12" t="s">
        <v>68</v>
      </c>
      <c r="E465" s="2">
        <v>1177</v>
      </c>
      <c r="F465" s="23">
        <v>2</v>
      </c>
      <c r="G465" s="1" t="s">
        <v>299</v>
      </c>
      <c r="H465" s="2">
        <v>2.92</v>
      </c>
      <c r="I465" s="2">
        <v>2700</v>
      </c>
      <c r="M465" s="12" t="s">
        <v>1239</v>
      </c>
      <c r="N465" s="1" t="s">
        <v>194</v>
      </c>
      <c r="O465" s="1" t="s">
        <v>1246</v>
      </c>
      <c r="P465" s="1" t="s">
        <v>15</v>
      </c>
      <c r="Q465" s="1" t="s">
        <v>1288</v>
      </c>
      <c r="R465" s="12" t="s">
        <v>16</v>
      </c>
    </row>
    <row r="466" spans="1:20" hidden="1" x14ac:dyDescent="0.2">
      <c r="A466" s="1">
        <v>463</v>
      </c>
      <c r="B466" s="2" t="s">
        <v>283</v>
      </c>
      <c r="C466" s="2" t="s">
        <v>55</v>
      </c>
      <c r="D466" s="12" t="s">
        <v>68</v>
      </c>
      <c r="E466" s="2">
        <v>1178</v>
      </c>
      <c r="F466" s="23">
        <v>2</v>
      </c>
      <c r="G466" s="1" t="s">
        <v>299</v>
      </c>
      <c r="H466" s="2">
        <v>3.09</v>
      </c>
      <c r="I466" s="2">
        <v>2700</v>
      </c>
      <c r="M466" s="12" t="s">
        <v>1239</v>
      </c>
      <c r="N466" s="1" t="s">
        <v>194</v>
      </c>
      <c r="O466" s="1" t="s">
        <v>1246</v>
      </c>
      <c r="P466" s="1" t="s">
        <v>15</v>
      </c>
      <c r="Q466" s="1" t="s">
        <v>1288</v>
      </c>
      <c r="R466" s="12" t="s">
        <v>16</v>
      </c>
    </row>
    <row r="467" spans="1:20" hidden="1" x14ac:dyDescent="0.2">
      <c r="A467" s="1">
        <v>464</v>
      </c>
      <c r="B467" s="2" t="s">
        <v>283</v>
      </c>
      <c r="C467" s="2" t="s">
        <v>55</v>
      </c>
      <c r="D467" s="12" t="s">
        <v>68</v>
      </c>
      <c r="E467" s="2">
        <v>1179</v>
      </c>
      <c r="F467" s="23">
        <v>2</v>
      </c>
      <c r="G467" s="1" t="s">
        <v>299</v>
      </c>
      <c r="H467" s="2">
        <v>2.09</v>
      </c>
      <c r="I467" s="2">
        <v>2700</v>
      </c>
      <c r="M467" s="12" t="s">
        <v>1239</v>
      </c>
      <c r="N467" s="1" t="s">
        <v>194</v>
      </c>
      <c r="O467" s="1" t="s">
        <v>1246</v>
      </c>
      <c r="P467" s="1" t="s">
        <v>15</v>
      </c>
      <c r="Q467" s="1" t="s">
        <v>1288</v>
      </c>
      <c r="R467" s="12" t="s">
        <v>16</v>
      </c>
    </row>
    <row r="468" spans="1:20" hidden="1" x14ac:dyDescent="0.2">
      <c r="A468" s="1">
        <v>465</v>
      </c>
      <c r="B468" s="2" t="s">
        <v>283</v>
      </c>
      <c r="C468" s="2" t="s">
        <v>55</v>
      </c>
      <c r="D468" s="12" t="s">
        <v>68</v>
      </c>
      <c r="E468" s="2">
        <v>1180</v>
      </c>
      <c r="F468" s="23">
        <v>2</v>
      </c>
      <c r="G468" s="1" t="s">
        <v>69</v>
      </c>
      <c r="H468" s="2">
        <v>34.89</v>
      </c>
      <c r="I468" s="2">
        <v>3000</v>
      </c>
      <c r="M468" s="12" t="s">
        <v>1239</v>
      </c>
      <c r="N468" s="1" t="s">
        <v>225</v>
      </c>
      <c r="O468" s="1" t="s">
        <v>1246</v>
      </c>
      <c r="P468" s="1" t="s">
        <v>71</v>
      </c>
      <c r="Q468" s="1" t="s">
        <v>1288</v>
      </c>
      <c r="R468" s="12" t="s">
        <v>16</v>
      </c>
      <c r="T468" s="13"/>
    </row>
    <row r="469" spans="1:20" hidden="1" x14ac:dyDescent="0.2">
      <c r="A469" s="1">
        <v>466</v>
      </c>
      <c r="B469" s="2" t="s">
        <v>283</v>
      </c>
      <c r="C469" s="2" t="s">
        <v>55</v>
      </c>
      <c r="D469" s="12" t="s">
        <v>68</v>
      </c>
      <c r="E469" s="2">
        <v>1181</v>
      </c>
      <c r="F469" s="23">
        <v>2</v>
      </c>
      <c r="G469" s="1" t="s">
        <v>470</v>
      </c>
      <c r="H469" s="2">
        <v>11.09</v>
      </c>
      <c r="I469" s="2">
        <v>3000</v>
      </c>
      <c r="M469" s="12" t="s">
        <v>1239</v>
      </c>
      <c r="N469" s="1" t="s">
        <v>225</v>
      </c>
      <c r="O469" s="1" t="s">
        <v>1246</v>
      </c>
      <c r="P469" s="1" t="s">
        <v>15</v>
      </c>
      <c r="Q469" s="1" t="s">
        <v>1288</v>
      </c>
      <c r="R469" s="12" t="s">
        <v>16</v>
      </c>
    </row>
    <row r="470" spans="1:20" hidden="1" x14ac:dyDescent="0.2">
      <c r="A470" s="1">
        <v>467</v>
      </c>
      <c r="B470" s="2" t="s">
        <v>283</v>
      </c>
      <c r="C470" s="2" t="s">
        <v>55</v>
      </c>
      <c r="D470" s="12" t="s">
        <v>68</v>
      </c>
      <c r="E470" s="2">
        <v>1182</v>
      </c>
      <c r="F470" s="23">
        <v>2</v>
      </c>
      <c r="G470" s="1" t="s">
        <v>299</v>
      </c>
      <c r="H470" s="2">
        <v>3.36</v>
      </c>
      <c r="I470" s="2">
        <v>2700</v>
      </c>
      <c r="M470" s="12" t="s">
        <v>1239</v>
      </c>
      <c r="N470" s="1" t="s">
        <v>194</v>
      </c>
      <c r="O470" s="1" t="s">
        <v>1246</v>
      </c>
      <c r="P470" s="1" t="s">
        <v>15</v>
      </c>
      <c r="Q470" s="1" t="s">
        <v>1288</v>
      </c>
      <c r="R470" s="12" t="s">
        <v>16</v>
      </c>
    </row>
    <row r="471" spans="1:20" hidden="1" x14ac:dyDescent="0.2">
      <c r="A471" s="1">
        <v>468</v>
      </c>
      <c r="B471" s="2" t="s">
        <v>283</v>
      </c>
      <c r="C471" s="2" t="s">
        <v>55</v>
      </c>
      <c r="D471" s="12" t="s">
        <v>68</v>
      </c>
      <c r="E471" s="2">
        <v>1183</v>
      </c>
      <c r="F471" s="23">
        <v>2</v>
      </c>
      <c r="G471" s="1" t="s">
        <v>299</v>
      </c>
      <c r="H471" s="2">
        <v>3.46</v>
      </c>
      <c r="I471" s="2">
        <v>2700</v>
      </c>
      <c r="M471" s="12" t="s">
        <v>1239</v>
      </c>
      <c r="N471" s="1" t="s">
        <v>194</v>
      </c>
      <c r="O471" s="1" t="s">
        <v>1246</v>
      </c>
      <c r="P471" s="1" t="s">
        <v>15</v>
      </c>
      <c r="Q471" s="1" t="s">
        <v>1288</v>
      </c>
      <c r="R471" s="12" t="s">
        <v>16</v>
      </c>
    </row>
    <row r="472" spans="1:20" hidden="1" x14ac:dyDescent="0.2">
      <c r="A472" s="1">
        <v>469</v>
      </c>
      <c r="B472" s="2" t="s">
        <v>283</v>
      </c>
      <c r="C472" s="2" t="s">
        <v>55</v>
      </c>
      <c r="D472" s="12" t="s">
        <v>68</v>
      </c>
      <c r="E472" s="2">
        <v>1184</v>
      </c>
      <c r="F472" s="23">
        <v>2</v>
      </c>
      <c r="G472" s="1" t="s">
        <v>483</v>
      </c>
      <c r="H472" s="2">
        <v>22.15</v>
      </c>
      <c r="I472" s="2">
        <v>3000</v>
      </c>
      <c r="M472" s="12" t="s">
        <v>1239</v>
      </c>
      <c r="N472" s="1" t="s">
        <v>225</v>
      </c>
      <c r="O472" s="1" t="s">
        <v>1246</v>
      </c>
      <c r="P472" s="1" t="s">
        <v>484</v>
      </c>
      <c r="Q472" s="1" t="s">
        <v>1288</v>
      </c>
      <c r="R472" s="12" t="s">
        <v>16</v>
      </c>
    </row>
    <row r="473" spans="1:20" hidden="1" x14ac:dyDescent="0.2">
      <c r="A473" s="1">
        <v>470</v>
      </c>
      <c r="B473" s="2" t="s">
        <v>283</v>
      </c>
      <c r="C473" s="2" t="s">
        <v>55</v>
      </c>
      <c r="D473" s="12" t="s">
        <v>68</v>
      </c>
      <c r="E473" s="2">
        <v>1185</v>
      </c>
      <c r="F473" s="23">
        <v>17</v>
      </c>
      <c r="G473" s="1" t="s">
        <v>17</v>
      </c>
      <c r="H473" s="2" t="s">
        <v>19</v>
      </c>
      <c r="I473" s="2" t="s">
        <v>122</v>
      </c>
      <c r="N473" s="2" t="s">
        <v>20</v>
      </c>
      <c r="O473" s="2"/>
      <c r="P473" s="2" t="s">
        <v>20</v>
      </c>
      <c r="Q473" s="2"/>
      <c r="R473" s="12" t="s">
        <v>20</v>
      </c>
    </row>
    <row r="474" spans="1:20" hidden="1" x14ac:dyDescent="0.2">
      <c r="A474" s="1">
        <v>471</v>
      </c>
      <c r="B474" s="2" t="s">
        <v>283</v>
      </c>
      <c r="C474" s="2" t="s">
        <v>55</v>
      </c>
      <c r="D474" s="12" t="s">
        <v>68</v>
      </c>
      <c r="E474" s="2">
        <v>1186</v>
      </c>
      <c r="F474" s="23">
        <v>2</v>
      </c>
      <c r="G474" s="1" t="s">
        <v>1322</v>
      </c>
      <c r="H474" s="2">
        <v>6.99</v>
      </c>
      <c r="I474" s="2">
        <v>2700</v>
      </c>
      <c r="M474" s="5" t="s">
        <v>1241</v>
      </c>
      <c r="N474" s="1" t="s">
        <v>475</v>
      </c>
      <c r="O474" s="1" t="s">
        <v>1245</v>
      </c>
      <c r="P474" s="1" t="s">
        <v>28</v>
      </c>
      <c r="Q474" s="1" t="s">
        <v>1288</v>
      </c>
      <c r="R474" s="12" t="s">
        <v>16</v>
      </c>
    </row>
    <row r="475" spans="1:20" hidden="1" x14ac:dyDescent="0.2">
      <c r="A475" s="1">
        <v>472</v>
      </c>
      <c r="B475" s="2" t="s">
        <v>283</v>
      </c>
      <c r="C475" s="2" t="s">
        <v>55</v>
      </c>
      <c r="D475" s="12" t="s">
        <v>1039</v>
      </c>
      <c r="E475" s="2">
        <v>1188</v>
      </c>
      <c r="F475" s="2">
        <v>14</v>
      </c>
      <c r="G475" s="1" t="s">
        <v>36</v>
      </c>
      <c r="H475" s="2">
        <v>1.49</v>
      </c>
      <c r="I475" s="2">
        <v>3830</v>
      </c>
      <c r="M475" s="5" t="s">
        <v>1241</v>
      </c>
      <c r="N475" s="1" t="s">
        <v>475</v>
      </c>
      <c r="O475" s="1" t="s">
        <v>1245</v>
      </c>
      <c r="P475" s="1" t="s">
        <v>37</v>
      </c>
      <c r="R475" s="12" t="s">
        <v>20</v>
      </c>
    </row>
    <row r="476" spans="1:20" hidden="1" x14ac:dyDescent="0.2">
      <c r="A476" s="1">
        <v>473</v>
      </c>
      <c r="B476" s="2" t="s">
        <v>283</v>
      </c>
      <c r="C476" s="2" t="s">
        <v>55</v>
      </c>
      <c r="D476" s="12" t="s">
        <v>68</v>
      </c>
      <c r="E476" s="2">
        <v>1190</v>
      </c>
      <c r="F476" s="23">
        <v>4</v>
      </c>
      <c r="G476" s="1" t="s">
        <v>487</v>
      </c>
      <c r="H476" s="2">
        <v>8.9499999999999993</v>
      </c>
      <c r="I476" s="2">
        <v>3000</v>
      </c>
      <c r="M476" s="12" t="s">
        <v>1239</v>
      </c>
      <c r="N476" s="1" t="s">
        <v>194</v>
      </c>
      <c r="O476" s="1" t="s">
        <v>1246</v>
      </c>
      <c r="P476" s="1" t="s">
        <v>15</v>
      </c>
      <c r="Q476" s="1" t="s">
        <v>1288</v>
      </c>
      <c r="R476" s="12" t="s">
        <v>16</v>
      </c>
    </row>
    <row r="477" spans="1:20" hidden="1" x14ac:dyDescent="0.2">
      <c r="A477" s="1">
        <v>474</v>
      </c>
      <c r="B477" s="2" t="s">
        <v>283</v>
      </c>
      <c r="C477" s="2" t="s">
        <v>55</v>
      </c>
      <c r="D477" s="12" t="s">
        <v>68</v>
      </c>
      <c r="E477" s="2">
        <v>1191</v>
      </c>
      <c r="F477" s="23">
        <v>6</v>
      </c>
      <c r="G477" s="1" t="s">
        <v>488</v>
      </c>
      <c r="H477" s="2">
        <v>48.81</v>
      </c>
      <c r="I477" s="2">
        <v>3000</v>
      </c>
      <c r="M477" s="12" t="s">
        <v>1239</v>
      </c>
      <c r="N477" s="1" t="s">
        <v>194</v>
      </c>
      <c r="O477" s="1" t="s">
        <v>1246</v>
      </c>
      <c r="P477" s="1" t="s">
        <v>15</v>
      </c>
      <c r="Q477" s="1" t="s">
        <v>1288</v>
      </c>
      <c r="R477" s="12" t="s">
        <v>26</v>
      </c>
    </row>
    <row r="478" spans="1:20" hidden="1" x14ac:dyDescent="0.2">
      <c r="A478" s="1">
        <v>475</v>
      </c>
      <c r="B478" s="2" t="s">
        <v>283</v>
      </c>
      <c r="C478" s="2" t="s">
        <v>55</v>
      </c>
      <c r="D478" s="12" t="s">
        <v>68</v>
      </c>
      <c r="E478" s="2">
        <v>1192</v>
      </c>
      <c r="F478" s="23">
        <v>17</v>
      </c>
      <c r="G478" s="1" t="s">
        <v>17</v>
      </c>
      <c r="H478" s="2" t="s">
        <v>19</v>
      </c>
      <c r="I478" s="2" t="s">
        <v>122</v>
      </c>
      <c r="N478" s="2" t="s">
        <v>20</v>
      </c>
      <c r="O478" s="2"/>
      <c r="P478" s="2" t="s">
        <v>20</v>
      </c>
      <c r="Q478" s="2"/>
      <c r="R478" s="12" t="s">
        <v>20</v>
      </c>
    </row>
    <row r="479" spans="1:20" hidden="1" x14ac:dyDescent="0.2">
      <c r="A479" s="1">
        <v>476</v>
      </c>
      <c r="B479" s="2" t="s">
        <v>283</v>
      </c>
      <c r="C479" s="2" t="s">
        <v>55</v>
      </c>
      <c r="D479" s="12" t="s">
        <v>68</v>
      </c>
      <c r="E479" s="2">
        <v>1193</v>
      </c>
      <c r="F479" s="23">
        <v>13</v>
      </c>
      <c r="G479" s="1" t="s">
        <v>489</v>
      </c>
      <c r="H479" s="2">
        <v>4.79</v>
      </c>
      <c r="I479" s="2">
        <v>3830</v>
      </c>
      <c r="M479" s="12" t="s">
        <v>1239</v>
      </c>
      <c r="N479" s="1" t="s">
        <v>194</v>
      </c>
      <c r="O479" s="1" t="s">
        <v>1246</v>
      </c>
      <c r="P479" s="1" t="s">
        <v>199</v>
      </c>
      <c r="R479" s="12" t="s">
        <v>20</v>
      </c>
    </row>
    <row r="480" spans="1:20" hidden="1" x14ac:dyDescent="0.2">
      <c r="A480" s="1">
        <v>477</v>
      </c>
      <c r="B480" s="2" t="s">
        <v>283</v>
      </c>
      <c r="C480" s="2" t="s">
        <v>55</v>
      </c>
      <c r="D480" s="12" t="s">
        <v>68</v>
      </c>
      <c r="E480" s="2">
        <v>1194</v>
      </c>
      <c r="F480" s="23">
        <v>4</v>
      </c>
      <c r="G480" s="1" t="s">
        <v>490</v>
      </c>
      <c r="H480" s="2">
        <v>16.690000000000001</v>
      </c>
      <c r="I480" s="2">
        <v>3000</v>
      </c>
      <c r="M480" s="12" t="s">
        <v>1239</v>
      </c>
      <c r="N480" s="1" t="s">
        <v>194</v>
      </c>
      <c r="O480" s="1" t="s">
        <v>1246</v>
      </c>
      <c r="P480" s="1" t="s">
        <v>199</v>
      </c>
      <c r="Q480" s="1" t="s">
        <v>1288</v>
      </c>
      <c r="R480" s="12" t="s">
        <v>16</v>
      </c>
    </row>
    <row r="481" spans="1:20" hidden="1" x14ac:dyDescent="0.2">
      <c r="A481" s="1">
        <v>478</v>
      </c>
      <c r="B481" s="2" t="s">
        <v>283</v>
      </c>
      <c r="C481" s="2" t="s">
        <v>55</v>
      </c>
      <c r="D481" s="12" t="s">
        <v>68</v>
      </c>
      <c r="E481" s="2">
        <v>1195</v>
      </c>
      <c r="F481" s="23">
        <v>2</v>
      </c>
      <c r="G481" s="1" t="s">
        <v>491</v>
      </c>
      <c r="H481" s="2">
        <v>15.97</v>
      </c>
      <c r="I481" s="2">
        <v>3000</v>
      </c>
      <c r="M481" s="12" t="s">
        <v>1239</v>
      </c>
      <c r="N481" s="1" t="s">
        <v>194</v>
      </c>
      <c r="O481" s="1" t="s">
        <v>1246</v>
      </c>
      <c r="P481" s="1" t="s">
        <v>199</v>
      </c>
      <c r="Q481" s="1" t="s">
        <v>1288</v>
      </c>
      <c r="R481" s="12" t="s">
        <v>16</v>
      </c>
    </row>
    <row r="482" spans="1:20" hidden="1" x14ac:dyDescent="0.2">
      <c r="A482" s="1">
        <v>479</v>
      </c>
      <c r="B482" s="2" t="s">
        <v>283</v>
      </c>
      <c r="C482" s="2" t="s">
        <v>55</v>
      </c>
      <c r="D482" s="12" t="s">
        <v>68</v>
      </c>
      <c r="E482" s="2">
        <v>1196</v>
      </c>
      <c r="F482" s="23">
        <v>2</v>
      </c>
      <c r="G482" s="1" t="s">
        <v>469</v>
      </c>
      <c r="H482" s="2">
        <v>14.17</v>
      </c>
      <c r="I482" s="2">
        <v>3000</v>
      </c>
      <c r="M482" s="12" t="s">
        <v>1239</v>
      </c>
      <c r="N482" s="1" t="s">
        <v>194</v>
      </c>
      <c r="O482" s="1" t="s">
        <v>1246</v>
      </c>
      <c r="P482" s="1" t="s">
        <v>199</v>
      </c>
      <c r="Q482" s="1" t="s">
        <v>1288</v>
      </c>
      <c r="R482" s="12" t="s">
        <v>16</v>
      </c>
    </row>
    <row r="483" spans="1:20" hidden="1" x14ac:dyDescent="0.2">
      <c r="A483" s="1">
        <v>480</v>
      </c>
      <c r="B483" s="2" t="s">
        <v>283</v>
      </c>
      <c r="C483" s="2" t="s">
        <v>55</v>
      </c>
      <c r="D483" s="12" t="s">
        <v>68</v>
      </c>
      <c r="E483" s="2">
        <v>1197</v>
      </c>
      <c r="F483" s="23">
        <v>2</v>
      </c>
      <c r="G483" s="1" t="s">
        <v>469</v>
      </c>
      <c r="H483" s="2">
        <v>15.85</v>
      </c>
      <c r="I483" s="2">
        <v>3000</v>
      </c>
      <c r="M483" s="12" t="s">
        <v>1239</v>
      </c>
      <c r="N483" s="1" t="s">
        <v>194</v>
      </c>
      <c r="O483" s="1" t="s">
        <v>1246</v>
      </c>
      <c r="P483" s="1" t="s">
        <v>199</v>
      </c>
      <c r="Q483" s="1" t="s">
        <v>1288</v>
      </c>
      <c r="R483" s="12" t="s">
        <v>16</v>
      </c>
    </row>
    <row r="484" spans="1:20" hidden="1" x14ac:dyDescent="0.2">
      <c r="A484" s="1">
        <v>481</v>
      </c>
      <c r="B484" s="2" t="s">
        <v>283</v>
      </c>
      <c r="C484" s="2" t="s">
        <v>55</v>
      </c>
      <c r="D484" s="12" t="s">
        <v>68</v>
      </c>
      <c r="E484" s="2">
        <v>1198</v>
      </c>
      <c r="F484" s="23">
        <v>2</v>
      </c>
      <c r="G484" s="1" t="s">
        <v>469</v>
      </c>
      <c r="H484" s="2">
        <v>12.66</v>
      </c>
      <c r="I484" s="2">
        <v>3000</v>
      </c>
      <c r="M484" s="12" t="s">
        <v>1239</v>
      </c>
      <c r="N484" s="1" t="s">
        <v>194</v>
      </c>
      <c r="O484" s="1" t="s">
        <v>1246</v>
      </c>
      <c r="P484" s="1" t="s">
        <v>199</v>
      </c>
      <c r="Q484" s="1" t="s">
        <v>1288</v>
      </c>
      <c r="R484" s="12" t="s">
        <v>16</v>
      </c>
    </row>
    <row r="485" spans="1:20" hidden="1" x14ac:dyDescent="0.2">
      <c r="A485" s="1">
        <v>482</v>
      </c>
      <c r="B485" s="2" t="s">
        <v>283</v>
      </c>
      <c r="C485" s="2" t="s">
        <v>55</v>
      </c>
      <c r="D485" s="12" t="s">
        <v>68</v>
      </c>
      <c r="E485" s="2">
        <v>1199</v>
      </c>
      <c r="F485" s="2">
        <v>15</v>
      </c>
      <c r="G485" s="1" t="s">
        <v>31</v>
      </c>
      <c r="H485" s="2">
        <v>20.6</v>
      </c>
      <c r="I485" s="2">
        <v>3000</v>
      </c>
      <c r="M485" s="12" t="s">
        <v>1239</v>
      </c>
      <c r="N485" s="1" t="s">
        <v>194</v>
      </c>
      <c r="O485" s="1" t="s">
        <v>1246</v>
      </c>
      <c r="P485" s="1" t="s">
        <v>32</v>
      </c>
      <c r="Q485" s="1" t="s">
        <v>1288</v>
      </c>
      <c r="R485" s="12" t="s">
        <v>16</v>
      </c>
    </row>
    <row r="486" spans="1:20" hidden="1" x14ac:dyDescent="0.2">
      <c r="A486" s="1">
        <v>483</v>
      </c>
      <c r="B486" s="2" t="s">
        <v>283</v>
      </c>
      <c r="C486" s="2" t="s">
        <v>55</v>
      </c>
      <c r="D486" s="12" t="s">
        <v>68</v>
      </c>
      <c r="E486" s="2">
        <v>1200</v>
      </c>
      <c r="F486" s="23">
        <v>2</v>
      </c>
      <c r="G486" s="1" t="s">
        <v>492</v>
      </c>
      <c r="H486" s="2">
        <v>4.8600000000000003</v>
      </c>
      <c r="I486" s="2">
        <v>2700</v>
      </c>
      <c r="M486" s="5" t="s">
        <v>1241</v>
      </c>
      <c r="N486" s="1" t="s">
        <v>486</v>
      </c>
      <c r="O486" s="1" t="s">
        <v>1245</v>
      </c>
      <c r="P486" s="1" t="s">
        <v>28</v>
      </c>
      <c r="Q486" s="1" t="s">
        <v>1288</v>
      </c>
      <c r="R486" s="12" t="s">
        <v>16</v>
      </c>
      <c r="T486" s="13"/>
    </row>
    <row r="487" spans="1:20" hidden="1" x14ac:dyDescent="0.2">
      <c r="A487" s="1">
        <v>484</v>
      </c>
      <c r="B487" s="2" t="s">
        <v>283</v>
      </c>
      <c r="C487" s="2" t="s">
        <v>55</v>
      </c>
      <c r="D487" s="12" t="s">
        <v>68</v>
      </c>
      <c r="E487" s="2">
        <v>1201</v>
      </c>
      <c r="F487" s="23">
        <v>2</v>
      </c>
      <c r="G487" s="1" t="s">
        <v>493</v>
      </c>
      <c r="H487" s="2">
        <v>4.8600000000000003</v>
      </c>
      <c r="I487" s="2">
        <v>2700</v>
      </c>
      <c r="M487" s="5" t="s">
        <v>1241</v>
      </c>
      <c r="N487" s="1" t="s">
        <v>486</v>
      </c>
      <c r="O487" s="1" t="s">
        <v>1245</v>
      </c>
      <c r="P487" s="1" t="s">
        <v>28</v>
      </c>
      <c r="Q487" s="1" t="s">
        <v>1288</v>
      </c>
      <c r="R487" s="12" t="s">
        <v>16</v>
      </c>
      <c r="T487" s="13"/>
    </row>
    <row r="488" spans="1:20" hidden="1" x14ac:dyDescent="0.2">
      <c r="A488" s="1">
        <v>485</v>
      </c>
      <c r="B488" s="2" t="s">
        <v>283</v>
      </c>
      <c r="C488" s="2" t="s">
        <v>55</v>
      </c>
      <c r="D488" s="12" t="s">
        <v>68</v>
      </c>
      <c r="E488" s="2">
        <v>1202</v>
      </c>
      <c r="F488" s="23">
        <v>6</v>
      </c>
      <c r="G488" s="1" t="s">
        <v>13</v>
      </c>
      <c r="H488" s="2">
        <v>27.68</v>
      </c>
      <c r="I488" s="2">
        <v>3000</v>
      </c>
      <c r="M488" s="12" t="s">
        <v>1239</v>
      </c>
      <c r="N488" s="1" t="s">
        <v>194</v>
      </c>
      <c r="O488" s="1" t="s">
        <v>1246</v>
      </c>
      <c r="P488" s="1" t="s">
        <v>15</v>
      </c>
      <c r="Q488" s="1" t="s">
        <v>1288</v>
      </c>
      <c r="R488" s="12" t="s">
        <v>16</v>
      </c>
    </row>
    <row r="489" spans="1:20" hidden="1" x14ac:dyDescent="0.2">
      <c r="A489" s="1">
        <v>486</v>
      </c>
      <c r="B489" s="2" t="s">
        <v>283</v>
      </c>
      <c r="C489" s="2" t="s">
        <v>55</v>
      </c>
      <c r="D489" s="12" t="s">
        <v>68</v>
      </c>
      <c r="E489" s="2">
        <v>1203</v>
      </c>
      <c r="F489" s="2">
        <v>14</v>
      </c>
      <c r="G489" s="1" t="s">
        <v>36</v>
      </c>
      <c r="H489" s="2">
        <v>5.54</v>
      </c>
      <c r="I489" s="2">
        <v>3830</v>
      </c>
      <c r="M489" s="5" t="s">
        <v>1241</v>
      </c>
      <c r="N489" s="1" t="s">
        <v>475</v>
      </c>
      <c r="O489" s="1" t="s">
        <v>1245</v>
      </c>
      <c r="P489" s="1" t="s">
        <v>37</v>
      </c>
      <c r="R489" s="12" t="s">
        <v>20</v>
      </c>
    </row>
    <row r="490" spans="1:20" hidden="1" x14ac:dyDescent="0.2">
      <c r="A490" s="1">
        <v>487</v>
      </c>
      <c r="B490" s="2" t="s">
        <v>283</v>
      </c>
      <c r="C490" s="2" t="s">
        <v>55</v>
      </c>
      <c r="D490" s="12" t="s">
        <v>1039</v>
      </c>
      <c r="E490" s="2">
        <v>1204</v>
      </c>
      <c r="F490" s="23">
        <v>2</v>
      </c>
      <c r="G490" s="1" t="s">
        <v>1324</v>
      </c>
      <c r="H490" s="2">
        <v>21.58</v>
      </c>
      <c r="I490" s="2">
        <v>3000</v>
      </c>
      <c r="M490" s="12" t="s">
        <v>1239</v>
      </c>
      <c r="N490" s="1" t="s">
        <v>57</v>
      </c>
      <c r="O490" s="1" t="s">
        <v>1246</v>
      </c>
      <c r="P490" s="1" t="s">
        <v>199</v>
      </c>
      <c r="Q490" s="1" t="s">
        <v>1288</v>
      </c>
      <c r="R490" s="12" t="s">
        <v>16</v>
      </c>
    </row>
    <row r="491" spans="1:20" hidden="1" x14ac:dyDescent="0.2">
      <c r="A491" s="1">
        <v>488</v>
      </c>
      <c r="B491" s="2" t="s">
        <v>283</v>
      </c>
      <c r="C491" s="2" t="s">
        <v>55</v>
      </c>
      <c r="D491" s="12" t="s">
        <v>1039</v>
      </c>
      <c r="E491" s="2">
        <v>1205</v>
      </c>
      <c r="F491" s="23">
        <v>6</v>
      </c>
      <c r="G491" s="1" t="s">
        <v>13</v>
      </c>
      <c r="H491" s="2">
        <v>19.670000000000002</v>
      </c>
      <c r="I491" s="2">
        <v>3000</v>
      </c>
      <c r="M491" s="12" t="s">
        <v>1239</v>
      </c>
      <c r="N491" s="1" t="s">
        <v>57</v>
      </c>
      <c r="O491" s="1" t="s">
        <v>1245</v>
      </c>
      <c r="P491" s="1" t="s">
        <v>425</v>
      </c>
      <c r="Q491" s="1" t="s">
        <v>1288</v>
      </c>
      <c r="R491" s="12" t="s">
        <v>16</v>
      </c>
    </row>
    <row r="492" spans="1:20" hidden="1" x14ac:dyDescent="0.2">
      <c r="A492" s="1">
        <v>489</v>
      </c>
      <c r="B492" s="2" t="s">
        <v>283</v>
      </c>
      <c r="C492" s="2" t="s">
        <v>55</v>
      </c>
      <c r="D492" s="12" t="s">
        <v>1039</v>
      </c>
      <c r="E492" s="2">
        <v>1206</v>
      </c>
      <c r="F492" s="23">
        <v>1</v>
      </c>
      <c r="G492" s="1" t="s">
        <v>495</v>
      </c>
      <c r="H492" s="2">
        <v>14.14</v>
      </c>
      <c r="I492" s="2">
        <v>3000</v>
      </c>
      <c r="M492" s="5" t="s">
        <v>1241</v>
      </c>
      <c r="N492" s="1" t="s">
        <v>496</v>
      </c>
      <c r="O492" s="1" t="s">
        <v>1246</v>
      </c>
      <c r="P492" s="1" t="s">
        <v>292</v>
      </c>
      <c r="Q492" s="1" t="s">
        <v>1288</v>
      </c>
      <c r="R492" s="12" t="s">
        <v>16</v>
      </c>
    </row>
    <row r="493" spans="1:20" hidden="1" x14ac:dyDescent="0.2">
      <c r="A493" s="1">
        <v>490</v>
      </c>
      <c r="B493" s="2" t="s">
        <v>283</v>
      </c>
      <c r="C493" s="2" t="s">
        <v>55</v>
      </c>
      <c r="D493" s="12" t="s">
        <v>1039</v>
      </c>
      <c r="E493" s="2">
        <v>1207</v>
      </c>
      <c r="F493" s="23">
        <v>2</v>
      </c>
      <c r="G493" s="1" t="s">
        <v>1325</v>
      </c>
      <c r="H493" s="2">
        <v>10.73</v>
      </c>
      <c r="I493" s="2">
        <v>3000</v>
      </c>
      <c r="M493" s="5" t="s">
        <v>1241</v>
      </c>
      <c r="N493" s="1" t="s">
        <v>120</v>
      </c>
      <c r="O493" s="1" t="s">
        <v>1245</v>
      </c>
      <c r="P493" s="1" t="s">
        <v>271</v>
      </c>
      <c r="Q493" s="1" t="s">
        <v>1288</v>
      </c>
      <c r="R493" s="12" t="s">
        <v>16</v>
      </c>
    </row>
    <row r="494" spans="1:20" hidden="1" x14ac:dyDescent="0.2">
      <c r="A494" s="1">
        <v>491</v>
      </c>
      <c r="B494" s="2" t="s">
        <v>283</v>
      </c>
      <c r="C494" s="2" t="s">
        <v>55</v>
      </c>
      <c r="D494" s="12" t="s">
        <v>1039</v>
      </c>
      <c r="E494" s="2">
        <v>1208</v>
      </c>
      <c r="F494" s="23">
        <v>13</v>
      </c>
      <c r="G494" s="1" t="s">
        <v>38</v>
      </c>
      <c r="H494" s="2">
        <v>23.32</v>
      </c>
      <c r="I494" s="2">
        <v>3300</v>
      </c>
      <c r="M494" s="12" t="s">
        <v>1240</v>
      </c>
      <c r="N494" s="1" t="s">
        <v>214</v>
      </c>
      <c r="O494" s="1" t="s">
        <v>1246</v>
      </c>
      <c r="P494" s="1" t="s">
        <v>498</v>
      </c>
      <c r="R494" s="12" t="s">
        <v>20</v>
      </c>
    </row>
    <row r="495" spans="1:20" hidden="1" x14ac:dyDescent="0.2">
      <c r="A495" s="1">
        <v>492</v>
      </c>
      <c r="B495" s="2" t="s">
        <v>283</v>
      </c>
      <c r="C495" s="2" t="s">
        <v>55</v>
      </c>
      <c r="D495" s="12" t="s">
        <v>1039</v>
      </c>
      <c r="E495" s="2" t="s">
        <v>499</v>
      </c>
      <c r="F495" s="23">
        <v>13</v>
      </c>
      <c r="G495" s="1" t="s">
        <v>218</v>
      </c>
      <c r="H495" s="2">
        <v>2.71</v>
      </c>
      <c r="I495" s="2">
        <v>3300</v>
      </c>
      <c r="M495" s="12" t="s">
        <v>1240</v>
      </c>
      <c r="N495" s="1" t="s">
        <v>500</v>
      </c>
      <c r="P495" s="2" t="s">
        <v>20</v>
      </c>
      <c r="Q495" s="2"/>
      <c r="R495" s="12" t="s">
        <v>20</v>
      </c>
    </row>
    <row r="496" spans="1:20" x14ac:dyDescent="0.2">
      <c r="A496" s="1">
        <v>493</v>
      </c>
      <c r="B496" s="2" t="s">
        <v>283</v>
      </c>
      <c r="C496" s="2" t="s">
        <v>55</v>
      </c>
      <c r="D496" s="12" t="s">
        <v>1039</v>
      </c>
      <c r="E496" s="2" t="s">
        <v>399</v>
      </c>
      <c r="F496" s="23">
        <v>8</v>
      </c>
      <c r="G496" s="1" t="s">
        <v>400</v>
      </c>
      <c r="H496" s="2">
        <v>6.72</v>
      </c>
      <c r="I496" s="2" t="s">
        <v>122</v>
      </c>
      <c r="N496" s="2" t="s">
        <v>20</v>
      </c>
      <c r="O496" s="2"/>
      <c r="P496" s="2" t="s">
        <v>20</v>
      </c>
      <c r="Q496" s="2"/>
      <c r="R496" s="12" t="s">
        <v>20</v>
      </c>
    </row>
    <row r="497" spans="1:18" x14ac:dyDescent="0.2">
      <c r="A497" s="1">
        <v>494</v>
      </c>
      <c r="B497" s="2" t="s">
        <v>283</v>
      </c>
      <c r="C497" s="2" t="s">
        <v>55</v>
      </c>
      <c r="D497" s="12" t="s">
        <v>1039</v>
      </c>
      <c r="E497" s="2" t="s">
        <v>402</v>
      </c>
      <c r="F497" s="23">
        <v>8</v>
      </c>
      <c r="G497" s="1" t="s">
        <v>403</v>
      </c>
      <c r="H497" s="2">
        <v>6.72</v>
      </c>
      <c r="I497" s="2" t="s">
        <v>122</v>
      </c>
      <c r="N497" s="2" t="s">
        <v>20</v>
      </c>
      <c r="O497" s="2"/>
      <c r="P497" s="2" t="s">
        <v>20</v>
      </c>
      <c r="Q497" s="2"/>
      <c r="R497" s="12" t="s">
        <v>20</v>
      </c>
    </row>
    <row r="498" spans="1:18" x14ac:dyDescent="0.2">
      <c r="A498" s="1">
        <v>495</v>
      </c>
      <c r="B498" s="2" t="s">
        <v>283</v>
      </c>
      <c r="C498" s="2" t="s">
        <v>55</v>
      </c>
      <c r="D498" s="12" t="s">
        <v>1039</v>
      </c>
      <c r="E498" s="2" t="s">
        <v>501</v>
      </c>
      <c r="F498" s="23">
        <v>8</v>
      </c>
      <c r="G498" s="1" t="s">
        <v>405</v>
      </c>
      <c r="H498" s="2">
        <v>8.08</v>
      </c>
      <c r="I498" s="2" t="s">
        <v>122</v>
      </c>
      <c r="N498" s="2" t="s">
        <v>20</v>
      </c>
      <c r="O498" s="2"/>
      <c r="P498" s="2" t="s">
        <v>20</v>
      </c>
      <c r="Q498" s="2"/>
      <c r="R498" s="12" t="s">
        <v>20</v>
      </c>
    </row>
    <row r="499" spans="1:18" x14ac:dyDescent="0.2">
      <c r="A499" s="1">
        <v>496</v>
      </c>
      <c r="B499" s="2" t="s">
        <v>283</v>
      </c>
      <c r="C499" s="2" t="s">
        <v>55</v>
      </c>
      <c r="D499" s="12" t="s">
        <v>1039</v>
      </c>
      <c r="E499" s="2" t="s">
        <v>502</v>
      </c>
      <c r="F499" s="23">
        <v>8</v>
      </c>
      <c r="G499" s="1" t="s">
        <v>407</v>
      </c>
      <c r="H499" s="2">
        <v>7.08</v>
      </c>
      <c r="I499" s="2" t="s">
        <v>122</v>
      </c>
      <c r="N499" s="2" t="s">
        <v>20</v>
      </c>
      <c r="O499" s="2"/>
      <c r="P499" s="2" t="s">
        <v>20</v>
      </c>
      <c r="Q499" s="2"/>
      <c r="R499" s="12" t="s">
        <v>20</v>
      </c>
    </row>
    <row r="500" spans="1:18" x14ac:dyDescent="0.2">
      <c r="A500" s="1">
        <v>497</v>
      </c>
      <c r="B500" s="2" t="s">
        <v>283</v>
      </c>
      <c r="C500" s="2" t="s">
        <v>55</v>
      </c>
      <c r="D500" s="12" t="s">
        <v>1039</v>
      </c>
      <c r="E500" s="2" t="s">
        <v>503</v>
      </c>
      <c r="F500" s="23">
        <v>8</v>
      </c>
      <c r="G500" s="1" t="s">
        <v>409</v>
      </c>
      <c r="H500" s="2">
        <v>6.72</v>
      </c>
      <c r="I500" s="2" t="s">
        <v>122</v>
      </c>
      <c r="N500" s="2" t="s">
        <v>20</v>
      </c>
      <c r="O500" s="2"/>
      <c r="P500" s="2" t="s">
        <v>20</v>
      </c>
      <c r="Q500" s="2"/>
      <c r="R500" s="12" t="s">
        <v>20</v>
      </c>
    </row>
    <row r="501" spans="1:18" hidden="1" x14ac:dyDescent="0.2">
      <c r="A501" s="1">
        <v>498</v>
      </c>
      <c r="B501" s="2" t="s">
        <v>283</v>
      </c>
      <c r="C501" s="2" t="s">
        <v>55</v>
      </c>
      <c r="D501" s="12" t="s">
        <v>1039</v>
      </c>
      <c r="E501" s="2" t="s">
        <v>410</v>
      </c>
      <c r="F501" s="23">
        <v>6</v>
      </c>
      <c r="G501" s="1" t="s">
        <v>411</v>
      </c>
      <c r="H501" s="2">
        <v>13.5</v>
      </c>
      <c r="I501" s="2">
        <v>3830</v>
      </c>
      <c r="M501" s="5" t="s">
        <v>1241</v>
      </c>
      <c r="N501" s="1" t="s">
        <v>504</v>
      </c>
      <c r="O501" s="1" t="s">
        <v>1245</v>
      </c>
      <c r="P501" s="1" t="s">
        <v>114</v>
      </c>
      <c r="R501" s="12" t="s">
        <v>20</v>
      </c>
    </row>
    <row r="502" spans="1:18" hidden="1" x14ac:dyDescent="0.2">
      <c r="A502" s="1">
        <v>499</v>
      </c>
      <c r="B502" s="2" t="s">
        <v>283</v>
      </c>
      <c r="C502" s="2" t="s">
        <v>55</v>
      </c>
      <c r="D502" s="12" t="s">
        <v>1039</v>
      </c>
      <c r="E502" s="2" t="s">
        <v>412</v>
      </c>
      <c r="F502" s="23">
        <v>6</v>
      </c>
      <c r="G502" s="1" t="s">
        <v>505</v>
      </c>
      <c r="H502" s="2">
        <v>13.64</v>
      </c>
      <c r="I502" s="2">
        <v>3830</v>
      </c>
      <c r="M502" s="5" t="s">
        <v>1241</v>
      </c>
      <c r="N502" s="1" t="s">
        <v>120</v>
      </c>
      <c r="O502" s="1" t="s">
        <v>1245</v>
      </c>
      <c r="P502" s="1" t="s">
        <v>114</v>
      </c>
      <c r="R502" s="12" t="s">
        <v>20</v>
      </c>
    </row>
    <row r="503" spans="1:18" hidden="1" x14ac:dyDescent="0.2">
      <c r="A503" s="1">
        <v>500</v>
      </c>
      <c r="B503" s="2" t="s">
        <v>283</v>
      </c>
      <c r="C503" s="2" t="s">
        <v>55</v>
      </c>
      <c r="D503" s="12" t="s">
        <v>1039</v>
      </c>
      <c r="E503" s="2" t="s">
        <v>414</v>
      </c>
      <c r="F503" s="23">
        <v>6</v>
      </c>
      <c r="G503" s="1" t="s">
        <v>415</v>
      </c>
      <c r="H503" s="2">
        <v>13.12</v>
      </c>
      <c r="I503" s="2">
        <v>3830</v>
      </c>
      <c r="M503" s="5" t="s">
        <v>1241</v>
      </c>
      <c r="N503" s="1" t="s">
        <v>120</v>
      </c>
      <c r="O503" s="1" t="s">
        <v>1245</v>
      </c>
      <c r="P503" s="1" t="s">
        <v>114</v>
      </c>
      <c r="R503" s="12" t="s">
        <v>20</v>
      </c>
    </row>
    <row r="504" spans="1:18" hidden="1" x14ac:dyDescent="0.2">
      <c r="A504" s="1">
        <v>501</v>
      </c>
      <c r="B504" s="2" t="s">
        <v>283</v>
      </c>
      <c r="C504" s="2" t="s">
        <v>55</v>
      </c>
      <c r="D504" s="12" t="s">
        <v>1039</v>
      </c>
      <c r="E504" s="2" t="s">
        <v>506</v>
      </c>
      <c r="F504" s="23">
        <v>6</v>
      </c>
      <c r="G504" s="1" t="s">
        <v>417</v>
      </c>
      <c r="H504" s="2">
        <v>27.92</v>
      </c>
      <c r="I504" s="2">
        <v>3830</v>
      </c>
      <c r="M504" s="5" t="s">
        <v>1241</v>
      </c>
      <c r="N504" s="1" t="s">
        <v>507</v>
      </c>
      <c r="O504" s="1" t="s">
        <v>1245</v>
      </c>
      <c r="P504" s="1" t="s">
        <v>114</v>
      </c>
      <c r="R504" s="12" t="s">
        <v>20</v>
      </c>
    </row>
    <row r="505" spans="1:18" hidden="1" x14ac:dyDescent="0.2">
      <c r="A505" s="1">
        <v>502</v>
      </c>
      <c r="B505" s="2" t="s">
        <v>283</v>
      </c>
      <c r="C505" s="2" t="s">
        <v>55</v>
      </c>
      <c r="D505" s="12" t="s">
        <v>1039</v>
      </c>
      <c r="E505" s="2" t="s">
        <v>419</v>
      </c>
      <c r="F505" s="23">
        <v>6</v>
      </c>
      <c r="G505" s="1" t="s">
        <v>420</v>
      </c>
      <c r="H505" s="2">
        <v>27.92</v>
      </c>
      <c r="I505" s="2">
        <v>3830</v>
      </c>
      <c r="M505" s="5" t="s">
        <v>1241</v>
      </c>
      <c r="N505" s="1" t="s">
        <v>508</v>
      </c>
      <c r="O505" s="1" t="s">
        <v>1245</v>
      </c>
      <c r="P505" s="1" t="s">
        <v>114</v>
      </c>
      <c r="R505" s="12" t="s">
        <v>20</v>
      </c>
    </row>
    <row r="506" spans="1:18" hidden="1" x14ac:dyDescent="0.2">
      <c r="A506" s="1">
        <v>503</v>
      </c>
      <c r="B506" s="2" t="s">
        <v>283</v>
      </c>
      <c r="C506" s="2" t="s">
        <v>55</v>
      </c>
      <c r="D506" s="12" t="s">
        <v>1039</v>
      </c>
      <c r="E506" s="2" t="s">
        <v>509</v>
      </c>
      <c r="F506" s="23">
        <v>6</v>
      </c>
      <c r="G506" s="1" t="s">
        <v>422</v>
      </c>
      <c r="H506" s="2">
        <v>26.77</v>
      </c>
      <c r="I506" s="2">
        <v>3830</v>
      </c>
      <c r="M506" s="5" t="s">
        <v>1241</v>
      </c>
      <c r="N506" s="1" t="s">
        <v>510</v>
      </c>
      <c r="O506" s="1" t="s">
        <v>1245</v>
      </c>
      <c r="P506" s="1" t="s">
        <v>114</v>
      </c>
      <c r="R506" s="12" t="s">
        <v>20</v>
      </c>
    </row>
    <row r="507" spans="1:18" hidden="1" x14ac:dyDescent="0.2">
      <c r="A507" s="1">
        <v>504</v>
      </c>
      <c r="B507" s="2" t="s">
        <v>283</v>
      </c>
      <c r="C507" s="2" t="s">
        <v>55</v>
      </c>
      <c r="D507" s="12" t="s">
        <v>1039</v>
      </c>
      <c r="E507" s="2" t="s">
        <v>423</v>
      </c>
      <c r="F507" s="23">
        <v>6</v>
      </c>
      <c r="G507" s="1" t="s">
        <v>424</v>
      </c>
      <c r="H507" s="2">
        <v>20.21</v>
      </c>
      <c r="I507" s="2">
        <v>3830</v>
      </c>
      <c r="M507" s="5" t="s">
        <v>1241</v>
      </c>
      <c r="N507" s="1" t="s">
        <v>120</v>
      </c>
      <c r="O507" s="1" t="s">
        <v>1245</v>
      </c>
      <c r="P507" s="1" t="s">
        <v>425</v>
      </c>
      <c r="R507" s="12" t="s">
        <v>20</v>
      </c>
    </row>
    <row r="508" spans="1:18" hidden="1" x14ac:dyDescent="0.2">
      <c r="A508" s="1">
        <v>505</v>
      </c>
      <c r="B508" s="2" t="s">
        <v>283</v>
      </c>
      <c r="C508" s="2" t="s">
        <v>123</v>
      </c>
      <c r="D508" s="12" t="s">
        <v>1039</v>
      </c>
      <c r="E508" s="2">
        <v>2100</v>
      </c>
      <c r="F508" s="23">
        <v>6</v>
      </c>
      <c r="G508" s="1" t="s">
        <v>284</v>
      </c>
      <c r="H508" s="4">
        <v>68.510000000000005</v>
      </c>
      <c r="I508" s="2">
        <v>2700</v>
      </c>
      <c r="M508" s="12" t="s">
        <v>1239</v>
      </c>
      <c r="N508" s="1" t="s">
        <v>57</v>
      </c>
      <c r="O508" s="1" t="s">
        <v>1246</v>
      </c>
      <c r="P508" s="1" t="s">
        <v>15</v>
      </c>
      <c r="Q508" s="1" t="s">
        <v>1288</v>
      </c>
      <c r="R508" s="12" t="s">
        <v>16</v>
      </c>
    </row>
    <row r="509" spans="1:18" hidden="1" x14ac:dyDescent="0.2">
      <c r="A509" s="1">
        <v>506</v>
      </c>
      <c r="B509" s="2" t="s">
        <v>283</v>
      </c>
      <c r="C509" s="2" t="s">
        <v>123</v>
      </c>
      <c r="D509" s="5" t="s">
        <v>1056</v>
      </c>
      <c r="E509" s="2">
        <v>2101</v>
      </c>
      <c r="F509" s="23">
        <v>6</v>
      </c>
      <c r="G509" s="1" t="s">
        <v>13</v>
      </c>
      <c r="H509" s="4">
        <v>33.409999999999997</v>
      </c>
      <c r="I509" s="2">
        <v>2700</v>
      </c>
      <c r="M509" s="12" t="s">
        <v>1239</v>
      </c>
      <c r="N509" s="1" t="s">
        <v>57</v>
      </c>
      <c r="O509" s="1" t="s">
        <v>1246</v>
      </c>
      <c r="P509" s="1" t="s">
        <v>15</v>
      </c>
      <c r="Q509" s="1" t="s">
        <v>1288</v>
      </c>
      <c r="R509" s="12" t="s">
        <v>26</v>
      </c>
    </row>
    <row r="510" spans="1:18" hidden="1" x14ac:dyDescent="0.2">
      <c r="A510" s="1">
        <v>507</v>
      </c>
      <c r="B510" s="2" t="s">
        <v>283</v>
      </c>
      <c r="C510" s="2" t="s">
        <v>123</v>
      </c>
      <c r="D510" s="5" t="s">
        <v>1056</v>
      </c>
      <c r="E510" s="2">
        <v>2102</v>
      </c>
      <c r="F510" s="23">
        <v>6</v>
      </c>
      <c r="G510" s="1" t="s">
        <v>13</v>
      </c>
      <c r="H510" s="4">
        <v>62.11</v>
      </c>
      <c r="I510" s="2">
        <v>2700</v>
      </c>
      <c r="M510" s="12" t="s">
        <v>1239</v>
      </c>
      <c r="N510" s="1" t="s">
        <v>57</v>
      </c>
      <c r="O510" s="1" t="s">
        <v>1246</v>
      </c>
      <c r="P510" s="1" t="s">
        <v>15</v>
      </c>
      <c r="Q510" s="1" t="s">
        <v>1288</v>
      </c>
      <c r="R510" s="12" t="s">
        <v>26</v>
      </c>
    </row>
    <row r="511" spans="1:18" hidden="1" x14ac:dyDescent="0.2">
      <c r="A511" s="1">
        <v>508</v>
      </c>
      <c r="B511" s="2" t="s">
        <v>283</v>
      </c>
      <c r="C511" s="2" t="s">
        <v>123</v>
      </c>
      <c r="D511" s="5" t="s">
        <v>1056</v>
      </c>
      <c r="E511" s="2">
        <v>2103</v>
      </c>
      <c r="F511" s="23">
        <v>1</v>
      </c>
      <c r="G511" s="1" t="s">
        <v>276</v>
      </c>
      <c r="H511" s="4">
        <v>8.48</v>
      </c>
      <c r="I511" s="2">
        <v>2700</v>
      </c>
      <c r="M511" s="5" t="s">
        <v>1241</v>
      </c>
      <c r="N511" s="1" t="s">
        <v>131</v>
      </c>
      <c r="O511" s="1" t="s">
        <v>1245</v>
      </c>
      <c r="P511" s="1" t="s">
        <v>37</v>
      </c>
      <c r="Q511" s="1" t="s">
        <v>1288</v>
      </c>
      <c r="R511" s="12" t="s">
        <v>16</v>
      </c>
    </row>
    <row r="512" spans="1:18" hidden="1" x14ac:dyDescent="0.2">
      <c r="A512" s="1">
        <v>509</v>
      </c>
      <c r="B512" s="2" t="s">
        <v>283</v>
      </c>
      <c r="C512" s="2" t="s">
        <v>123</v>
      </c>
      <c r="D512" s="5" t="s">
        <v>1056</v>
      </c>
      <c r="E512" s="2">
        <v>2104</v>
      </c>
      <c r="F512" s="23">
        <v>1</v>
      </c>
      <c r="G512" s="1" t="s">
        <v>511</v>
      </c>
      <c r="H512" s="4">
        <v>25.41</v>
      </c>
      <c r="I512" s="2">
        <v>2700</v>
      </c>
      <c r="M512" s="12" t="s">
        <v>1239</v>
      </c>
      <c r="N512" s="1" t="s">
        <v>57</v>
      </c>
      <c r="O512" s="1" t="s">
        <v>1246</v>
      </c>
      <c r="P512" s="1" t="s">
        <v>15</v>
      </c>
      <c r="Q512" s="1" t="s">
        <v>1288</v>
      </c>
      <c r="R512" s="12" t="s">
        <v>16</v>
      </c>
    </row>
    <row r="513" spans="1:18" hidden="1" x14ac:dyDescent="0.2">
      <c r="A513" s="1">
        <v>510</v>
      </c>
      <c r="B513" s="2" t="s">
        <v>283</v>
      </c>
      <c r="C513" s="2" t="s">
        <v>123</v>
      </c>
      <c r="D513" s="5" t="s">
        <v>1056</v>
      </c>
      <c r="E513" s="2">
        <v>2105</v>
      </c>
      <c r="F513" s="23">
        <v>1</v>
      </c>
      <c r="G513" s="1" t="s">
        <v>512</v>
      </c>
      <c r="H513" s="4">
        <v>32.090000000000003</v>
      </c>
      <c r="I513" s="2">
        <v>3230</v>
      </c>
      <c r="M513" s="12" t="s">
        <v>1239</v>
      </c>
      <c r="N513" s="1" t="s">
        <v>70</v>
      </c>
      <c r="O513" s="1" t="s">
        <v>1246</v>
      </c>
      <c r="P513" s="1" t="s">
        <v>292</v>
      </c>
      <c r="R513" s="12" t="s">
        <v>20</v>
      </c>
    </row>
    <row r="514" spans="1:18" hidden="1" x14ac:dyDescent="0.2">
      <c r="A514" s="1">
        <v>511</v>
      </c>
      <c r="B514" s="2" t="s">
        <v>283</v>
      </c>
      <c r="C514" s="2" t="s">
        <v>123</v>
      </c>
      <c r="D514" s="5" t="s">
        <v>1056</v>
      </c>
      <c r="E514" s="2">
        <v>2106</v>
      </c>
      <c r="F514" s="23">
        <v>1</v>
      </c>
      <c r="G514" s="1" t="s">
        <v>478</v>
      </c>
      <c r="H514" s="4">
        <v>21.23</v>
      </c>
      <c r="I514" s="2">
        <v>3230</v>
      </c>
      <c r="M514" s="12" t="s">
        <v>1239</v>
      </c>
      <c r="N514" s="1" t="s">
        <v>70</v>
      </c>
      <c r="O514" s="1" t="s">
        <v>1246</v>
      </c>
      <c r="P514" s="1" t="s">
        <v>292</v>
      </c>
      <c r="R514" s="12" t="s">
        <v>20</v>
      </c>
    </row>
    <row r="515" spans="1:18" hidden="1" x14ac:dyDescent="0.2">
      <c r="A515" s="1">
        <v>512</v>
      </c>
      <c r="B515" s="2" t="s">
        <v>283</v>
      </c>
      <c r="C515" s="2" t="s">
        <v>123</v>
      </c>
      <c r="D515" s="5" t="s">
        <v>1056</v>
      </c>
      <c r="E515" s="2">
        <v>2107</v>
      </c>
      <c r="F515" s="23">
        <v>1</v>
      </c>
      <c r="G515" s="1" t="s">
        <v>198</v>
      </c>
      <c r="H515" s="4">
        <v>10.46</v>
      </c>
      <c r="I515" s="2">
        <v>3230</v>
      </c>
      <c r="M515" s="12" t="s">
        <v>1239</v>
      </c>
      <c r="N515" s="1" t="s">
        <v>57</v>
      </c>
      <c r="O515" s="1" t="s">
        <v>1246</v>
      </c>
      <c r="P515" s="1" t="s">
        <v>199</v>
      </c>
      <c r="R515" s="12" t="s">
        <v>20</v>
      </c>
    </row>
    <row r="516" spans="1:18" hidden="1" x14ac:dyDescent="0.2">
      <c r="A516" s="1">
        <v>513</v>
      </c>
      <c r="B516" s="2" t="s">
        <v>283</v>
      </c>
      <c r="C516" s="2" t="s">
        <v>123</v>
      </c>
      <c r="D516" s="5" t="s">
        <v>1056</v>
      </c>
      <c r="E516" s="2">
        <v>2108</v>
      </c>
      <c r="F516" s="2">
        <v>15</v>
      </c>
      <c r="G516" s="1" t="s">
        <v>31</v>
      </c>
      <c r="H516" s="4">
        <v>9.57</v>
      </c>
      <c r="I516" s="2">
        <v>2700</v>
      </c>
      <c r="M516" s="12" t="s">
        <v>1239</v>
      </c>
      <c r="N516" s="1" t="s">
        <v>57</v>
      </c>
      <c r="O516" s="1" t="s">
        <v>1246</v>
      </c>
      <c r="P516" s="1" t="s">
        <v>32</v>
      </c>
      <c r="Q516" s="1" t="s">
        <v>1288</v>
      </c>
      <c r="R516" s="12" t="s">
        <v>16</v>
      </c>
    </row>
    <row r="517" spans="1:18" hidden="1" x14ac:dyDescent="0.2">
      <c r="A517" s="1">
        <v>514</v>
      </c>
      <c r="B517" s="2" t="s">
        <v>283</v>
      </c>
      <c r="C517" s="2" t="s">
        <v>123</v>
      </c>
      <c r="D517" s="5" t="s">
        <v>1056</v>
      </c>
      <c r="E517" s="2">
        <v>2109</v>
      </c>
      <c r="F517" s="23">
        <v>12</v>
      </c>
      <c r="G517" s="1" t="s">
        <v>30</v>
      </c>
      <c r="H517" s="4">
        <v>10.24</v>
      </c>
      <c r="I517" s="2">
        <v>3230</v>
      </c>
      <c r="M517" s="12" t="s">
        <v>1239</v>
      </c>
      <c r="N517" s="1" t="s">
        <v>57</v>
      </c>
      <c r="O517" s="1" t="s">
        <v>1246</v>
      </c>
      <c r="P517" s="1" t="s">
        <v>15</v>
      </c>
      <c r="R517" s="12" t="s">
        <v>20</v>
      </c>
    </row>
    <row r="518" spans="1:18" hidden="1" x14ac:dyDescent="0.2">
      <c r="A518" s="1">
        <v>515</v>
      </c>
      <c r="B518" s="2" t="s">
        <v>283</v>
      </c>
      <c r="C518" s="2" t="s">
        <v>123</v>
      </c>
      <c r="D518" s="5" t="s">
        <v>1056</v>
      </c>
      <c r="E518" s="2">
        <v>2110</v>
      </c>
      <c r="F518" s="23">
        <v>1</v>
      </c>
      <c r="G518" s="1" t="s">
        <v>513</v>
      </c>
      <c r="H518" s="4">
        <v>3.62</v>
      </c>
      <c r="I518" s="2">
        <v>2700</v>
      </c>
      <c r="M518" s="5" t="s">
        <v>1241</v>
      </c>
      <c r="N518" s="1" t="s">
        <v>131</v>
      </c>
      <c r="O518" s="1" t="s">
        <v>1245</v>
      </c>
      <c r="P518" s="1" t="s">
        <v>28</v>
      </c>
      <c r="Q518" s="1" t="s">
        <v>1288</v>
      </c>
      <c r="R518" s="12" t="s">
        <v>16</v>
      </c>
    </row>
    <row r="519" spans="1:18" hidden="1" x14ac:dyDescent="0.2">
      <c r="A519" s="1">
        <v>516</v>
      </c>
      <c r="B519" s="2" t="s">
        <v>283</v>
      </c>
      <c r="C519" s="2" t="s">
        <v>123</v>
      </c>
      <c r="D519" s="5" t="s">
        <v>1056</v>
      </c>
      <c r="E519" s="2">
        <v>2111</v>
      </c>
      <c r="F519" s="23">
        <v>1</v>
      </c>
      <c r="G519" s="1" t="s">
        <v>513</v>
      </c>
      <c r="H519" s="4">
        <v>3.51</v>
      </c>
      <c r="I519" s="2">
        <v>2700</v>
      </c>
      <c r="M519" s="5" t="s">
        <v>1241</v>
      </c>
      <c r="N519" s="1" t="s">
        <v>131</v>
      </c>
      <c r="O519" s="1" t="s">
        <v>1245</v>
      </c>
      <c r="P519" s="1" t="s">
        <v>28</v>
      </c>
      <c r="Q519" s="1" t="s">
        <v>1288</v>
      </c>
      <c r="R519" s="12" t="s">
        <v>16</v>
      </c>
    </row>
    <row r="520" spans="1:18" hidden="1" x14ac:dyDescent="0.2">
      <c r="A520" s="1">
        <v>517</v>
      </c>
      <c r="B520" s="2" t="s">
        <v>283</v>
      </c>
      <c r="C520" s="2" t="s">
        <v>123</v>
      </c>
      <c r="D520" s="5" t="s">
        <v>1056</v>
      </c>
      <c r="E520" s="2">
        <v>2112</v>
      </c>
      <c r="F520" s="23">
        <v>4</v>
      </c>
      <c r="G520" s="1" t="s">
        <v>514</v>
      </c>
      <c r="H520" s="4">
        <v>21.26</v>
      </c>
      <c r="I520" s="2">
        <v>3230</v>
      </c>
      <c r="M520" s="12" t="s">
        <v>1239</v>
      </c>
      <c r="N520" s="1" t="s">
        <v>57</v>
      </c>
      <c r="O520" s="1" t="s">
        <v>1246</v>
      </c>
      <c r="P520" s="1" t="s">
        <v>15</v>
      </c>
      <c r="R520" s="12" t="s">
        <v>20</v>
      </c>
    </row>
    <row r="521" spans="1:18" hidden="1" x14ac:dyDescent="0.2">
      <c r="A521" s="1">
        <v>518</v>
      </c>
      <c r="B521" s="2" t="s">
        <v>283</v>
      </c>
      <c r="C521" s="2" t="s">
        <v>123</v>
      </c>
      <c r="D521" s="5" t="s">
        <v>1056</v>
      </c>
      <c r="E521" s="2">
        <v>2113</v>
      </c>
      <c r="F521" s="23">
        <v>1</v>
      </c>
      <c r="G521" s="1" t="s">
        <v>515</v>
      </c>
      <c r="H521" s="4">
        <v>16.78</v>
      </c>
      <c r="I521" s="2">
        <v>3230</v>
      </c>
      <c r="M521" s="12" t="s">
        <v>1239</v>
      </c>
      <c r="N521" s="1" t="s">
        <v>57</v>
      </c>
      <c r="O521" s="1" t="s">
        <v>1246</v>
      </c>
      <c r="P521" s="1" t="s">
        <v>516</v>
      </c>
      <c r="Q521" s="1" t="s">
        <v>1288</v>
      </c>
      <c r="R521" s="12" t="s">
        <v>517</v>
      </c>
    </row>
    <row r="522" spans="1:18" hidden="1" x14ac:dyDescent="0.2">
      <c r="A522" s="1">
        <v>519</v>
      </c>
      <c r="B522" s="2" t="s">
        <v>283</v>
      </c>
      <c r="C522" s="2" t="s">
        <v>123</v>
      </c>
      <c r="D522" s="5" t="s">
        <v>1056</v>
      </c>
      <c r="E522" s="2">
        <v>2114</v>
      </c>
      <c r="F522" s="23">
        <v>1</v>
      </c>
      <c r="G522" s="1" t="s">
        <v>458</v>
      </c>
      <c r="H522" s="4">
        <v>2.9</v>
      </c>
      <c r="I522" s="2">
        <v>2700</v>
      </c>
      <c r="M522" s="5" t="s">
        <v>1241</v>
      </c>
      <c r="N522" s="1" t="s">
        <v>87</v>
      </c>
      <c r="O522" s="1" t="s">
        <v>1245</v>
      </c>
      <c r="P522" s="1" t="s">
        <v>28</v>
      </c>
      <c r="Q522" s="1" t="s">
        <v>1288</v>
      </c>
      <c r="R522" s="12" t="s">
        <v>16</v>
      </c>
    </row>
    <row r="523" spans="1:18" hidden="1" x14ac:dyDescent="0.2">
      <c r="A523" s="1">
        <v>520</v>
      </c>
      <c r="B523" s="2" t="s">
        <v>283</v>
      </c>
      <c r="C523" s="2" t="s">
        <v>123</v>
      </c>
      <c r="D523" s="5" t="s">
        <v>1056</v>
      </c>
      <c r="E523" s="2">
        <v>2115</v>
      </c>
      <c r="F523" s="23">
        <v>1</v>
      </c>
      <c r="G523" s="1" t="s">
        <v>515</v>
      </c>
      <c r="H523" s="4">
        <v>19.37</v>
      </c>
      <c r="I523" s="2">
        <v>3230</v>
      </c>
      <c r="M523" s="12" t="s">
        <v>1239</v>
      </c>
      <c r="N523" s="1" t="s">
        <v>57</v>
      </c>
      <c r="O523" s="1" t="s">
        <v>1246</v>
      </c>
      <c r="P523" s="1" t="s">
        <v>516</v>
      </c>
      <c r="Q523" s="1" t="s">
        <v>1288</v>
      </c>
      <c r="R523" s="12" t="s">
        <v>517</v>
      </c>
    </row>
    <row r="524" spans="1:18" hidden="1" x14ac:dyDescent="0.2">
      <c r="A524" s="1">
        <v>521</v>
      </c>
      <c r="B524" s="2" t="s">
        <v>283</v>
      </c>
      <c r="C524" s="2" t="s">
        <v>123</v>
      </c>
      <c r="D524" s="5" t="s">
        <v>1056</v>
      </c>
      <c r="E524" s="2">
        <v>2116</v>
      </c>
      <c r="F524" s="23">
        <v>1</v>
      </c>
      <c r="G524" s="1" t="s">
        <v>458</v>
      </c>
      <c r="H524" s="4">
        <v>2.9</v>
      </c>
      <c r="I524" s="2">
        <v>2700</v>
      </c>
      <c r="M524" s="5" t="s">
        <v>1241</v>
      </c>
      <c r="N524" s="1" t="s">
        <v>87</v>
      </c>
      <c r="O524" s="1" t="s">
        <v>1245</v>
      </c>
      <c r="P524" s="1" t="s">
        <v>28</v>
      </c>
      <c r="Q524" s="1" t="s">
        <v>1288</v>
      </c>
      <c r="R524" s="12" t="s">
        <v>16</v>
      </c>
    </row>
    <row r="525" spans="1:18" hidden="1" x14ac:dyDescent="0.2">
      <c r="A525" s="1">
        <v>522</v>
      </c>
      <c r="B525" s="2" t="s">
        <v>283</v>
      </c>
      <c r="C525" s="2" t="s">
        <v>123</v>
      </c>
      <c r="D525" s="5" t="s">
        <v>1056</v>
      </c>
      <c r="E525" s="2">
        <v>2117</v>
      </c>
      <c r="F525" s="23">
        <v>1</v>
      </c>
      <c r="G525" s="1" t="s">
        <v>106</v>
      </c>
      <c r="H525" s="4">
        <v>12.25</v>
      </c>
      <c r="I525" s="2">
        <v>2700</v>
      </c>
      <c r="M525" s="5" t="s">
        <v>1241</v>
      </c>
      <c r="N525" s="1" t="s">
        <v>87</v>
      </c>
      <c r="O525" s="1" t="s">
        <v>1245</v>
      </c>
      <c r="P525" s="1" t="s">
        <v>28</v>
      </c>
      <c r="Q525" s="1" t="s">
        <v>1288</v>
      </c>
      <c r="R525" s="12" t="s">
        <v>16</v>
      </c>
    </row>
    <row r="526" spans="1:18" hidden="1" x14ac:dyDescent="0.2">
      <c r="A526" s="1">
        <v>523</v>
      </c>
      <c r="B526" s="2" t="s">
        <v>283</v>
      </c>
      <c r="C526" s="2" t="s">
        <v>123</v>
      </c>
      <c r="D526" s="5" t="s">
        <v>1056</v>
      </c>
      <c r="E526" s="2">
        <v>2118</v>
      </c>
      <c r="F526" s="23">
        <v>1</v>
      </c>
      <c r="G526" s="1" t="s">
        <v>518</v>
      </c>
      <c r="H526" s="4">
        <v>24.02</v>
      </c>
      <c r="I526" s="2">
        <v>3230</v>
      </c>
      <c r="M526" s="5" t="s">
        <v>1241</v>
      </c>
      <c r="N526" s="1" t="s">
        <v>87</v>
      </c>
      <c r="O526" s="1" t="s">
        <v>1245</v>
      </c>
      <c r="P526" s="1" t="s">
        <v>28</v>
      </c>
      <c r="R526" s="12" t="s">
        <v>20</v>
      </c>
    </row>
    <row r="527" spans="1:18" hidden="1" x14ac:dyDescent="0.2">
      <c r="A527" s="1">
        <v>524</v>
      </c>
      <c r="B527" s="2" t="s">
        <v>283</v>
      </c>
      <c r="C527" s="2" t="s">
        <v>123</v>
      </c>
      <c r="D527" s="5" t="s">
        <v>1056</v>
      </c>
      <c r="E527" s="2">
        <v>2119</v>
      </c>
      <c r="F527" s="23">
        <v>12</v>
      </c>
      <c r="G527" s="1" t="s">
        <v>519</v>
      </c>
      <c r="H527" s="4">
        <v>9.3699999999999992</v>
      </c>
      <c r="I527" s="2">
        <v>3230</v>
      </c>
      <c r="M527" s="12" t="s">
        <v>1239</v>
      </c>
      <c r="N527" s="1" t="s">
        <v>57</v>
      </c>
      <c r="O527" s="1" t="s">
        <v>1246</v>
      </c>
      <c r="P527" s="1" t="s">
        <v>15</v>
      </c>
      <c r="R527" s="12" t="s">
        <v>20</v>
      </c>
    </row>
    <row r="528" spans="1:18" hidden="1" x14ac:dyDescent="0.2">
      <c r="A528" s="1">
        <v>525</v>
      </c>
      <c r="B528" s="2" t="s">
        <v>283</v>
      </c>
      <c r="C528" s="2" t="s">
        <v>123</v>
      </c>
      <c r="D528" s="5" t="s">
        <v>1056</v>
      </c>
      <c r="E528" s="2">
        <v>2120</v>
      </c>
      <c r="F528" s="23">
        <v>1</v>
      </c>
      <c r="G528" s="1" t="s">
        <v>520</v>
      </c>
      <c r="H528" s="4">
        <v>35.35</v>
      </c>
      <c r="I528" s="2">
        <v>3230</v>
      </c>
      <c r="M528" s="12" t="s">
        <v>1239</v>
      </c>
      <c r="N528" s="1" t="s">
        <v>57</v>
      </c>
      <c r="O528" s="1" t="s">
        <v>1246</v>
      </c>
      <c r="P528" s="1" t="s">
        <v>516</v>
      </c>
      <c r="Q528" s="1" t="s">
        <v>1288</v>
      </c>
      <c r="R528" s="12" t="s">
        <v>517</v>
      </c>
    </row>
    <row r="529" spans="1:18" hidden="1" x14ac:dyDescent="0.2">
      <c r="A529" s="1">
        <v>526</v>
      </c>
      <c r="B529" s="2" t="s">
        <v>283</v>
      </c>
      <c r="C529" s="2" t="s">
        <v>123</v>
      </c>
      <c r="D529" s="5" t="s">
        <v>1056</v>
      </c>
      <c r="E529" s="2">
        <v>2121</v>
      </c>
      <c r="F529" s="23">
        <v>1</v>
      </c>
      <c r="G529" s="1" t="s">
        <v>521</v>
      </c>
      <c r="H529" s="4">
        <v>5.57</v>
      </c>
      <c r="I529" s="2">
        <v>2700</v>
      </c>
      <c r="M529" s="5" t="s">
        <v>1241</v>
      </c>
      <c r="N529" s="1" t="s">
        <v>87</v>
      </c>
      <c r="O529" s="1" t="s">
        <v>1245</v>
      </c>
      <c r="P529" s="1" t="s">
        <v>28</v>
      </c>
      <c r="Q529" s="1" t="s">
        <v>1288</v>
      </c>
      <c r="R529" s="12" t="s">
        <v>16</v>
      </c>
    </row>
    <row r="530" spans="1:18" hidden="1" x14ac:dyDescent="0.2">
      <c r="A530" s="1">
        <v>527</v>
      </c>
      <c r="B530" s="2" t="s">
        <v>283</v>
      </c>
      <c r="C530" s="2" t="s">
        <v>123</v>
      </c>
      <c r="D530" s="5" t="s">
        <v>1056</v>
      </c>
      <c r="E530" s="2">
        <v>2122</v>
      </c>
      <c r="F530" s="23">
        <v>1</v>
      </c>
      <c r="G530" s="1" t="s">
        <v>522</v>
      </c>
      <c r="H530" s="4">
        <v>32.630000000000003</v>
      </c>
      <c r="I530" s="2">
        <v>3230</v>
      </c>
      <c r="M530" s="12" t="s">
        <v>1239</v>
      </c>
      <c r="N530" s="1" t="s">
        <v>57</v>
      </c>
      <c r="O530" s="1" t="s">
        <v>1246</v>
      </c>
      <c r="P530" s="1" t="s">
        <v>516</v>
      </c>
      <c r="Q530" s="1" t="s">
        <v>1288</v>
      </c>
      <c r="R530" s="12" t="s">
        <v>517</v>
      </c>
    </row>
    <row r="531" spans="1:18" hidden="1" x14ac:dyDescent="0.2">
      <c r="A531" s="1">
        <v>528</v>
      </c>
      <c r="B531" s="2" t="s">
        <v>283</v>
      </c>
      <c r="C531" s="2" t="s">
        <v>123</v>
      </c>
      <c r="D531" s="5" t="s">
        <v>1056</v>
      </c>
      <c r="E531" s="2">
        <v>2123</v>
      </c>
      <c r="F531" s="23">
        <v>1</v>
      </c>
      <c r="G531" s="1" t="s">
        <v>458</v>
      </c>
      <c r="H531" s="4">
        <v>3.75</v>
      </c>
      <c r="I531" s="2">
        <v>2700</v>
      </c>
      <c r="M531" s="5" t="s">
        <v>1241</v>
      </c>
      <c r="N531" s="1" t="s">
        <v>87</v>
      </c>
      <c r="O531" s="1" t="s">
        <v>1245</v>
      </c>
      <c r="P531" s="1" t="s">
        <v>28</v>
      </c>
      <c r="Q531" s="1" t="s">
        <v>1288</v>
      </c>
      <c r="R531" s="12" t="s">
        <v>16</v>
      </c>
    </row>
    <row r="532" spans="1:18" hidden="1" x14ac:dyDescent="0.2">
      <c r="A532" s="1">
        <v>529</v>
      </c>
      <c r="B532" s="2" t="s">
        <v>283</v>
      </c>
      <c r="C532" s="2" t="s">
        <v>123</v>
      </c>
      <c r="D532" s="5" t="s">
        <v>1056</v>
      </c>
      <c r="E532" s="2">
        <v>2124</v>
      </c>
      <c r="F532" s="23">
        <v>1</v>
      </c>
      <c r="G532" s="1" t="s">
        <v>522</v>
      </c>
      <c r="H532" s="4">
        <v>32.630000000000003</v>
      </c>
      <c r="I532" s="2">
        <v>3230</v>
      </c>
      <c r="M532" s="12" t="s">
        <v>1239</v>
      </c>
      <c r="N532" s="1" t="s">
        <v>57</v>
      </c>
      <c r="O532" s="1" t="s">
        <v>1246</v>
      </c>
      <c r="P532" s="1" t="s">
        <v>516</v>
      </c>
      <c r="Q532" s="1" t="s">
        <v>1288</v>
      </c>
      <c r="R532" s="12" t="s">
        <v>517</v>
      </c>
    </row>
    <row r="533" spans="1:18" hidden="1" x14ac:dyDescent="0.2">
      <c r="A533" s="1">
        <v>530</v>
      </c>
      <c r="B533" s="2" t="s">
        <v>283</v>
      </c>
      <c r="C533" s="2" t="s">
        <v>123</v>
      </c>
      <c r="D533" s="5" t="s">
        <v>1056</v>
      </c>
      <c r="E533" s="2">
        <v>2125</v>
      </c>
      <c r="F533" s="23">
        <v>1</v>
      </c>
      <c r="G533" s="1" t="s">
        <v>458</v>
      </c>
      <c r="H533" s="4">
        <v>3.75</v>
      </c>
      <c r="I533" s="2">
        <v>2700</v>
      </c>
      <c r="M533" s="5" t="s">
        <v>1241</v>
      </c>
      <c r="N533" s="1" t="s">
        <v>87</v>
      </c>
      <c r="O533" s="1" t="s">
        <v>1245</v>
      </c>
      <c r="P533" s="1" t="s">
        <v>28</v>
      </c>
      <c r="Q533" s="1" t="s">
        <v>1288</v>
      </c>
      <c r="R533" s="12" t="s">
        <v>16</v>
      </c>
    </row>
    <row r="534" spans="1:18" hidden="1" x14ac:dyDescent="0.2">
      <c r="A534" s="1">
        <v>531</v>
      </c>
      <c r="B534" s="2" t="s">
        <v>283</v>
      </c>
      <c r="C534" s="2" t="s">
        <v>123</v>
      </c>
      <c r="D534" s="5" t="s">
        <v>1056</v>
      </c>
      <c r="E534" s="2">
        <v>2126</v>
      </c>
      <c r="F534" s="23">
        <v>1</v>
      </c>
      <c r="G534" s="1" t="s">
        <v>522</v>
      </c>
      <c r="H534" s="4">
        <v>32.630000000000003</v>
      </c>
      <c r="I534" s="2">
        <v>3230</v>
      </c>
      <c r="M534" s="12" t="s">
        <v>1239</v>
      </c>
      <c r="N534" s="1" t="s">
        <v>57</v>
      </c>
      <c r="O534" s="1" t="s">
        <v>1246</v>
      </c>
      <c r="P534" s="1" t="s">
        <v>516</v>
      </c>
      <c r="Q534" s="1" t="s">
        <v>1288</v>
      </c>
      <c r="R534" s="12" t="s">
        <v>517</v>
      </c>
    </row>
    <row r="535" spans="1:18" hidden="1" x14ac:dyDescent="0.2">
      <c r="A535" s="1">
        <v>532</v>
      </c>
      <c r="B535" s="2" t="s">
        <v>283</v>
      </c>
      <c r="C535" s="2" t="s">
        <v>123</v>
      </c>
      <c r="D535" s="5" t="s">
        <v>1056</v>
      </c>
      <c r="E535" s="2">
        <v>2127</v>
      </c>
      <c r="F535" s="23">
        <v>1</v>
      </c>
      <c r="G535" s="1" t="s">
        <v>458</v>
      </c>
      <c r="H535" s="4">
        <v>3.75</v>
      </c>
      <c r="I535" s="2">
        <v>2700</v>
      </c>
      <c r="M535" s="5" t="s">
        <v>1241</v>
      </c>
      <c r="N535" s="1" t="s">
        <v>87</v>
      </c>
      <c r="O535" s="1" t="s">
        <v>1245</v>
      </c>
      <c r="P535" s="1" t="s">
        <v>28</v>
      </c>
      <c r="Q535" s="1" t="s">
        <v>1288</v>
      </c>
      <c r="R535" s="12" t="s">
        <v>16</v>
      </c>
    </row>
    <row r="536" spans="1:18" hidden="1" x14ac:dyDescent="0.2">
      <c r="A536" s="1">
        <v>533</v>
      </c>
      <c r="B536" s="2" t="s">
        <v>283</v>
      </c>
      <c r="C536" s="2" t="s">
        <v>123</v>
      </c>
      <c r="D536" s="5" t="s">
        <v>1056</v>
      </c>
      <c r="E536" s="2">
        <v>2128</v>
      </c>
      <c r="F536" s="23">
        <v>1</v>
      </c>
      <c r="G536" s="1" t="s">
        <v>522</v>
      </c>
      <c r="H536" s="4">
        <v>32.58</v>
      </c>
      <c r="I536" s="2">
        <v>3230</v>
      </c>
      <c r="M536" s="12" t="s">
        <v>1239</v>
      </c>
      <c r="N536" s="1" t="s">
        <v>57</v>
      </c>
      <c r="O536" s="1" t="s">
        <v>1246</v>
      </c>
      <c r="P536" s="1" t="s">
        <v>516</v>
      </c>
      <c r="Q536" s="1" t="s">
        <v>1288</v>
      </c>
      <c r="R536" s="12" t="s">
        <v>517</v>
      </c>
    </row>
    <row r="537" spans="1:18" hidden="1" x14ac:dyDescent="0.2">
      <c r="A537" s="1">
        <v>534</v>
      </c>
      <c r="B537" s="2" t="s">
        <v>283</v>
      </c>
      <c r="C537" s="2" t="s">
        <v>123</v>
      </c>
      <c r="D537" s="5" t="s">
        <v>1056</v>
      </c>
      <c r="E537" s="2">
        <v>2129</v>
      </c>
      <c r="F537" s="23">
        <v>1</v>
      </c>
      <c r="G537" s="1" t="s">
        <v>458</v>
      </c>
      <c r="H537" s="4">
        <v>3.75</v>
      </c>
      <c r="I537" s="2">
        <v>2700</v>
      </c>
      <c r="M537" s="5" t="s">
        <v>1241</v>
      </c>
      <c r="N537" s="1" t="s">
        <v>87</v>
      </c>
      <c r="O537" s="1" t="s">
        <v>1245</v>
      </c>
      <c r="P537" s="1" t="s">
        <v>28</v>
      </c>
      <c r="Q537" s="1" t="s">
        <v>1288</v>
      </c>
      <c r="R537" s="12" t="s">
        <v>16</v>
      </c>
    </row>
    <row r="538" spans="1:18" hidden="1" x14ac:dyDescent="0.2">
      <c r="A538" s="1">
        <v>535</v>
      </c>
      <c r="B538" s="2" t="s">
        <v>283</v>
      </c>
      <c r="C538" s="2" t="s">
        <v>123</v>
      </c>
      <c r="D538" s="5" t="s">
        <v>1056</v>
      </c>
      <c r="E538" s="2">
        <v>2130</v>
      </c>
      <c r="F538" s="23">
        <v>1</v>
      </c>
      <c r="G538" s="1" t="s">
        <v>522</v>
      </c>
      <c r="H538" s="4">
        <v>24.69</v>
      </c>
      <c r="I538" s="2">
        <v>3230</v>
      </c>
      <c r="M538" s="12" t="s">
        <v>1239</v>
      </c>
      <c r="N538" s="1" t="s">
        <v>57</v>
      </c>
      <c r="O538" s="1" t="s">
        <v>1246</v>
      </c>
      <c r="P538" s="1" t="s">
        <v>516</v>
      </c>
      <c r="Q538" s="1" t="s">
        <v>1288</v>
      </c>
      <c r="R538" s="12" t="s">
        <v>517</v>
      </c>
    </row>
    <row r="539" spans="1:18" hidden="1" x14ac:dyDescent="0.2">
      <c r="A539" s="1">
        <v>536</v>
      </c>
      <c r="B539" s="2" t="s">
        <v>283</v>
      </c>
      <c r="C539" s="2" t="s">
        <v>123</v>
      </c>
      <c r="D539" s="5" t="s">
        <v>1056</v>
      </c>
      <c r="E539" s="2">
        <v>2131</v>
      </c>
      <c r="F539" s="23">
        <v>1</v>
      </c>
      <c r="G539" s="1" t="s">
        <v>458</v>
      </c>
      <c r="H539" s="4">
        <v>2.9</v>
      </c>
      <c r="I539" s="2">
        <v>2700</v>
      </c>
      <c r="M539" s="5" t="s">
        <v>1241</v>
      </c>
      <c r="N539" s="1" t="s">
        <v>87</v>
      </c>
      <c r="O539" s="1" t="s">
        <v>1245</v>
      </c>
      <c r="P539" s="1" t="s">
        <v>28</v>
      </c>
      <c r="Q539" s="1" t="s">
        <v>1288</v>
      </c>
      <c r="R539" s="12" t="s">
        <v>16</v>
      </c>
    </row>
    <row r="540" spans="1:18" hidden="1" x14ac:dyDescent="0.2">
      <c r="A540" s="1">
        <v>537</v>
      </c>
      <c r="B540" s="2" t="s">
        <v>283</v>
      </c>
      <c r="C540" s="2" t="s">
        <v>123</v>
      </c>
      <c r="D540" s="5" t="s">
        <v>1056</v>
      </c>
      <c r="E540" s="2">
        <v>2132</v>
      </c>
      <c r="F540" s="23">
        <v>1</v>
      </c>
      <c r="G540" s="1" t="s">
        <v>522</v>
      </c>
      <c r="H540" s="4">
        <v>26.6</v>
      </c>
      <c r="I540" s="2">
        <v>3230</v>
      </c>
      <c r="M540" s="12" t="s">
        <v>1239</v>
      </c>
      <c r="N540" s="1" t="s">
        <v>57</v>
      </c>
      <c r="O540" s="1" t="s">
        <v>1246</v>
      </c>
      <c r="P540" s="1" t="s">
        <v>516</v>
      </c>
      <c r="Q540" s="1" t="s">
        <v>1288</v>
      </c>
      <c r="R540" s="12" t="s">
        <v>517</v>
      </c>
    </row>
    <row r="541" spans="1:18" hidden="1" x14ac:dyDescent="0.2">
      <c r="A541" s="1">
        <v>538</v>
      </c>
      <c r="B541" s="2" t="s">
        <v>283</v>
      </c>
      <c r="C541" s="2" t="s">
        <v>123</v>
      </c>
      <c r="D541" s="5" t="s">
        <v>1056</v>
      </c>
      <c r="E541" s="2">
        <v>2133</v>
      </c>
      <c r="F541" s="23">
        <v>1</v>
      </c>
      <c r="G541" s="1" t="s">
        <v>458</v>
      </c>
      <c r="H541" s="4">
        <v>2.9</v>
      </c>
      <c r="I541" s="2">
        <v>2700</v>
      </c>
      <c r="M541" s="5" t="s">
        <v>1241</v>
      </c>
      <c r="N541" s="1" t="s">
        <v>87</v>
      </c>
      <c r="O541" s="1" t="s">
        <v>1245</v>
      </c>
      <c r="P541" s="1" t="s">
        <v>28</v>
      </c>
      <c r="Q541" s="1" t="s">
        <v>1288</v>
      </c>
      <c r="R541" s="12" t="s">
        <v>16</v>
      </c>
    </row>
    <row r="542" spans="1:18" hidden="1" x14ac:dyDescent="0.2">
      <c r="A542" s="1">
        <v>539</v>
      </c>
      <c r="B542" s="2" t="s">
        <v>283</v>
      </c>
      <c r="C542" s="2" t="s">
        <v>123</v>
      </c>
      <c r="D542" s="5" t="s">
        <v>1056</v>
      </c>
      <c r="E542" s="2">
        <v>2134</v>
      </c>
      <c r="F542" s="2">
        <v>14</v>
      </c>
      <c r="G542" s="1" t="s">
        <v>36</v>
      </c>
      <c r="H542" s="4">
        <v>4.05</v>
      </c>
      <c r="I542" s="2">
        <v>3230</v>
      </c>
      <c r="M542" s="5" t="s">
        <v>1241</v>
      </c>
      <c r="N542" s="1" t="s">
        <v>74</v>
      </c>
      <c r="O542" s="1" t="s">
        <v>1245</v>
      </c>
      <c r="P542" s="1" t="s">
        <v>37</v>
      </c>
      <c r="R542" s="12" t="s">
        <v>20</v>
      </c>
    </row>
    <row r="543" spans="1:18" hidden="1" x14ac:dyDescent="0.2">
      <c r="A543" s="1">
        <v>540</v>
      </c>
      <c r="B543" s="2" t="s">
        <v>283</v>
      </c>
      <c r="C543" s="2" t="s">
        <v>123</v>
      </c>
      <c r="D543" s="12" t="s">
        <v>1052</v>
      </c>
      <c r="E543" s="2">
        <v>2135</v>
      </c>
      <c r="F543" s="23">
        <v>12</v>
      </c>
      <c r="G543" s="1" t="s">
        <v>523</v>
      </c>
      <c r="H543" s="4">
        <v>35.299999999999997</v>
      </c>
      <c r="I543" s="2">
        <v>3230</v>
      </c>
      <c r="M543" s="12" t="s">
        <v>1239</v>
      </c>
      <c r="N543" s="1" t="s">
        <v>57</v>
      </c>
      <c r="O543" s="1" t="s">
        <v>1246</v>
      </c>
      <c r="P543" s="1" t="s">
        <v>15</v>
      </c>
      <c r="R543" s="12" t="s">
        <v>20</v>
      </c>
    </row>
    <row r="544" spans="1:18" hidden="1" x14ac:dyDescent="0.2">
      <c r="A544" s="1">
        <v>541</v>
      </c>
      <c r="B544" s="2" t="s">
        <v>283</v>
      </c>
      <c r="C544" s="2" t="s">
        <v>123</v>
      </c>
      <c r="D544" s="12" t="s">
        <v>1052</v>
      </c>
      <c r="E544" s="2">
        <v>2136</v>
      </c>
      <c r="F544" s="23">
        <v>17</v>
      </c>
      <c r="G544" s="1" t="s">
        <v>17</v>
      </c>
      <c r="H544" s="4" t="s">
        <v>19</v>
      </c>
      <c r="I544" s="2" t="s">
        <v>122</v>
      </c>
      <c r="N544" s="2" t="s">
        <v>20</v>
      </c>
      <c r="O544" s="2"/>
      <c r="P544" s="2" t="s">
        <v>20</v>
      </c>
      <c r="Q544" s="2"/>
      <c r="R544" s="12" t="s">
        <v>20</v>
      </c>
    </row>
    <row r="545" spans="1:18" hidden="1" x14ac:dyDescent="0.2">
      <c r="A545" s="1">
        <v>542</v>
      </c>
      <c r="B545" s="2" t="s">
        <v>283</v>
      </c>
      <c r="C545" s="2" t="s">
        <v>123</v>
      </c>
      <c r="D545" s="12" t="s">
        <v>1052</v>
      </c>
      <c r="E545" s="2">
        <v>2137</v>
      </c>
      <c r="F545" s="23">
        <v>6</v>
      </c>
      <c r="G545" s="1" t="s">
        <v>13</v>
      </c>
      <c r="H545" s="4">
        <v>42.91</v>
      </c>
      <c r="I545" s="2">
        <v>2700</v>
      </c>
      <c r="M545" s="12" t="s">
        <v>1239</v>
      </c>
      <c r="N545" s="1" t="s">
        <v>57</v>
      </c>
      <c r="O545" s="1" t="s">
        <v>1246</v>
      </c>
      <c r="P545" s="1" t="s">
        <v>15</v>
      </c>
      <c r="Q545" s="1" t="s">
        <v>1288</v>
      </c>
      <c r="R545" s="12" t="s">
        <v>26</v>
      </c>
    </row>
    <row r="546" spans="1:18" hidden="1" x14ac:dyDescent="0.2">
      <c r="A546" s="1">
        <v>543</v>
      </c>
      <c r="B546" s="2" t="s">
        <v>283</v>
      </c>
      <c r="C546" s="2" t="s">
        <v>123</v>
      </c>
      <c r="D546" s="12" t="s">
        <v>1052</v>
      </c>
      <c r="E546" s="2">
        <v>2138</v>
      </c>
      <c r="F546" s="23">
        <v>6</v>
      </c>
      <c r="G546" s="1" t="s">
        <v>13</v>
      </c>
      <c r="H546" s="4">
        <v>24.92</v>
      </c>
      <c r="I546" s="2">
        <v>2700</v>
      </c>
      <c r="M546" s="12" t="s">
        <v>1239</v>
      </c>
      <c r="N546" s="1" t="s">
        <v>57</v>
      </c>
      <c r="O546" s="1" t="s">
        <v>1246</v>
      </c>
      <c r="P546" s="1" t="s">
        <v>15</v>
      </c>
      <c r="Q546" s="1" t="s">
        <v>1288</v>
      </c>
      <c r="R546" s="12" t="s">
        <v>26</v>
      </c>
    </row>
    <row r="547" spans="1:18" hidden="1" x14ac:dyDescent="0.2">
      <c r="A547" s="1">
        <v>544</v>
      </c>
      <c r="B547" s="2" t="s">
        <v>283</v>
      </c>
      <c r="C547" s="2" t="s">
        <v>123</v>
      </c>
      <c r="D547" s="12" t="s">
        <v>1052</v>
      </c>
      <c r="E547" s="2">
        <v>2139</v>
      </c>
      <c r="F547" s="23">
        <v>17</v>
      </c>
      <c r="G547" s="1" t="s">
        <v>17</v>
      </c>
      <c r="H547" s="4" t="s">
        <v>19</v>
      </c>
      <c r="I547" s="2" t="s">
        <v>122</v>
      </c>
      <c r="N547" s="2" t="s">
        <v>20</v>
      </c>
      <c r="O547" s="2"/>
      <c r="P547" s="2" t="s">
        <v>20</v>
      </c>
      <c r="Q547" s="2"/>
      <c r="R547" s="12" t="s">
        <v>20</v>
      </c>
    </row>
    <row r="548" spans="1:18" hidden="1" x14ac:dyDescent="0.2">
      <c r="A548" s="1">
        <v>545</v>
      </c>
      <c r="B548" s="2" t="s">
        <v>283</v>
      </c>
      <c r="C548" s="2" t="s">
        <v>123</v>
      </c>
      <c r="D548" s="12" t="s">
        <v>1052</v>
      </c>
      <c r="E548" s="2">
        <v>2140</v>
      </c>
      <c r="F548" s="23">
        <v>1</v>
      </c>
      <c r="G548" s="1" t="s">
        <v>276</v>
      </c>
      <c r="H548" s="4">
        <v>6.49</v>
      </c>
      <c r="I548" s="2">
        <v>2700</v>
      </c>
      <c r="M548" s="5" t="s">
        <v>1241</v>
      </c>
      <c r="N548" s="1" t="s">
        <v>131</v>
      </c>
      <c r="O548" s="1" t="s">
        <v>1245</v>
      </c>
      <c r="P548" s="1" t="s">
        <v>37</v>
      </c>
      <c r="Q548" s="1" t="s">
        <v>1288</v>
      </c>
      <c r="R548" s="12" t="s">
        <v>16</v>
      </c>
    </row>
    <row r="549" spans="1:18" hidden="1" x14ac:dyDescent="0.2">
      <c r="A549" s="1">
        <v>546</v>
      </c>
      <c r="B549" s="2" t="s">
        <v>283</v>
      </c>
      <c r="C549" s="2" t="s">
        <v>123</v>
      </c>
      <c r="D549" s="12" t="s">
        <v>1052</v>
      </c>
      <c r="E549" s="2">
        <v>2141</v>
      </c>
      <c r="F549" s="23">
        <v>4</v>
      </c>
      <c r="G549" s="1" t="s">
        <v>524</v>
      </c>
      <c r="H549" s="4">
        <v>32.020000000000003</v>
      </c>
      <c r="I549" s="2">
        <v>2700</v>
      </c>
      <c r="M549" s="12" t="s">
        <v>1239</v>
      </c>
      <c r="N549" s="1" t="s">
        <v>57</v>
      </c>
      <c r="O549" s="1" t="s">
        <v>1246</v>
      </c>
      <c r="P549" s="1" t="s">
        <v>199</v>
      </c>
      <c r="Q549" s="1" t="s">
        <v>1288</v>
      </c>
      <c r="R549" s="12" t="s">
        <v>16</v>
      </c>
    </row>
    <row r="550" spans="1:18" hidden="1" x14ac:dyDescent="0.2">
      <c r="A550" s="1">
        <v>547</v>
      </c>
      <c r="B550" s="2" t="s">
        <v>283</v>
      </c>
      <c r="C550" s="2" t="s">
        <v>123</v>
      </c>
      <c r="D550" s="12" t="s">
        <v>1052</v>
      </c>
      <c r="E550" s="2">
        <v>2142</v>
      </c>
      <c r="F550" s="23">
        <v>17</v>
      </c>
      <c r="G550" s="1" t="s">
        <v>17</v>
      </c>
      <c r="H550" s="4" t="s">
        <v>19</v>
      </c>
      <c r="I550" s="2" t="s">
        <v>122</v>
      </c>
      <c r="N550" s="2" t="s">
        <v>20</v>
      </c>
      <c r="O550" s="2"/>
      <c r="P550" s="2" t="s">
        <v>20</v>
      </c>
      <c r="Q550" s="2"/>
      <c r="R550" s="12" t="s">
        <v>20</v>
      </c>
    </row>
    <row r="551" spans="1:18" hidden="1" x14ac:dyDescent="0.2">
      <c r="A551" s="1">
        <v>548</v>
      </c>
      <c r="B551" s="2" t="s">
        <v>283</v>
      </c>
      <c r="C551" s="2" t="s">
        <v>123</v>
      </c>
      <c r="D551" s="12" t="s">
        <v>1052</v>
      </c>
      <c r="E551" s="2">
        <v>2143</v>
      </c>
      <c r="F551" s="23">
        <v>4</v>
      </c>
      <c r="G551" s="1" t="s">
        <v>265</v>
      </c>
      <c r="H551" s="4">
        <v>23.11</v>
      </c>
      <c r="I551" s="2">
        <v>3230</v>
      </c>
      <c r="M551" s="12" t="s">
        <v>1239</v>
      </c>
      <c r="N551" s="1" t="s">
        <v>57</v>
      </c>
      <c r="O551" s="1" t="s">
        <v>1246</v>
      </c>
      <c r="P551" s="1" t="s">
        <v>199</v>
      </c>
      <c r="Q551" s="1" t="s">
        <v>1288</v>
      </c>
      <c r="R551" s="12" t="s">
        <v>517</v>
      </c>
    </row>
    <row r="552" spans="1:18" hidden="1" x14ac:dyDescent="0.2">
      <c r="A552" s="1">
        <v>549</v>
      </c>
      <c r="B552" s="2" t="s">
        <v>283</v>
      </c>
      <c r="C552" s="2" t="s">
        <v>123</v>
      </c>
      <c r="D552" s="12" t="s">
        <v>1052</v>
      </c>
      <c r="E552" s="2">
        <v>2144</v>
      </c>
      <c r="F552" s="23">
        <v>1</v>
      </c>
      <c r="G552" s="1" t="s">
        <v>458</v>
      </c>
      <c r="H552" s="4">
        <v>2.9</v>
      </c>
      <c r="I552" s="2">
        <v>2700</v>
      </c>
      <c r="M552" s="5" t="s">
        <v>1241</v>
      </c>
      <c r="N552" s="1" t="s">
        <v>87</v>
      </c>
      <c r="O552" s="1" t="s">
        <v>1245</v>
      </c>
      <c r="P552" s="1" t="s">
        <v>28</v>
      </c>
      <c r="Q552" s="1" t="s">
        <v>1288</v>
      </c>
      <c r="R552" s="12" t="s">
        <v>16</v>
      </c>
    </row>
    <row r="553" spans="1:18" hidden="1" x14ac:dyDescent="0.2">
      <c r="A553" s="1">
        <v>550</v>
      </c>
      <c r="B553" s="2" t="s">
        <v>283</v>
      </c>
      <c r="C553" s="2" t="s">
        <v>123</v>
      </c>
      <c r="D553" s="12" t="s">
        <v>1052</v>
      </c>
      <c r="E553" s="2">
        <v>2145</v>
      </c>
      <c r="F553" s="23">
        <v>4</v>
      </c>
      <c r="G553" s="1" t="s">
        <v>265</v>
      </c>
      <c r="H553" s="4">
        <v>23.05</v>
      </c>
      <c r="I553" s="2">
        <v>3230</v>
      </c>
      <c r="M553" s="12" t="s">
        <v>1239</v>
      </c>
      <c r="N553" s="1" t="s">
        <v>57</v>
      </c>
      <c r="O553" s="1" t="s">
        <v>1246</v>
      </c>
      <c r="P553" s="1" t="s">
        <v>199</v>
      </c>
      <c r="Q553" s="1" t="s">
        <v>1288</v>
      </c>
      <c r="R553" s="12" t="s">
        <v>517</v>
      </c>
    </row>
    <row r="554" spans="1:18" hidden="1" x14ac:dyDescent="0.2">
      <c r="A554" s="1">
        <v>551</v>
      </c>
      <c r="B554" s="2" t="s">
        <v>283</v>
      </c>
      <c r="C554" s="2" t="s">
        <v>123</v>
      </c>
      <c r="D554" s="12" t="s">
        <v>1052</v>
      </c>
      <c r="E554" s="2">
        <v>2146</v>
      </c>
      <c r="F554" s="23">
        <v>1</v>
      </c>
      <c r="G554" s="1" t="s">
        <v>458</v>
      </c>
      <c r="H554" s="4">
        <v>2.9</v>
      </c>
      <c r="I554" s="2">
        <v>2700</v>
      </c>
      <c r="M554" s="5" t="s">
        <v>1241</v>
      </c>
      <c r="N554" s="1" t="s">
        <v>87</v>
      </c>
      <c r="O554" s="1" t="s">
        <v>1245</v>
      </c>
      <c r="P554" s="1" t="s">
        <v>28</v>
      </c>
      <c r="Q554" s="1" t="s">
        <v>1288</v>
      </c>
      <c r="R554" s="12" t="s">
        <v>16</v>
      </c>
    </row>
    <row r="555" spans="1:18" hidden="1" x14ac:dyDescent="0.2">
      <c r="A555" s="1">
        <v>552</v>
      </c>
      <c r="B555" s="2" t="s">
        <v>283</v>
      </c>
      <c r="C555" s="2" t="s">
        <v>123</v>
      </c>
      <c r="D555" s="12" t="s">
        <v>1052</v>
      </c>
      <c r="E555" s="2">
        <v>2147</v>
      </c>
      <c r="F555" s="23">
        <v>4</v>
      </c>
      <c r="G555" s="1" t="s">
        <v>265</v>
      </c>
      <c r="H555" s="4">
        <v>23.11</v>
      </c>
      <c r="I555" s="2">
        <v>3230</v>
      </c>
      <c r="M555" s="12" t="s">
        <v>1239</v>
      </c>
      <c r="N555" s="1" t="s">
        <v>57</v>
      </c>
      <c r="O555" s="1" t="s">
        <v>1246</v>
      </c>
      <c r="P555" s="1" t="s">
        <v>199</v>
      </c>
      <c r="Q555" s="1" t="s">
        <v>1288</v>
      </c>
      <c r="R555" s="12" t="s">
        <v>517</v>
      </c>
    </row>
    <row r="556" spans="1:18" hidden="1" x14ac:dyDescent="0.2">
      <c r="A556" s="1">
        <v>553</v>
      </c>
      <c r="B556" s="2" t="s">
        <v>283</v>
      </c>
      <c r="C556" s="2" t="s">
        <v>123</v>
      </c>
      <c r="D556" s="12" t="s">
        <v>1052</v>
      </c>
      <c r="E556" s="2">
        <v>2148</v>
      </c>
      <c r="F556" s="23">
        <v>1</v>
      </c>
      <c r="G556" s="1" t="s">
        <v>458</v>
      </c>
      <c r="H556" s="4">
        <v>2.9</v>
      </c>
      <c r="I556" s="2">
        <v>2700</v>
      </c>
      <c r="M556" s="5" t="s">
        <v>1241</v>
      </c>
      <c r="N556" s="1" t="s">
        <v>87</v>
      </c>
      <c r="O556" s="1" t="s">
        <v>1245</v>
      </c>
      <c r="P556" s="1" t="s">
        <v>28</v>
      </c>
      <c r="Q556" s="1" t="s">
        <v>1288</v>
      </c>
      <c r="R556" s="12" t="s">
        <v>16</v>
      </c>
    </row>
    <row r="557" spans="1:18" hidden="1" x14ac:dyDescent="0.2">
      <c r="A557" s="1">
        <v>554</v>
      </c>
      <c r="B557" s="2" t="s">
        <v>283</v>
      </c>
      <c r="C557" s="2" t="s">
        <v>123</v>
      </c>
      <c r="D557" s="12" t="s">
        <v>1052</v>
      </c>
      <c r="E557" s="2">
        <v>2149</v>
      </c>
      <c r="F557" s="23">
        <v>4</v>
      </c>
      <c r="G557" s="1" t="s">
        <v>265</v>
      </c>
      <c r="H557" s="4">
        <v>23.05</v>
      </c>
      <c r="I557" s="2">
        <v>3230</v>
      </c>
      <c r="M557" s="12" t="s">
        <v>1239</v>
      </c>
      <c r="N557" s="1" t="s">
        <v>57</v>
      </c>
      <c r="O557" s="1" t="s">
        <v>1246</v>
      </c>
      <c r="P557" s="1" t="s">
        <v>199</v>
      </c>
      <c r="Q557" s="1" t="s">
        <v>1288</v>
      </c>
      <c r="R557" s="12" t="s">
        <v>517</v>
      </c>
    </row>
    <row r="558" spans="1:18" hidden="1" x14ac:dyDescent="0.2">
      <c r="A558" s="1">
        <v>555</v>
      </c>
      <c r="B558" s="2" t="s">
        <v>283</v>
      </c>
      <c r="C558" s="2" t="s">
        <v>123</v>
      </c>
      <c r="D558" s="12" t="s">
        <v>1052</v>
      </c>
      <c r="E558" s="2">
        <v>2150</v>
      </c>
      <c r="F558" s="23">
        <v>1</v>
      </c>
      <c r="G558" s="1" t="s">
        <v>458</v>
      </c>
      <c r="H558" s="4">
        <v>2.9</v>
      </c>
      <c r="I558" s="2">
        <v>2700</v>
      </c>
      <c r="M558" s="5" t="s">
        <v>1241</v>
      </c>
      <c r="N558" s="1" t="s">
        <v>87</v>
      </c>
      <c r="O558" s="1" t="s">
        <v>1245</v>
      </c>
      <c r="P558" s="1" t="s">
        <v>28</v>
      </c>
      <c r="Q558" s="1" t="s">
        <v>1288</v>
      </c>
      <c r="R558" s="12" t="s">
        <v>16</v>
      </c>
    </row>
    <row r="559" spans="1:18" hidden="1" x14ac:dyDescent="0.2">
      <c r="A559" s="1">
        <v>556</v>
      </c>
      <c r="B559" s="2" t="s">
        <v>283</v>
      </c>
      <c r="C559" s="2" t="s">
        <v>123</v>
      </c>
      <c r="D559" s="12" t="s">
        <v>1052</v>
      </c>
      <c r="E559" s="2">
        <v>2151</v>
      </c>
      <c r="F559" s="23">
        <v>4</v>
      </c>
      <c r="G559" s="1" t="s">
        <v>265</v>
      </c>
      <c r="H559" s="4">
        <v>24.02</v>
      </c>
      <c r="I559" s="2">
        <v>3230</v>
      </c>
      <c r="M559" s="12" t="s">
        <v>1239</v>
      </c>
      <c r="N559" s="1" t="s">
        <v>57</v>
      </c>
      <c r="O559" s="1" t="s">
        <v>1246</v>
      </c>
      <c r="P559" s="1" t="s">
        <v>199</v>
      </c>
      <c r="Q559" s="1" t="s">
        <v>1288</v>
      </c>
      <c r="R559" s="12" t="s">
        <v>517</v>
      </c>
    </row>
    <row r="560" spans="1:18" hidden="1" x14ac:dyDescent="0.2">
      <c r="A560" s="1">
        <v>557</v>
      </c>
      <c r="B560" s="2" t="s">
        <v>283</v>
      </c>
      <c r="C560" s="2" t="s">
        <v>123</v>
      </c>
      <c r="D560" s="12" t="s">
        <v>1052</v>
      </c>
      <c r="E560" s="2">
        <v>2152</v>
      </c>
      <c r="F560" s="23">
        <v>1</v>
      </c>
      <c r="G560" s="1" t="s">
        <v>458</v>
      </c>
      <c r="H560" s="4">
        <v>2.9</v>
      </c>
      <c r="I560" s="2">
        <v>2700</v>
      </c>
      <c r="M560" s="5" t="s">
        <v>1241</v>
      </c>
      <c r="N560" s="1" t="s">
        <v>87</v>
      </c>
      <c r="O560" s="1" t="s">
        <v>1245</v>
      </c>
      <c r="P560" s="1" t="s">
        <v>28</v>
      </c>
      <c r="Q560" s="1" t="s">
        <v>1288</v>
      </c>
      <c r="R560" s="12" t="s">
        <v>16</v>
      </c>
    </row>
    <row r="561" spans="1:18" hidden="1" x14ac:dyDescent="0.2">
      <c r="A561" s="1">
        <v>558</v>
      </c>
      <c r="B561" s="2" t="s">
        <v>283</v>
      </c>
      <c r="C561" s="2" t="s">
        <v>123</v>
      </c>
      <c r="D561" s="12" t="s">
        <v>1052</v>
      </c>
      <c r="E561" s="2">
        <v>2153</v>
      </c>
      <c r="F561" s="23">
        <v>4</v>
      </c>
      <c r="G561" s="1" t="s">
        <v>265</v>
      </c>
      <c r="H561" s="4">
        <v>24.32</v>
      </c>
      <c r="I561" s="2">
        <v>3230</v>
      </c>
      <c r="M561" s="12" t="s">
        <v>1239</v>
      </c>
      <c r="N561" s="1" t="s">
        <v>57</v>
      </c>
      <c r="O561" s="1" t="s">
        <v>1246</v>
      </c>
      <c r="P561" s="1" t="s">
        <v>199</v>
      </c>
      <c r="Q561" s="1" t="s">
        <v>1288</v>
      </c>
      <c r="R561" s="12" t="s">
        <v>517</v>
      </c>
    </row>
    <row r="562" spans="1:18" hidden="1" x14ac:dyDescent="0.2">
      <c r="A562" s="1">
        <v>559</v>
      </c>
      <c r="B562" s="2" t="s">
        <v>283</v>
      </c>
      <c r="C562" s="2" t="s">
        <v>123</v>
      </c>
      <c r="D562" s="12" t="s">
        <v>1052</v>
      </c>
      <c r="E562" s="2">
        <v>2154</v>
      </c>
      <c r="F562" s="23">
        <v>1</v>
      </c>
      <c r="G562" s="1" t="s">
        <v>458</v>
      </c>
      <c r="H562" s="4">
        <v>2.9</v>
      </c>
      <c r="I562" s="2">
        <v>2700</v>
      </c>
      <c r="M562" s="5" t="s">
        <v>1241</v>
      </c>
      <c r="N562" s="1" t="s">
        <v>87</v>
      </c>
      <c r="O562" s="1" t="s">
        <v>1245</v>
      </c>
      <c r="P562" s="1" t="s">
        <v>28</v>
      </c>
      <c r="Q562" s="1" t="s">
        <v>1288</v>
      </c>
      <c r="R562" s="12" t="s">
        <v>16</v>
      </c>
    </row>
    <row r="563" spans="1:18" hidden="1" x14ac:dyDescent="0.2">
      <c r="A563" s="1">
        <v>560</v>
      </c>
      <c r="B563" s="2" t="s">
        <v>283</v>
      </c>
      <c r="C563" s="2" t="s">
        <v>123</v>
      </c>
      <c r="D563" s="12" t="s">
        <v>1052</v>
      </c>
      <c r="E563" s="2">
        <v>2155</v>
      </c>
      <c r="F563" s="23">
        <v>4</v>
      </c>
      <c r="G563" s="1" t="s">
        <v>265</v>
      </c>
      <c r="H563" s="4">
        <v>13.79</v>
      </c>
      <c r="I563" s="2">
        <v>3230</v>
      </c>
      <c r="M563" s="12" t="s">
        <v>1239</v>
      </c>
      <c r="N563" s="1" t="s">
        <v>57</v>
      </c>
      <c r="O563" s="1" t="s">
        <v>1246</v>
      </c>
      <c r="P563" s="1" t="s">
        <v>199</v>
      </c>
      <c r="Q563" s="1" t="s">
        <v>1288</v>
      </c>
      <c r="R563" s="12" t="s">
        <v>517</v>
      </c>
    </row>
    <row r="564" spans="1:18" hidden="1" x14ac:dyDescent="0.2">
      <c r="A564" s="1">
        <v>561</v>
      </c>
      <c r="B564" s="2" t="s">
        <v>283</v>
      </c>
      <c r="C564" s="2" t="s">
        <v>123</v>
      </c>
      <c r="D564" s="12" t="s">
        <v>1052</v>
      </c>
      <c r="E564" s="2">
        <v>2156</v>
      </c>
      <c r="F564" s="23">
        <v>1</v>
      </c>
      <c r="G564" s="1" t="s">
        <v>458</v>
      </c>
      <c r="H564" s="4">
        <v>2.82</v>
      </c>
      <c r="I564" s="2">
        <v>2700</v>
      </c>
      <c r="M564" s="5" t="s">
        <v>1241</v>
      </c>
      <c r="N564" s="1" t="s">
        <v>87</v>
      </c>
      <c r="O564" s="1" t="s">
        <v>1245</v>
      </c>
      <c r="P564" s="1" t="s">
        <v>28</v>
      </c>
      <c r="Q564" s="1" t="s">
        <v>1288</v>
      </c>
      <c r="R564" s="12" t="s">
        <v>16</v>
      </c>
    </row>
    <row r="565" spans="1:18" hidden="1" x14ac:dyDescent="0.2">
      <c r="A565" s="1">
        <v>562</v>
      </c>
      <c r="B565" s="2" t="s">
        <v>283</v>
      </c>
      <c r="C565" s="2" t="s">
        <v>123</v>
      </c>
      <c r="D565" s="12" t="s">
        <v>1052</v>
      </c>
      <c r="E565" s="2">
        <v>2157</v>
      </c>
      <c r="F565" s="23">
        <v>4</v>
      </c>
      <c r="G565" s="1" t="s">
        <v>265</v>
      </c>
      <c r="H565" s="4">
        <v>26.8</v>
      </c>
      <c r="I565" s="2">
        <v>3230</v>
      </c>
      <c r="M565" s="12" t="s">
        <v>1239</v>
      </c>
      <c r="N565" s="1" t="s">
        <v>57</v>
      </c>
      <c r="O565" s="1" t="s">
        <v>1246</v>
      </c>
      <c r="P565" s="1" t="s">
        <v>199</v>
      </c>
      <c r="Q565" s="1" t="s">
        <v>1288</v>
      </c>
      <c r="R565" s="12" t="s">
        <v>517</v>
      </c>
    </row>
    <row r="566" spans="1:18" hidden="1" x14ac:dyDescent="0.2">
      <c r="A566" s="1">
        <v>563</v>
      </c>
      <c r="B566" s="2" t="s">
        <v>283</v>
      </c>
      <c r="C566" s="2" t="s">
        <v>123</v>
      </c>
      <c r="D566" s="12" t="s">
        <v>1052</v>
      </c>
      <c r="E566" s="2">
        <v>2158</v>
      </c>
      <c r="F566" s="23">
        <v>1</v>
      </c>
      <c r="G566" s="1" t="s">
        <v>458</v>
      </c>
      <c r="H566" s="4">
        <v>2.9</v>
      </c>
      <c r="I566" s="2">
        <v>2700</v>
      </c>
      <c r="M566" s="5" t="s">
        <v>1241</v>
      </c>
      <c r="N566" s="1" t="s">
        <v>87</v>
      </c>
      <c r="O566" s="1" t="s">
        <v>1245</v>
      </c>
      <c r="P566" s="1" t="s">
        <v>28</v>
      </c>
      <c r="Q566" s="1" t="s">
        <v>1288</v>
      </c>
      <c r="R566" s="12" t="s">
        <v>16</v>
      </c>
    </row>
    <row r="567" spans="1:18" hidden="1" x14ac:dyDescent="0.2">
      <c r="A567" s="1">
        <v>564</v>
      </c>
      <c r="B567" s="2" t="s">
        <v>283</v>
      </c>
      <c r="C567" s="2" t="s">
        <v>123</v>
      </c>
      <c r="D567" s="12" t="s">
        <v>1052</v>
      </c>
      <c r="E567" s="2">
        <v>2159</v>
      </c>
      <c r="F567" s="23">
        <v>4</v>
      </c>
      <c r="G567" s="1" t="s">
        <v>265</v>
      </c>
      <c r="H567" s="4">
        <v>25.98</v>
      </c>
      <c r="I567" s="2">
        <v>3230</v>
      </c>
      <c r="M567" s="12" t="s">
        <v>1239</v>
      </c>
      <c r="N567" s="1" t="s">
        <v>57</v>
      </c>
      <c r="O567" s="1" t="s">
        <v>1246</v>
      </c>
      <c r="P567" s="1" t="s">
        <v>199</v>
      </c>
      <c r="Q567" s="1" t="s">
        <v>1288</v>
      </c>
      <c r="R567" s="12" t="s">
        <v>517</v>
      </c>
    </row>
    <row r="568" spans="1:18" hidden="1" x14ac:dyDescent="0.2">
      <c r="A568" s="1">
        <v>565</v>
      </c>
      <c r="B568" s="2" t="s">
        <v>283</v>
      </c>
      <c r="C568" s="2" t="s">
        <v>123</v>
      </c>
      <c r="D568" s="12" t="s">
        <v>1052</v>
      </c>
      <c r="E568" s="2">
        <v>2160</v>
      </c>
      <c r="F568" s="23">
        <v>1</v>
      </c>
      <c r="G568" s="1" t="s">
        <v>458</v>
      </c>
      <c r="H568" s="4">
        <v>2.9</v>
      </c>
      <c r="I568" s="2">
        <v>2700</v>
      </c>
      <c r="M568" s="5" t="s">
        <v>1241</v>
      </c>
      <c r="N568" s="1" t="s">
        <v>87</v>
      </c>
      <c r="O568" s="1" t="s">
        <v>1245</v>
      </c>
      <c r="P568" s="1" t="s">
        <v>28</v>
      </c>
      <c r="Q568" s="1" t="s">
        <v>1288</v>
      </c>
      <c r="R568" s="12" t="s">
        <v>16</v>
      </c>
    </row>
    <row r="569" spans="1:18" hidden="1" x14ac:dyDescent="0.2">
      <c r="A569" s="1">
        <v>566</v>
      </c>
      <c r="B569" s="2" t="s">
        <v>283</v>
      </c>
      <c r="C569" s="2" t="s">
        <v>123</v>
      </c>
      <c r="D569" s="12" t="s">
        <v>1052</v>
      </c>
      <c r="E569" s="2">
        <v>2161</v>
      </c>
      <c r="F569" s="23">
        <v>4</v>
      </c>
      <c r="G569" s="1" t="s">
        <v>79</v>
      </c>
      <c r="H569" s="4">
        <v>29.53</v>
      </c>
      <c r="I569" s="2">
        <v>3230</v>
      </c>
      <c r="M569" s="12" t="s">
        <v>1239</v>
      </c>
      <c r="N569" s="1" t="s">
        <v>57</v>
      </c>
      <c r="O569" s="1" t="s">
        <v>1246</v>
      </c>
      <c r="P569" s="1" t="s">
        <v>32</v>
      </c>
      <c r="Q569" s="1" t="s">
        <v>1288</v>
      </c>
      <c r="R569" s="12" t="s">
        <v>517</v>
      </c>
    </row>
    <row r="570" spans="1:18" hidden="1" x14ac:dyDescent="0.2">
      <c r="A570" s="1">
        <v>567</v>
      </c>
      <c r="B570" s="2" t="s">
        <v>283</v>
      </c>
      <c r="C570" s="2" t="s">
        <v>123</v>
      </c>
      <c r="D570" s="12" t="s">
        <v>1052</v>
      </c>
      <c r="E570" s="2">
        <v>2162</v>
      </c>
      <c r="F570" s="23">
        <v>1</v>
      </c>
      <c r="G570" s="1" t="s">
        <v>458</v>
      </c>
      <c r="H570" s="4">
        <v>3.37</v>
      </c>
      <c r="I570" s="2">
        <v>2700</v>
      </c>
      <c r="M570" s="5" t="s">
        <v>1241</v>
      </c>
      <c r="N570" s="1" t="s">
        <v>87</v>
      </c>
      <c r="O570" s="1" t="s">
        <v>1245</v>
      </c>
      <c r="P570" s="1" t="s">
        <v>28</v>
      </c>
      <c r="Q570" s="1" t="s">
        <v>1288</v>
      </c>
      <c r="R570" s="12" t="s">
        <v>16</v>
      </c>
    </row>
    <row r="571" spans="1:18" hidden="1" x14ac:dyDescent="0.2">
      <c r="A571" s="1">
        <v>568</v>
      </c>
      <c r="B571" s="2" t="s">
        <v>283</v>
      </c>
      <c r="C571" s="2" t="s">
        <v>123</v>
      </c>
      <c r="D571" s="12" t="s">
        <v>1052</v>
      </c>
      <c r="E571" s="2">
        <v>2163</v>
      </c>
      <c r="F571" s="23">
        <v>17</v>
      </c>
      <c r="G571" s="1" t="s">
        <v>17</v>
      </c>
      <c r="H571" s="4" t="s">
        <v>19</v>
      </c>
      <c r="I571" s="2" t="s">
        <v>122</v>
      </c>
      <c r="N571" s="2" t="s">
        <v>20</v>
      </c>
      <c r="O571" s="2"/>
      <c r="P571" s="2" t="s">
        <v>20</v>
      </c>
      <c r="Q571" s="2"/>
      <c r="R571" s="12" t="s">
        <v>20</v>
      </c>
    </row>
    <row r="572" spans="1:18" hidden="1" x14ac:dyDescent="0.2">
      <c r="A572" s="1">
        <v>569</v>
      </c>
      <c r="B572" s="2" t="s">
        <v>283</v>
      </c>
      <c r="C572" s="2" t="s">
        <v>123</v>
      </c>
      <c r="D572" s="12" t="s">
        <v>1052</v>
      </c>
      <c r="E572" s="2">
        <v>2164</v>
      </c>
      <c r="F572" s="23">
        <v>17</v>
      </c>
      <c r="G572" s="1" t="s">
        <v>17</v>
      </c>
      <c r="H572" s="4" t="s">
        <v>19</v>
      </c>
      <c r="I572" s="2" t="s">
        <v>122</v>
      </c>
      <c r="N572" s="2" t="s">
        <v>20</v>
      </c>
      <c r="O572" s="2"/>
      <c r="P572" s="2" t="s">
        <v>20</v>
      </c>
      <c r="Q572" s="2"/>
      <c r="R572" s="12" t="s">
        <v>20</v>
      </c>
    </row>
    <row r="573" spans="1:18" hidden="1" x14ac:dyDescent="0.2">
      <c r="A573" s="1">
        <v>570</v>
      </c>
      <c r="B573" s="2" t="s">
        <v>283</v>
      </c>
      <c r="C573" s="2" t="s">
        <v>123</v>
      </c>
      <c r="D573" s="12" t="s">
        <v>1052</v>
      </c>
      <c r="E573" s="2">
        <v>2165</v>
      </c>
      <c r="F573" s="23">
        <v>17</v>
      </c>
      <c r="G573" s="1" t="s">
        <v>17</v>
      </c>
      <c r="H573" s="4" t="s">
        <v>19</v>
      </c>
      <c r="I573" s="2" t="s">
        <v>122</v>
      </c>
      <c r="N573" s="2" t="s">
        <v>20</v>
      </c>
      <c r="O573" s="2"/>
      <c r="P573" s="2" t="s">
        <v>20</v>
      </c>
      <c r="Q573" s="2"/>
      <c r="R573" s="12" t="s">
        <v>20</v>
      </c>
    </row>
    <row r="574" spans="1:18" hidden="1" x14ac:dyDescent="0.2">
      <c r="A574" s="1">
        <v>571</v>
      </c>
      <c r="B574" s="2" t="s">
        <v>283</v>
      </c>
      <c r="C574" s="2" t="s">
        <v>123</v>
      </c>
      <c r="D574" s="12" t="s">
        <v>1052</v>
      </c>
      <c r="E574" s="2">
        <v>2166</v>
      </c>
      <c r="F574" s="23">
        <v>17</v>
      </c>
      <c r="G574" s="1" t="s">
        <v>17</v>
      </c>
      <c r="H574" s="4" t="s">
        <v>19</v>
      </c>
      <c r="I574" s="2" t="s">
        <v>122</v>
      </c>
      <c r="N574" s="2" t="s">
        <v>20</v>
      </c>
      <c r="O574" s="2"/>
      <c r="P574" s="2" t="s">
        <v>20</v>
      </c>
      <c r="Q574" s="2"/>
      <c r="R574" s="12" t="s">
        <v>20</v>
      </c>
    </row>
    <row r="575" spans="1:18" hidden="1" x14ac:dyDescent="0.2">
      <c r="A575" s="1">
        <v>572</v>
      </c>
      <c r="B575" s="2" t="s">
        <v>283</v>
      </c>
      <c r="C575" s="2" t="s">
        <v>123</v>
      </c>
      <c r="D575" s="12" t="s">
        <v>1052</v>
      </c>
      <c r="E575" s="2">
        <v>2167</v>
      </c>
      <c r="F575" s="23">
        <v>17</v>
      </c>
      <c r="G575" s="1" t="s">
        <v>17</v>
      </c>
      <c r="H575" s="4" t="s">
        <v>19</v>
      </c>
      <c r="I575" s="2" t="s">
        <v>122</v>
      </c>
      <c r="N575" s="2" t="s">
        <v>20</v>
      </c>
      <c r="O575" s="2"/>
      <c r="P575" s="2" t="s">
        <v>20</v>
      </c>
      <c r="Q575" s="2"/>
      <c r="R575" s="12" t="s">
        <v>20</v>
      </c>
    </row>
    <row r="576" spans="1:18" hidden="1" x14ac:dyDescent="0.2">
      <c r="A576" s="1">
        <v>573</v>
      </c>
      <c r="B576" s="2" t="s">
        <v>283</v>
      </c>
      <c r="C576" s="2" t="s">
        <v>123</v>
      </c>
      <c r="D576" s="12" t="s">
        <v>1052</v>
      </c>
      <c r="E576" s="2">
        <v>2168</v>
      </c>
      <c r="F576" s="23">
        <v>17</v>
      </c>
      <c r="G576" s="1" t="s">
        <v>17</v>
      </c>
      <c r="H576" s="4" t="s">
        <v>19</v>
      </c>
      <c r="I576" s="2" t="s">
        <v>122</v>
      </c>
      <c r="N576" s="2" t="s">
        <v>20</v>
      </c>
      <c r="O576" s="2"/>
      <c r="P576" s="2" t="s">
        <v>20</v>
      </c>
      <c r="Q576" s="2"/>
      <c r="R576" s="12" t="s">
        <v>20</v>
      </c>
    </row>
    <row r="577" spans="1:20" hidden="1" x14ac:dyDescent="0.2">
      <c r="A577" s="1">
        <v>574</v>
      </c>
      <c r="B577" s="2" t="s">
        <v>283</v>
      </c>
      <c r="C577" s="2" t="s">
        <v>123</v>
      </c>
      <c r="D577" s="12" t="s">
        <v>1052</v>
      </c>
      <c r="E577" s="2">
        <v>2169</v>
      </c>
      <c r="F577" s="23">
        <v>12</v>
      </c>
      <c r="G577" s="1" t="s">
        <v>30</v>
      </c>
      <c r="H577" s="4">
        <v>8.5399999999999991</v>
      </c>
      <c r="I577" s="2">
        <v>3230</v>
      </c>
      <c r="M577" s="12" t="s">
        <v>1239</v>
      </c>
      <c r="N577" s="1" t="s">
        <v>57</v>
      </c>
      <c r="O577" s="1" t="s">
        <v>1246</v>
      </c>
      <c r="P577" s="1" t="s">
        <v>15</v>
      </c>
      <c r="R577" s="12" t="s">
        <v>20</v>
      </c>
      <c r="T577" s="13"/>
    </row>
    <row r="578" spans="1:20" hidden="1" x14ac:dyDescent="0.2">
      <c r="A578" s="1">
        <v>575</v>
      </c>
      <c r="B578" s="2" t="s">
        <v>283</v>
      </c>
      <c r="C578" s="2" t="s">
        <v>123</v>
      </c>
      <c r="D578" s="12" t="s">
        <v>1052</v>
      </c>
      <c r="E578" s="2">
        <v>2170</v>
      </c>
      <c r="F578" s="23">
        <v>6</v>
      </c>
      <c r="G578" s="1" t="s">
        <v>525</v>
      </c>
      <c r="H578" s="4">
        <v>13.24</v>
      </c>
      <c r="I578" s="2">
        <v>2700</v>
      </c>
      <c r="M578" s="5" t="s">
        <v>1241</v>
      </c>
      <c r="N578" s="1" t="s">
        <v>87</v>
      </c>
      <c r="O578" s="1" t="s">
        <v>1245</v>
      </c>
      <c r="P578" s="1" t="s">
        <v>28</v>
      </c>
      <c r="Q578" s="1" t="s">
        <v>1288</v>
      </c>
      <c r="R578" s="12" t="s">
        <v>16</v>
      </c>
    </row>
    <row r="579" spans="1:20" hidden="1" x14ac:dyDescent="0.2">
      <c r="A579" s="1">
        <v>576</v>
      </c>
      <c r="B579" s="2" t="s">
        <v>283</v>
      </c>
      <c r="C579" s="2" t="s">
        <v>123</v>
      </c>
      <c r="D579" s="12" t="s">
        <v>1039</v>
      </c>
      <c r="E579" s="2">
        <v>2171</v>
      </c>
      <c r="F579" s="2">
        <v>14</v>
      </c>
      <c r="G579" s="1" t="s">
        <v>36</v>
      </c>
      <c r="H579" s="4">
        <v>3.24</v>
      </c>
      <c r="I579" s="2">
        <v>3230</v>
      </c>
      <c r="M579" s="5" t="s">
        <v>1241</v>
      </c>
      <c r="N579" s="1" t="s">
        <v>74</v>
      </c>
      <c r="O579" s="1" t="s">
        <v>1245</v>
      </c>
      <c r="P579" s="1" t="s">
        <v>37</v>
      </c>
      <c r="R579" s="12" t="s">
        <v>20</v>
      </c>
    </row>
    <row r="580" spans="1:20" hidden="1" x14ac:dyDescent="0.2">
      <c r="A580" s="1">
        <v>577</v>
      </c>
      <c r="B580" s="2" t="s">
        <v>283</v>
      </c>
      <c r="C580" s="2" t="s">
        <v>123</v>
      </c>
      <c r="D580" s="12" t="s">
        <v>1039</v>
      </c>
      <c r="E580" s="2">
        <v>2172</v>
      </c>
      <c r="F580" s="2">
        <v>14</v>
      </c>
      <c r="G580" s="1" t="s">
        <v>36</v>
      </c>
      <c r="H580" s="4">
        <v>3.58</v>
      </c>
      <c r="I580" s="2">
        <v>3230</v>
      </c>
      <c r="M580" s="5" t="s">
        <v>1241</v>
      </c>
      <c r="N580" s="1" t="s">
        <v>74</v>
      </c>
      <c r="O580" s="1" t="s">
        <v>1245</v>
      </c>
      <c r="P580" s="1" t="s">
        <v>37</v>
      </c>
      <c r="R580" s="12" t="s">
        <v>20</v>
      </c>
    </row>
    <row r="581" spans="1:20" hidden="1" x14ac:dyDescent="0.2">
      <c r="A581" s="1">
        <v>578</v>
      </c>
      <c r="B581" s="2" t="s">
        <v>283</v>
      </c>
      <c r="C581" s="2" t="s">
        <v>123</v>
      </c>
      <c r="D581" s="12" t="s">
        <v>1052</v>
      </c>
      <c r="E581" s="2">
        <v>2173</v>
      </c>
      <c r="F581" s="23">
        <v>6</v>
      </c>
      <c r="G581" s="1" t="s">
        <v>13</v>
      </c>
      <c r="H581" s="4">
        <v>27.16</v>
      </c>
      <c r="I581" s="2">
        <v>2700</v>
      </c>
      <c r="M581" s="12" t="s">
        <v>1239</v>
      </c>
      <c r="N581" s="1" t="s">
        <v>57</v>
      </c>
      <c r="O581" s="1" t="s">
        <v>1246</v>
      </c>
      <c r="P581" s="1" t="s">
        <v>15</v>
      </c>
      <c r="Q581" s="1" t="s">
        <v>1288</v>
      </c>
      <c r="R581" s="12" t="s">
        <v>26</v>
      </c>
    </row>
    <row r="582" spans="1:20" hidden="1" x14ac:dyDescent="0.2">
      <c r="A582" s="1">
        <v>579</v>
      </c>
      <c r="B582" s="2" t="s">
        <v>283</v>
      </c>
      <c r="C582" s="2" t="s">
        <v>123</v>
      </c>
      <c r="D582" s="12" t="s">
        <v>1052</v>
      </c>
      <c r="E582" s="2">
        <v>2174</v>
      </c>
      <c r="F582" s="23">
        <v>6</v>
      </c>
      <c r="G582" s="1" t="s">
        <v>13</v>
      </c>
      <c r="H582" s="4">
        <v>62.49</v>
      </c>
      <c r="I582" s="2">
        <v>2700</v>
      </c>
      <c r="M582" s="12" t="s">
        <v>1239</v>
      </c>
      <c r="N582" s="1" t="s">
        <v>57</v>
      </c>
      <c r="O582" s="1" t="s">
        <v>1246</v>
      </c>
      <c r="P582" s="1" t="s">
        <v>15</v>
      </c>
      <c r="Q582" s="1" t="s">
        <v>1288</v>
      </c>
      <c r="R582" s="12" t="s">
        <v>26</v>
      </c>
    </row>
    <row r="583" spans="1:20" hidden="1" x14ac:dyDescent="0.2">
      <c r="A583" s="1">
        <v>580</v>
      </c>
      <c r="B583" s="2" t="s">
        <v>283</v>
      </c>
      <c r="C583" s="2" t="s">
        <v>123</v>
      </c>
      <c r="D583" s="12" t="s">
        <v>1052</v>
      </c>
      <c r="E583" s="2">
        <v>2175</v>
      </c>
      <c r="F583" s="23">
        <v>1</v>
      </c>
      <c r="G583" s="1" t="s">
        <v>522</v>
      </c>
      <c r="H583" s="4">
        <v>27.06</v>
      </c>
      <c r="I583" s="2">
        <v>3230</v>
      </c>
      <c r="M583" s="12" t="s">
        <v>1239</v>
      </c>
      <c r="N583" s="1" t="s">
        <v>57</v>
      </c>
      <c r="O583" s="1" t="s">
        <v>1246</v>
      </c>
      <c r="P583" s="1" t="s">
        <v>516</v>
      </c>
      <c r="Q583" s="1" t="s">
        <v>1288</v>
      </c>
      <c r="R583" s="12" t="s">
        <v>517</v>
      </c>
    </row>
    <row r="584" spans="1:20" hidden="1" x14ac:dyDescent="0.2">
      <c r="A584" s="1">
        <v>581</v>
      </c>
      <c r="B584" s="2" t="s">
        <v>283</v>
      </c>
      <c r="C584" s="2" t="s">
        <v>123</v>
      </c>
      <c r="D584" s="12" t="s">
        <v>1052</v>
      </c>
      <c r="E584" s="2">
        <v>2176</v>
      </c>
      <c r="F584" s="23">
        <v>1</v>
      </c>
      <c r="G584" s="1" t="s">
        <v>458</v>
      </c>
      <c r="H584" s="4">
        <v>2.9</v>
      </c>
      <c r="I584" s="2">
        <v>2700</v>
      </c>
      <c r="M584" s="5" t="s">
        <v>1241</v>
      </c>
      <c r="N584" s="1" t="s">
        <v>87</v>
      </c>
      <c r="O584" s="1" t="s">
        <v>1245</v>
      </c>
      <c r="P584" s="1" t="s">
        <v>28</v>
      </c>
      <c r="Q584" s="1" t="s">
        <v>1288</v>
      </c>
      <c r="R584" s="12" t="s">
        <v>16</v>
      </c>
    </row>
    <row r="585" spans="1:20" hidden="1" x14ac:dyDescent="0.2">
      <c r="A585" s="1">
        <v>582</v>
      </c>
      <c r="B585" s="2" t="s">
        <v>283</v>
      </c>
      <c r="C585" s="2" t="s">
        <v>123</v>
      </c>
      <c r="D585" s="12" t="s">
        <v>1052</v>
      </c>
      <c r="E585" s="2">
        <v>2177</v>
      </c>
      <c r="F585" s="23">
        <v>1</v>
      </c>
      <c r="G585" s="1" t="s">
        <v>522</v>
      </c>
      <c r="H585" s="4">
        <v>24.27</v>
      </c>
      <c r="I585" s="2">
        <v>3230</v>
      </c>
      <c r="M585" s="12" t="s">
        <v>1239</v>
      </c>
      <c r="N585" s="1" t="s">
        <v>57</v>
      </c>
      <c r="O585" s="1" t="s">
        <v>1246</v>
      </c>
      <c r="P585" s="1" t="s">
        <v>516</v>
      </c>
      <c r="Q585" s="1" t="s">
        <v>1288</v>
      </c>
      <c r="R585" s="12" t="s">
        <v>517</v>
      </c>
    </row>
    <row r="586" spans="1:20" hidden="1" x14ac:dyDescent="0.2">
      <c r="A586" s="1">
        <v>583</v>
      </c>
      <c r="B586" s="2" t="s">
        <v>283</v>
      </c>
      <c r="C586" s="2" t="s">
        <v>123</v>
      </c>
      <c r="D586" s="12" t="s">
        <v>1052</v>
      </c>
      <c r="E586" s="2">
        <v>2178</v>
      </c>
      <c r="F586" s="23">
        <v>1</v>
      </c>
      <c r="G586" s="1" t="s">
        <v>458</v>
      </c>
      <c r="H586" s="4">
        <v>2.9</v>
      </c>
      <c r="I586" s="2">
        <v>2700</v>
      </c>
      <c r="M586" s="5" t="s">
        <v>1241</v>
      </c>
      <c r="N586" s="1" t="s">
        <v>87</v>
      </c>
      <c r="O586" s="1" t="s">
        <v>1245</v>
      </c>
      <c r="P586" s="1" t="s">
        <v>28</v>
      </c>
      <c r="Q586" s="1" t="s">
        <v>1288</v>
      </c>
      <c r="R586" s="12" t="s">
        <v>16</v>
      </c>
    </row>
    <row r="587" spans="1:20" hidden="1" x14ac:dyDescent="0.2">
      <c r="A587" s="1">
        <v>584</v>
      </c>
      <c r="B587" s="2" t="s">
        <v>283</v>
      </c>
      <c r="C587" s="2" t="s">
        <v>123</v>
      </c>
      <c r="D587" s="12" t="s">
        <v>1052</v>
      </c>
      <c r="E587" s="2">
        <v>2179</v>
      </c>
      <c r="F587" s="23">
        <v>1</v>
      </c>
      <c r="G587" s="1" t="s">
        <v>522</v>
      </c>
      <c r="H587" s="4">
        <v>32.69</v>
      </c>
      <c r="I587" s="2">
        <v>3230</v>
      </c>
      <c r="M587" s="12" t="s">
        <v>1239</v>
      </c>
      <c r="N587" s="1" t="s">
        <v>57</v>
      </c>
      <c r="O587" s="1" t="s">
        <v>1246</v>
      </c>
      <c r="P587" s="1" t="s">
        <v>516</v>
      </c>
      <c r="Q587" s="1" t="s">
        <v>1288</v>
      </c>
      <c r="R587" s="12" t="s">
        <v>517</v>
      </c>
    </row>
    <row r="588" spans="1:20" hidden="1" x14ac:dyDescent="0.2">
      <c r="A588" s="1">
        <v>585</v>
      </c>
      <c r="B588" s="2" t="s">
        <v>283</v>
      </c>
      <c r="C588" s="2" t="s">
        <v>123</v>
      </c>
      <c r="D588" s="12" t="s">
        <v>1052</v>
      </c>
      <c r="E588" s="2">
        <v>2180</v>
      </c>
      <c r="F588" s="23">
        <v>1</v>
      </c>
      <c r="G588" s="1" t="s">
        <v>458</v>
      </c>
      <c r="H588" s="4">
        <v>3.75</v>
      </c>
      <c r="I588" s="2">
        <v>2700</v>
      </c>
      <c r="M588" s="5" t="s">
        <v>1241</v>
      </c>
      <c r="N588" s="1" t="s">
        <v>87</v>
      </c>
      <c r="O588" s="1" t="s">
        <v>1245</v>
      </c>
      <c r="P588" s="1" t="s">
        <v>28</v>
      </c>
      <c r="Q588" s="1" t="s">
        <v>1288</v>
      </c>
      <c r="R588" s="12" t="s">
        <v>16</v>
      </c>
    </row>
    <row r="589" spans="1:20" hidden="1" x14ac:dyDescent="0.2">
      <c r="A589" s="1">
        <v>586</v>
      </c>
      <c r="B589" s="2" t="s">
        <v>283</v>
      </c>
      <c r="C589" s="2" t="s">
        <v>123</v>
      </c>
      <c r="D589" s="12" t="s">
        <v>1052</v>
      </c>
      <c r="E589" s="2">
        <v>2181</v>
      </c>
      <c r="F589" s="23">
        <v>1</v>
      </c>
      <c r="G589" s="1" t="s">
        <v>522</v>
      </c>
      <c r="H589" s="4">
        <v>32.69</v>
      </c>
      <c r="I589" s="2">
        <v>3230</v>
      </c>
      <c r="M589" s="12" t="s">
        <v>1239</v>
      </c>
      <c r="N589" s="1" t="s">
        <v>57</v>
      </c>
      <c r="O589" s="1" t="s">
        <v>1246</v>
      </c>
      <c r="P589" s="1" t="s">
        <v>516</v>
      </c>
      <c r="Q589" s="1" t="s">
        <v>1288</v>
      </c>
      <c r="R589" s="12" t="s">
        <v>517</v>
      </c>
    </row>
    <row r="590" spans="1:20" hidden="1" x14ac:dyDescent="0.2">
      <c r="A590" s="1">
        <v>587</v>
      </c>
      <c r="B590" s="2" t="s">
        <v>283</v>
      </c>
      <c r="C590" s="2" t="s">
        <v>123</v>
      </c>
      <c r="D590" s="12" t="s">
        <v>1052</v>
      </c>
      <c r="E590" s="2">
        <v>2182</v>
      </c>
      <c r="F590" s="23">
        <v>1</v>
      </c>
      <c r="G590" s="1" t="s">
        <v>458</v>
      </c>
      <c r="H590" s="4">
        <v>3.75</v>
      </c>
      <c r="I590" s="2">
        <v>2700</v>
      </c>
      <c r="M590" s="5" t="s">
        <v>1241</v>
      </c>
      <c r="N590" s="1" t="s">
        <v>87</v>
      </c>
      <c r="O590" s="1" t="s">
        <v>1245</v>
      </c>
      <c r="P590" s="1" t="s">
        <v>28</v>
      </c>
      <c r="Q590" s="1" t="s">
        <v>1288</v>
      </c>
      <c r="R590" s="12" t="s">
        <v>16</v>
      </c>
    </row>
    <row r="591" spans="1:20" hidden="1" x14ac:dyDescent="0.2">
      <c r="A591" s="1">
        <v>588</v>
      </c>
      <c r="B591" s="2" t="s">
        <v>283</v>
      </c>
      <c r="C591" s="2" t="s">
        <v>123</v>
      </c>
      <c r="D591" s="12" t="s">
        <v>1052</v>
      </c>
      <c r="E591" s="2">
        <v>2183</v>
      </c>
      <c r="F591" s="23">
        <v>1</v>
      </c>
      <c r="G591" s="1" t="s">
        <v>522</v>
      </c>
      <c r="H591" s="4">
        <v>32.69</v>
      </c>
      <c r="I591" s="2">
        <v>3230</v>
      </c>
      <c r="M591" s="12" t="s">
        <v>1239</v>
      </c>
      <c r="N591" s="1" t="s">
        <v>57</v>
      </c>
      <c r="O591" s="1" t="s">
        <v>1246</v>
      </c>
      <c r="P591" s="1" t="s">
        <v>516</v>
      </c>
      <c r="Q591" s="1" t="s">
        <v>1288</v>
      </c>
      <c r="R591" s="12" t="s">
        <v>1287</v>
      </c>
    </row>
    <row r="592" spans="1:20" hidden="1" x14ac:dyDescent="0.2">
      <c r="A592" s="1">
        <v>589</v>
      </c>
      <c r="B592" s="2" t="s">
        <v>283</v>
      </c>
      <c r="C592" s="2" t="s">
        <v>123</v>
      </c>
      <c r="D592" s="12" t="s">
        <v>1052</v>
      </c>
      <c r="E592" s="2">
        <v>2184</v>
      </c>
      <c r="F592" s="23">
        <v>1</v>
      </c>
      <c r="G592" s="1" t="s">
        <v>458</v>
      </c>
      <c r="H592" s="4">
        <v>3.75</v>
      </c>
      <c r="I592" s="2">
        <v>2700</v>
      </c>
      <c r="M592" s="5" t="s">
        <v>1241</v>
      </c>
      <c r="N592" s="1" t="s">
        <v>526</v>
      </c>
      <c r="O592" s="1" t="s">
        <v>1245</v>
      </c>
      <c r="P592" s="1" t="s">
        <v>28</v>
      </c>
      <c r="Q592" s="1" t="s">
        <v>1288</v>
      </c>
      <c r="R592" s="12" t="s">
        <v>16</v>
      </c>
    </row>
    <row r="593" spans="1:20" hidden="1" x14ac:dyDescent="0.2">
      <c r="A593" s="1">
        <v>590</v>
      </c>
      <c r="B593" s="2" t="s">
        <v>283</v>
      </c>
      <c r="C593" s="2" t="s">
        <v>123</v>
      </c>
      <c r="D593" s="12" t="s">
        <v>1052</v>
      </c>
      <c r="E593" s="2">
        <v>2185</v>
      </c>
      <c r="F593" s="23">
        <v>1</v>
      </c>
      <c r="G593" s="1" t="s">
        <v>522</v>
      </c>
      <c r="H593" s="4">
        <v>32.54</v>
      </c>
      <c r="I593" s="2">
        <v>3230</v>
      </c>
      <c r="M593" s="12" t="s">
        <v>1239</v>
      </c>
      <c r="N593" s="1" t="s">
        <v>57</v>
      </c>
      <c r="O593" s="1" t="s">
        <v>1246</v>
      </c>
      <c r="P593" s="1" t="s">
        <v>516</v>
      </c>
      <c r="Q593" s="1" t="s">
        <v>1288</v>
      </c>
      <c r="R593" s="12" t="s">
        <v>517</v>
      </c>
    </row>
    <row r="594" spans="1:20" hidden="1" x14ac:dyDescent="0.2">
      <c r="A594" s="1">
        <v>591</v>
      </c>
      <c r="B594" s="2" t="s">
        <v>283</v>
      </c>
      <c r="C594" s="2" t="s">
        <v>123</v>
      </c>
      <c r="D594" s="12" t="s">
        <v>1052</v>
      </c>
      <c r="E594" s="2">
        <v>2186</v>
      </c>
      <c r="F594" s="23">
        <v>1</v>
      </c>
      <c r="G594" s="1" t="s">
        <v>458</v>
      </c>
      <c r="H594" s="4">
        <v>3.75</v>
      </c>
      <c r="I594" s="2">
        <v>2700</v>
      </c>
      <c r="M594" s="5" t="s">
        <v>1241</v>
      </c>
      <c r="N594" s="1" t="s">
        <v>87</v>
      </c>
      <c r="O594" s="1" t="s">
        <v>1245</v>
      </c>
      <c r="P594" s="1" t="s">
        <v>28</v>
      </c>
      <c r="Q594" s="1" t="s">
        <v>1288</v>
      </c>
      <c r="R594" s="12" t="s">
        <v>16</v>
      </c>
    </row>
    <row r="595" spans="1:20" hidden="1" x14ac:dyDescent="0.2">
      <c r="A595" s="1">
        <v>592</v>
      </c>
      <c r="B595" s="2" t="s">
        <v>283</v>
      </c>
      <c r="C595" s="2" t="s">
        <v>123</v>
      </c>
      <c r="D595" s="12" t="s">
        <v>1052</v>
      </c>
      <c r="E595" s="2">
        <v>2187</v>
      </c>
      <c r="F595" s="23">
        <v>1</v>
      </c>
      <c r="G595" s="1" t="s">
        <v>527</v>
      </c>
      <c r="H595" s="4">
        <v>35.33</v>
      </c>
      <c r="I595" s="2">
        <v>3230</v>
      </c>
      <c r="M595" s="12" t="s">
        <v>1239</v>
      </c>
      <c r="N595" s="1" t="s">
        <v>57</v>
      </c>
      <c r="O595" s="1" t="s">
        <v>1246</v>
      </c>
      <c r="P595" s="1" t="s">
        <v>516</v>
      </c>
      <c r="Q595" s="1" t="s">
        <v>1288</v>
      </c>
      <c r="R595" s="12" t="s">
        <v>517</v>
      </c>
    </row>
    <row r="596" spans="1:20" hidden="1" x14ac:dyDescent="0.2">
      <c r="A596" s="1">
        <v>593</v>
      </c>
      <c r="B596" s="2" t="s">
        <v>283</v>
      </c>
      <c r="C596" s="2" t="s">
        <v>123</v>
      </c>
      <c r="D596" s="12" t="s">
        <v>1052</v>
      </c>
      <c r="E596" s="2">
        <v>2188</v>
      </c>
      <c r="F596" s="23">
        <v>1</v>
      </c>
      <c r="G596" s="1" t="s">
        <v>521</v>
      </c>
      <c r="H596" s="4">
        <v>5.57</v>
      </c>
      <c r="I596" s="2">
        <v>2700</v>
      </c>
      <c r="M596" s="5" t="s">
        <v>1241</v>
      </c>
      <c r="N596" s="1" t="s">
        <v>87</v>
      </c>
      <c r="O596" s="1" t="s">
        <v>1245</v>
      </c>
      <c r="P596" s="1" t="s">
        <v>28</v>
      </c>
      <c r="Q596" s="1" t="s">
        <v>1288</v>
      </c>
      <c r="R596" s="12" t="s">
        <v>16</v>
      </c>
    </row>
    <row r="597" spans="1:20" hidden="1" x14ac:dyDescent="0.2">
      <c r="A597" s="1">
        <v>594</v>
      </c>
      <c r="B597" s="2" t="s">
        <v>283</v>
      </c>
      <c r="C597" s="2" t="s">
        <v>123</v>
      </c>
      <c r="D597" s="12" t="s">
        <v>1052</v>
      </c>
      <c r="E597" s="2">
        <v>2189</v>
      </c>
      <c r="F597" s="23">
        <v>12</v>
      </c>
      <c r="G597" s="1" t="s">
        <v>528</v>
      </c>
      <c r="H597" s="4">
        <v>9.3699999999999992</v>
      </c>
      <c r="I597" s="2">
        <v>3230</v>
      </c>
      <c r="M597" s="12" t="s">
        <v>1239</v>
      </c>
      <c r="N597" s="1" t="s">
        <v>57</v>
      </c>
      <c r="O597" s="1" t="s">
        <v>1246</v>
      </c>
      <c r="P597" s="1" t="s">
        <v>516</v>
      </c>
      <c r="R597" s="12" t="s">
        <v>20</v>
      </c>
    </row>
    <row r="598" spans="1:20" hidden="1" x14ac:dyDescent="0.2">
      <c r="A598" s="1">
        <v>595</v>
      </c>
      <c r="B598" s="2" t="s">
        <v>283</v>
      </c>
      <c r="C598" s="2" t="s">
        <v>123</v>
      </c>
      <c r="D598" s="12" t="s">
        <v>1052</v>
      </c>
      <c r="E598" s="2">
        <v>2190</v>
      </c>
      <c r="F598" s="23">
        <v>1</v>
      </c>
      <c r="G598" s="1" t="s">
        <v>518</v>
      </c>
      <c r="H598" s="4">
        <v>23.99</v>
      </c>
      <c r="I598" s="2">
        <v>3230</v>
      </c>
      <c r="M598" s="5" t="s">
        <v>1241</v>
      </c>
      <c r="N598" s="1" t="s">
        <v>87</v>
      </c>
      <c r="O598" s="1" t="s">
        <v>1245</v>
      </c>
      <c r="P598" s="1" t="s">
        <v>28</v>
      </c>
      <c r="R598" s="12" t="s">
        <v>20</v>
      </c>
    </row>
    <row r="599" spans="1:20" hidden="1" x14ac:dyDescent="0.2">
      <c r="A599" s="1">
        <v>596</v>
      </c>
      <c r="B599" s="2" t="s">
        <v>283</v>
      </c>
      <c r="C599" s="2" t="s">
        <v>123</v>
      </c>
      <c r="D599" s="12" t="s">
        <v>1052</v>
      </c>
      <c r="E599" s="2">
        <v>2191</v>
      </c>
      <c r="F599" s="23">
        <v>1</v>
      </c>
      <c r="G599" s="1" t="s">
        <v>106</v>
      </c>
      <c r="H599" s="4">
        <v>10.41</v>
      </c>
      <c r="I599" s="2">
        <v>2700</v>
      </c>
      <c r="M599" s="5" t="s">
        <v>1241</v>
      </c>
      <c r="N599" s="1" t="s">
        <v>87</v>
      </c>
      <c r="O599" s="1" t="s">
        <v>1245</v>
      </c>
      <c r="P599" s="1" t="s">
        <v>28</v>
      </c>
      <c r="Q599" s="1" t="s">
        <v>1288</v>
      </c>
      <c r="R599" s="12" t="s">
        <v>16</v>
      </c>
    </row>
    <row r="600" spans="1:20" hidden="1" x14ac:dyDescent="0.2">
      <c r="A600" s="1">
        <v>597</v>
      </c>
      <c r="B600" s="2" t="s">
        <v>283</v>
      </c>
      <c r="C600" s="2" t="s">
        <v>123</v>
      </c>
      <c r="D600" s="12" t="s">
        <v>1052</v>
      </c>
      <c r="E600" s="2">
        <v>2192</v>
      </c>
      <c r="F600" s="23">
        <v>1</v>
      </c>
      <c r="G600" s="1" t="s">
        <v>515</v>
      </c>
      <c r="H600" s="4">
        <v>19.37</v>
      </c>
      <c r="I600" s="2">
        <v>3230</v>
      </c>
      <c r="M600" s="12" t="s">
        <v>1239</v>
      </c>
      <c r="N600" s="1" t="s">
        <v>57</v>
      </c>
      <c r="O600" s="1" t="s">
        <v>1246</v>
      </c>
      <c r="P600" s="1" t="s">
        <v>516</v>
      </c>
      <c r="Q600" s="1" t="s">
        <v>1288</v>
      </c>
      <c r="R600" s="12" t="s">
        <v>517</v>
      </c>
    </row>
    <row r="601" spans="1:20" hidden="1" x14ac:dyDescent="0.2">
      <c r="A601" s="1">
        <v>598</v>
      </c>
      <c r="B601" s="2" t="s">
        <v>283</v>
      </c>
      <c r="C601" s="2" t="s">
        <v>123</v>
      </c>
      <c r="D601" s="12" t="s">
        <v>1052</v>
      </c>
      <c r="E601" s="2">
        <v>2193</v>
      </c>
      <c r="F601" s="23">
        <v>1</v>
      </c>
      <c r="G601" s="1" t="s">
        <v>458</v>
      </c>
      <c r="H601" s="4">
        <v>2.9</v>
      </c>
      <c r="I601" s="2">
        <v>2700</v>
      </c>
      <c r="M601" s="5" t="s">
        <v>1241</v>
      </c>
      <c r="N601" s="1" t="s">
        <v>87</v>
      </c>
      <c r="O601" s="1" t="s">
        <v>1245</v>
      </c>
      <c r="P601" s="1" t="s">
        <v>28</v>
      </c>
      <c r="Q601" s="1" t="s">
        <v>1288</v>
      </c>
      <c r="R601" s="12" t="s">
        <v>16</v>
      </c>
    </row>
    <row r="602" spans="1:20" hidden="1" x14ac:dyDescent="0.2">
      <c r="A602" s="1">
        <v>599</v>
      </c>
      <c r="B602" s="2" t="s">
        <v>283</v>
      </c>
      <c r="C602" s="2" t="s">
        <v>123</v>
      </c>
      <c r="D602" s="12" t="s">
        <v>1052</v>
      </c>
      <c r="E602" s="2">
        <v>2194</v>
      </c>
      <c r="F602" s="23">
        <v>1</v>
      </c>
      <c r="G602" s="1" t="s">
        <v>515</v>
      </c>
      <c r="H602" s="4">
        <v>16.84</v>
      </c>
      <c r="I602" s="2">
        <v>3230</v>
      </c>
      <c r="M602" s="12" t="s">
        <v>1239</v>
      </c>
      <c r="N602" s="1" t="s">
        <v>57</v>
      </c>
      <c r="O602" s="1" t="s">
        <v>1246</v>
      </c>
      <c r="P602" s="1" t="s">
        <v>516</v>
      </c>
      <c r="Q602" s="1" t="s">
        <v>1288</v>
      </c>
      <c r="R602" s="12" t="s">
        <v>517</v>
      </c>
    </row>
    <row r="603" spans="1:20" hidden="1" x14ac:dyDescent="0.2">
      <c r="A603" s="1">
        <v>600</v>
      </c>
      <c r="B603" s="2" t="s">
        <v>283</v>
      </c>
      <c r="C603" s="2" t="s">
        <v>123</v>
      </c>
      <c r="D603" s="12" t="s">
        <v>1052</v>
      </c>
      <c r="E603" s="2">
        <v>2195</v>
      </c>
      <c r="F603" s="23">
        <v>1</v>
      </c>
      <c r="G603" s="1" t="s">
        <v>458</v>
      </c>
      <c r="H603" s="4">
        <v>2.9</v>
      </c>
      <c r="I603" s="2">
        <v>2700</v>
      </c>
      <c r="M603" s="5" t="s">
        <v>1241</v>
      </c>
      <c r="N603" s="1" t="s">
        <v>87</v>
      </c>
      <c r="O603" s="1" t="s">
        <v>1245</v>
      </c>
      <c r="P603" s="1" t="s">
        <v>28</v>
      </c>
      <c r="Q603" s="1" t="s">
        <v>1288</v>
      </c>
      <c r="R603" s="12" t="s">
        <v>16</v>
      </c>
    </row>
    <row r="604" spans="1:20" hidden="1" x14ac:dyDescent="0.2">
      <c r="A604" s="1">
        <v>601</v>
      </c>
      <c r="B604" s="2" t="s">
        <v>283</v>
      </c>
      <c r="C604" s="2" t="s">
        <v>123</v>
      </c>
      <c r="D604" s="12" t="s">
        <v>1052</v>
      </c>
      <c r="E604" s="2">
        <v>2196</v>
      </c>
      <c r="F604" s="23">
        <v>4</v>
      </c>
      <c r="G604" s="1" t="s">
        <v>529</v>
      </c>
      <c r="H604" s="4">
        <v>21.3</v>
      </c>
      <c r="I604" s="2">
        <v>3230</v>
      </c>
      <c r="M604" s="12" t="s">
        <v>1239</v>
      </c>
      <c r="N604" s="1" t="s">
        <v>57</v>
      </c>
      <c r="O604" s="1" t="s">
        <v>1246</v>
      </c>
      <c r="P604" s="1" t="s">
        <v>15</v>
      </c>
      <c r="R604" s="12" t="s">
        <v>20</v>
      </c>
    </row>
    <row r="605" spans="1:20" hidden="1" x14ac:dyDescent="0.2">
      <c r="A605" s="1">
        <v>602</v>
      </c>
      <c r="B605" s="2" t="s">
        <v>283</v>
      </c>
      <c r="C605" s="2" t="s">
        <v>123</v>
      </c>
      <c r="D605" s="12" t="s">
        <v>1052</v>
      </c>
      <c r="E605" s="2">
        <v>2197</v>
      </c>
      <c r="F605" s="23">
        <v>1</v>
      </c>
      <c r="G605" s="1" t="s">
        <v>513</v>
      </c>
      <c r="H605" s="4">
        <v>3.52</v>
      </c>
      <c r="I605" s="2">
        <v>2700</v>
      </c>
      <c r="M605" s="5" t="s">
        <v>1241</v>
      </c>
      <c r="N605" s="1" t="s">
        <v>131</v>
      </c>
      <c r="O605" s="1" t="s">
        <v>1245</v>
      </c>
      <c r="P605" s="1" t="s">
        <v>28</v>
      </c>
      <c r="Q605" s="1" t="s">
        <v>1288</v>
      </c>
      <c r="R605" s="12" t="s">
        <v>16</v>
      </c>
    </row>
    <row r="606" spans="1:20" hidden="1" x14ac:dyDescent="0.2">
      <c r="A606" s="1">
        <v>603</v>
      </c>
      <c r="B606" s="2" t="s">
        <v>283</v>
      </c>
      <c r="C606" s="2" t="s">
        <v>123</v>
      </c>
      <c r="D606" s="12" t="s">
        <v>1052</v>
      </c>
      <c r="E606" s="2">
        <v>2198</v>
      </c>
      <c r="F606" s="23">
        <v>1</v>
      </c>
      <c r="G606" s="1" t="s">
        <v>513</v>
      </c>
      <c r="H606" s="4">
        <v>3.62</v>
      </c>
      <c r="I606" s="2">
        <v>2700</v>
      </c>
      <c r="M606" s="5" t="s">
        <v>1241</v>
      </c>
      <c r="N606" s="1" t="s">
        <v>131</v>
      </c>
      <c r="O606" s="1" t="s">
        <v>1245</v>
      </c>
      <c r="P606" s="1" t="s">
        <v>28</v>
      </c>
      <c r="Q606" s="1" t="s">
        <v>1288</v>
      </c>
      <c r="R606" s="12" t="s">
        <v>16</v>
      </c>
    </row>
    <row r="607" spans="1:20" hidden="1" x14ac:dyDescent="0.2">
      <c r="A607" s="1">
        <v>604</v>
      </c>
      <c r="B607" s="2" t="s">
        <v>283</v>
      </c>
      <c r="C607" s="2" t="s">
        <v>123</v>
      </c>
      <c r="D607" s="12" t="s">
        <v>1052</v>
      </c>
      <c r="E607" s="2">
        <v>2199</v>
      </c>
      <c r="F607" s="23">
        <v>1</v>
      </c>
      <c r="G607" s="1" t="s">
        <v>478</v>
      </c>
      <c r="H607" s="4">
        <v>21.5</v>
      </c>
      <c r="I607" s="2">
        <v>3230</v>
      </c>
      <c r="M607" s="12" t="s">
        <v>1239</v>
      </c>
      <c r="N607" s="1" t="s">
        <v>70</v>
      </c>
      <c r="O607" s="1" t="s">
        <v>1246</v>
      </c>
      <c r="P607" s="1" t="s">
        <v>292</v>
      </c>
      <c r="R607" s="12" t="s">
        <v>20</v>
      </c>
    </row>
    <row r="608" spans="1:20" hidden="1" x14ac:dyDescent="0.2">
      <c r="A608" s="1">
        <v>605</v>
      </c>
      <c r="B608" s="2" t="s">
        <v>283</v>
      </c>
      <c r="C608" s="2" t="s">
        <v>123</v>
      </c>
      <c r="D608" s="12" t="s">
        <v>1052</v>
      </c>
      <c r="E608" s="2">
        <v>2200</v>
      </c>
      <c r="F608" s="23">
        <v>12</v>
      </c>
      <c r="G608" s="1" t="s">
        <v>30</v>
      </c>
      <c r="H608" s="4">
        <v>10.24</v>
      </c>
      <c r="I608" s="2">
        <v>3230</v>
      </c>
      <c r="M608" s="12" t="s">
        <v>1239</v>
      </c>
      <c r="N608" s="1" t="s">
        <v>57</v>
      </c>
      <c r="O608" s="1" t="s">
        <v>1246</v>
      </c>
      <c r="P608" s="1" t="s">
        <v>15</v>
      </c>
      <c r="R608" s="12" t="s">
        <v>20</v>
      </c>
      <c r="T608" s="13"/>
    </row>
    <row r="609" spans="1:18" hidden="1" x14ac:dyDescent="0.2">
      <c r="A609" s="1">
        <v>606</v>
      </c>
      <c r="B609" s="2" t="s">
        <v>283</v>
      </c>
      <c r="C609" s="2" t="s">
        <v>123</v>
      </c>
      <c r="D609" s="12" t="s">
        <v>1052</v>
      </c>
      <c r="E609" s="2">
        <v>2201</v>
      </c>
      <c r="F609" s="2">
        <v>15</v>
      </c>
      <c r="G609" s="1" t="s">
        <v>31</v>
      </c>
      <c r="H609" s="4">
        <v>9.44</v>
      </c>
      <c r="I609" s="2">
        <v>2700</v>
      </c>
      <c r="M609" s="12" t="s">
        <v>1239</v>
      </c>
      <c r="N609" s="1" t="s">
        <v>57</v>
      </c>
      <c r="O609" s="1" t="s">
        <v>1246</v>
      </c>
      <c r="P609" s="1" t="s">
        <v>32</v>
      </c>
      <c r="Q609" s="1" t="s">
        <v>1288</v>
      </c>
      <c r="R609" s="12" t="s">
        <v>16</v>
      </c>
    </row>
    <row r="610" spans="1:18" hidden="1" x14ac:dyDescent="0.2">
      <c r="A610" s="1">
        <v>607</v>
      </c>
      <c r="B610" s="2" t="s">
        <v>283</v>
      </c>
      <c r="C610" s="2" t="s">
        <v>123</v>
      </c>
      <c r="D610" s="12" t="s">
        <v>1052</v>
      </c>
      <c r="E610" s="2">
        <v>2202</v>
      </c>
      <c r="F610" s="23">
        <v>1</v>
      </c>
      <c r="G610" s="1" t="s">
        <v>198</v>
      </c>
      <c r="H610" s="4">
        <v>10.34</v>
      </c>
      <c r="I610" s="2">
        <v>3230</v>
      </c>
      <c r="M610" s="12" t="s">
        <v>1239</v>
      </c>
      <c r="N610" s="1" t="s">
        <v>57</v>
      </c>
      <c r="O610" s="1" t="s">
        <v>1246</v>
      </c>
      <c r="P610" s="1" t="s">
        <v>199</v>
      </c>
      <c r="R610" s="12" t="s">
        <v>20</v>
      </c>
    </row>
    <row r="611" spans="1:18" hidden="1" x14ac:dyDescent="0.2">
      <c r="A611" s="1">
        <v>608</v>
      </c>
      <c r="B611" s="2" t="s">
        <v>283</v>
      </c>
      <c r="C611" s="2" t="s">
        <v>123</v>
      </c>
      <c r="D611" s="12" t="s">
        <v>1052</v>
      </c>
      <c r="E611" s="2">
        <v>2203</v>
      </c>
      <c r="F611" s="23">
        <v>1</v>
      </c>
      <c r="G611" s="1" t="s">
        <v>512</v>
      </c>
      <c r="H611" s="4">
        <v>18.14</v>
      </c>
      <c r="I611" s="2">
        <v>3230</v>
      </c>
      <c r="M611" s="12" t="s">
        <v>1239</v>
      </c>
      <c r="N611" s="1" t="s">
        <v>70</v>
      </c>
      <c r="O611" s="1" t="s">
        <v>1246</v>
      </c>
      <c r="P611" s="1" t="s">
        <v>292</v>
      </c>
      <c r="R611" s="12" t="s">
        <v>20</v>
      </c>
    </row>
    <row r="612" spans="1:18" hidden="1" x14ac:dyDescent="0.2">
      <c r="A612" s="1">
        <v>609</v>
      </c>
      <c r="B612" s="2" t="s">
        <v>283</v>
      </c>
      <c r="C612" s="2" t="s">
        <v>123</v>
      </c>
      <c r="D612" s="12" t="s">
        <v>1052</v>
      </c>
      <c r="E612" s="2">
        <v>2204</v>
      </c>
      <c r="F612" s="23">
        <v>1</v>
      </c>
      <c r="G612" s="1" t="s">
        <v>511</v>
      </c>
      <c r="H612" s="4">
        <v>22.59</v>
      </c>
      <c r="I612" s="2">
        <v>2700</v>
      </c>
      <c r="M612" s="12" t="s">
        <v>1239</v>
      </c>
      <c r="N612" s="1" t="s">
        <v>57</v>
      </c>
      <c r="O612" s="1" t="s">
        <v>1246</v>
      </c>
      <c r="P612" s="1" t="s">
        <v>15</v>
      </c>
      <c r="Q612" s="1" t="s">
        <v>1288</v>
      </c>
      <c r="R612" s="12" t="s">
        <v>16</v>
      </c>
    </row>
    <row r="613" spans="1:18" hidden="1" x14ac:dyDescent="0.2">
      <c r="A613" s="1">
        <v>610</v>
      </c>
      <c r="B613" s="2" t="s">
        <v>283</v>
      </c>
      <c r="C613" s="2" t="s">
        <v>123</v>
      </c>
      <c r="D613" s="12" t="s">
        <v>1052</v>
      </c>
      <c r="E613" s="2">
        <v>2205</v>
      </c>
      <c r="F613" s="23">
        <v>1</v>
      </c>
      <c r="G613" s="1" t="s">
        <v>276</v>
      </c>
      <c r="H613" s="4">
        <v>6.1</v>
      </c>
      <c r="I613" s="2">
        <v>2700</v>
      </c>
      <c r="M613" s="5" t="s">
        <v>1241</v>
      </c>
      <c r="N613" s="1" t="s">
        <v>131</v>
      </c>
      <c r="O613" s="1" t="s">
        <v>1245</v>
      </c>
      <c r="P613" s="1" t="s">
        <v>37</v>
      </c>
      <c r="Q613" s="1" t="s">
        <v>1288</v>
      </c>
      <c r="R613" s="12" t="s">
        <v>16</v>
      </c>
    </row>
    <row r="614" spans="1:18" hidden="1" x14ac:dyDescent="0.2">
      <c r="A614" s="1">
        <v>611</v>
      </c>
      <c r="B614" s="2" t="s">
        <v>283</v>
      </c>
      <c r="C614" s="2" t="s">
        <v>123</v>
      </c>
      <c r="D614" s="12" t="s">
        <v>1039</v>
      </c>
      <c r="E614" s="2">
        <v>2206</v>
      </c>
      <c r="F614" s="23">
        <v>6</v>
      </c>
      <c r="G614" s="1" t="s">
        <v>13</v>
      </c>
      <c r="H614" s="4">
        <v>61.05</v>
      </c>
      <c r="I614" s="2">
        <v>2400</v>
      </c>
      <c r="M614" s="12" t="s">
        <v>1239</v>
      </c>
      <c r="N614" s="1" t="s">
        <v>57</v>
      </c>
      <c r="O614" s="1" t="s">
        <v>1246</v>
      </c>
      <c r="P614" s="1" t="s">
        <v>15</v>
      </c>
      <c r="Q614" s="1" t="s">
        <v>1288</v>
      </c>
      <c r="R614" s="12" t="s">
        <v>16</v>
      </c>
    </row>
    <row r="615" spans="1:18" hidden="1" x14ac:dyDescent="0.2">
      <c r="A615" s="1">
        <v>612</v>
      </c>
      <c r="B615" s="2" t="s">
        <v>283</v>
      </c>
      <c r="C615" s="2" t="s">
        <v>123</v>
      </c>
      <c r="D615" s="12" t="s">
        <v>1039</v>
      </c>
      <c r="E615" s="2" t="s">
        <v>530</v>
      </c>
      <c r="F615" s="23">
        <v>6</v>
      </c>
      <c r="G615" s="1" t="s">
        <v>13</v>
      </c>
      <c r="H615" s="4">
        <v>12.09</v>
      </c>
      <c r="I615" s="2" t="s">
        <v>531</v>
      </c>
      <c r="M615" s="12" t="s">
        <v>1239</v>
      </c>
      <c r="N615" s="1" t="s">
        <v>57</v>
      </c>
      <c r="O615" s="1" t="s">
        <v>1246</v>
      </c>
      <c r="P615" s="1" t="s">
        <v>15</v>
      </c>
      <c r="Q615" s="1" t="s">
        <v>1288</v>
      </c>
      <c r="R615" s="12" t="s">
        <v>16</v>
      </c>
    </row>
    <row r="616" spans="1:18" hidden="1" x14ac:dyDescent="0.2">
      <c r="A616" s="1">
        <v>613</v>
      </c>
      <c r="B616" s="2" t="s">
        <v>283</v>
      </c>
      <c r="C616" s="2" t="s">
        <v>123</v>
      </c>
      <c r="D616" s="12" t="s">
        <v>1039</v>
      </c>
      <c r="E616" s="2">
        <v>2207</v>
      </c>
      <c r="F616" s="23">
        <v>13</v>
      </c>
      <c r="G616" s="1" t="s">
        <v>1045</v>
      </c>
      <c r="H616" s="4">
        <v>15.23</v>
      </c>
      <c r="I616" s="2">
        <v>3230</v>
      </c>
      <c r="M616" s="5" t="s">
        <v>1241</v>
      </c>
      <c r="N616" s="1" t="s">
        <v>185</v>
      </c>
      <c r="O616" s="1" t="s">
        <v>1245</v>
      </c>
      <c r="P616" s="1" t="s">
        <v>271</v>
      </c>
      <c r="R616" s="12" t="s">
        <v>20</v>
      </c>
    </row>
    <row r="617" spans="1:18" hidden="1" x14ac:dyDescent="0.2">
      <c r="A617" s="1">
        <v>614</v>
      </c>
      <c r="B617" s="2" t="s">
        <v>283</v>
      </c>
      <c r="C617" s="2" t="s">
        <v>123</v>
      </c>
      <c r="D617" s="5" t="s">
        <v>128</v>
      </c>
      <c r="E617" s="2">
        <v>2208</v>
      </c>
      <c r="F617" s="23">
        <v>18</v>
      </c>
      <c r="G617" s="1" t="s">
        <v>532</v>
      </c>
      <c r="H617" s="4">
        <v>16.75</v>
      </c>
      <c r="I617" s="2">
        <v>3000</v>
      </c>
      <c r="M617" s="12" t="s">
        <v>1239</v>
      </c>
      <c r="N617" s="1" t="s">
        <v>70</v>
      </c>
      <c r="O617" s="1" t="s">
        <v>1246</v>
      </c>
      <c r="P617" s="1" t="s">
        <v>292</v>
      </c>
      <c r="Q617" s="1" t="s">
        <v>1288</v>
      </c>
      <c r="R617" s="12" t="s">
        <v>83</v>
      </c>
    </row>
    <row r="618" spans="1:18" hidden="1" x14ac:dyDescent="0.2">
      <c r="A618" s="1">
        <v>615</v>
      </c>
      <c r="B618" s="2" t="s">
        <v>283</v>
      </c>
      <c r="C618" s="2" t="s">
        <v>123</v>
      </c>
      <c r="D618" s="5" t="s">
        <v>1056</v>
      </c>
      <c r="E618" s="2">
        <v>2209</v>
      </c>
      <c r="F618" s="23">
        <v>6</v>
      </c>
      <c r="G618" s="1" t="s">
        <v>533</v>
      </c>
      <c r="H618" s="4">
        <v>23.11</v>
      </c>
      <c r="I618" s="2" t="s">
        <v>534</v>
      </c>
      <c r="M618" s="5" t="s">
        <v>1241</v>
      </c>
      <c r="N618" s="1" t="s">
        <v>535</v>
      </c>
      <c r="O618" s="1" t="s">
        <v>1245</v>
      </c>
      <c r="P618" s="1" t="s">
        <v>271</v>
      </c>
      <c r="Q618" s="1" t="s">
        <v>1289</v>
      </c>
      <c r="R618" s="12" t="s">
        <v>362</v>
      </c>
    </row>
    <row r="619" spans="1:18" hidden="1" x14ac:dyDescent="0.2">
      <c r="A619" s="1">
        <v>616</v>
      </c>
      <c r="B619" s="2" t="s">
        <v>283</v>
      </c>
      <c r="C619" s="2" t="s">
        <v>123</v>
      </c>
      <c r="D619" s="12" t="s">
        <v>1052</v>
      </c>
      <c r="E619" s="2">
        <v>2210</v>
      </c>
      <c r="F619" s="23">
        <v>6</v>
      </c>
      <c r="G619" s="1" t="s">
        <v>533</v>
      </c>
      <c r="H619" s="4">
        <v>23.11</v>
      </c>
      <c r="I619" s="2" t="s">
        <v>534</v>
      </c>
      <c r="M619" s="5" t="s">
        <v>1241</v>
      </c>
      <c r="N619" s="1" t="s">
        <v>535</v>
      </c>
      <c r="O619" s="1" t="s">
        <v>1245</v>
      </c>
      <c r="P619" s="1" t="s">
        <v>271</v>
      </c>
      <c r="Q619" s="1" t="s">
        <v>1289</v>
      </c>
      <c r="R619" s="12" t="s">
        <v>362</v>
      </c>
    </row>
    <row r="620" spans="1:18" x14ac:dyDescent="0.2">
      <c r="A620" s="1">
        <v>617</v>
      </c>
      <c r="B620" s="2" t="s">
        <v>283</v>
      </c>
      <c r="C620" s="2" t="s">
        <v>123</v>
      </c>
      <c r="D620" s="12" t="s">
        <v>1039</v>
      </c>
      <c r="E620" s="2" t="s">
        <v>399</v>
      </c>
      <c r="F620" s="23">
        <v>8</v>
      </c>
      <c r="G620" s="1" t="s">
        <v>536</v>
      </c>
      <c r="H620" s="4">
        <v>6.72</v>
      </c>
      <c r="I620" s="2" t="s">
        <v>122</v>
      </c>
      <c r="N620" s="2" t="s">
        <v>20</v>
      </c>
      <c r="O620" s="2"/>
      <c r="P620" s="2" t="s">
        <v>20</v>
      </c>
      <c r="Q620" s="2"/>
      <c r="R620" s="12" t="s">
        <v>20</v>
      </c>
    </row>
    <row r="621" spans="1:18" x14ac:dyDescent="0.2">
      <c r="A621" s="1">
        <v>618</v>
      </c>
      <c r="B621" s="2" t="s">
        <v>283</v>
      </c>
      <c r="C621" s="2" t="s">
        <v>123</v>
      </c>
      <c r="D621" s="12" t="s">
        <v>1039</v>
      </c>
      <c r="E621" s="2" t="s">
        <v>402</v>
      </c>
      <c r="F621" s="23">
        <v>8</v>
      </c>
      <c r="G621" s="1" t="s">
        <v>403</v>
      </c>
      <c r="H621" s="4">
        <v>6.72</v>
      </c>
      <c r="I621" s="2" t="s">
        <v>122</v>
      </c>
      <c r="N621" s="2" t="s">
        <v>20</v>
      </c>
      <c r="O621" s="2"/>
      <c r="P621" s="2" t="s">
        <v>20</v>
      </c>
      <c r="Q621" s="2"/>
      <c r="R621" s="12" t="s">
        <v>20</v>
      </c>
    </row>
    <row r="622" spans="1:18" x14ac:dyDescent="0.2">
      <c r="A622" s="1">
        <v>619</v>
      </c>
      <c r="B622" s="2" t="s">
        <v>283</v>
      </c>
      <c r="C622" s="2" t="s">
        <v>123</v>
      </c>
      <c r="D622" s="12" t="s">
        <v>1039</v>
      </c>
      <c r="E622" s="2" t="s">
        <v>404</v>
      </c>
      <c r="F622" s="23">
        <v>8</v>
      </c>
      <c r="G622" s="1" t="s">
        <v>405</v>
      </c>
      <c r="H622" s="4">
        <v>8.08</v>
      </c>
      <c r="I622" s="2" t="s">
        <v>122</v>
      </c>
      <c r="N622" s="2" t="s">
        <v>20</v>
      </c>
      <c r="O622" s="2"/>
      <c r="P622" s="2" t="s">
        <v>20</v>
      </c>
      <c r="Q622" s="2"/>
      <c r="R622" s="12" t="s">
        <v>20</v>
      </c>
    </row>
    <row r="623" spans="1:18" x14ac:dyDescent="0.2">
      <c r="A623" s="1">
        <v>620</v>
      </c>
      <c r="B623" s="2" t="s">
        <v>283</v>
      </c>
      <c r="C623" s="2" t="s">
        <v>123</v>
      </c>
      <c r="D623" s="12" t="s">
        <v>1039</v>
      </c>
      <c r="E623" s="2" t="s">
        <v>406</v>
      </c>
      <c r="F623" s="23">
        <v>8</v>
      </c>
      <c r="G623" s="1" t="s">
        <v>407</v>
      </c>
      <c r="H623" s="4">
        <v>7.08</v>
      </c>
      <c r="I623" s="2" t="s">
        <v>122</v>
      </c>
      <c r="N623" s="2" t="s">
        <v>20</v>
      </c>
      <c r="O623" s="2"/>
      <c r="P623" s="2" t="s">
        <v>20</v>
      </c>
      <c r="Q623" s="2"/>
      <c r="R623" s="12" t="s">
        <v>20</v>
      </c>
    </row>
    <row r="624" spans="1:18" x14ac:dyDescent="0.2">
      <c r="A624" s="1">
        <v>621</v>
      </c>
      <c r="B624" s="2" t="s">
        <v>283</v>
      </c>
      <c r="C624" s="2" t="s">
        <v>123</v>
      </c>
      <c r="D624" s="12" t="s">
        <v>1039</v>
      </c>
      <c r="E624" s="2" t="s">
        <v>408</v>
      </c>
      <c r="F624" s="23">
        <v>8</v>
      </c>
      <c r="G624" s="1" t="s">
        <v>409</v>
      </c>
      <c r="H624" s="4">
        <v>6.72</v>
      </c>
      <c r="I624" s="2" t="s">
        <v>122</v>
      </c>
      <c r="N624" s="2" t="s">
        <v>20</v>
      </c>
      <c r="O624" s="2"/>
      <c r="P624" s="2" t="s">
        <v>20</v>
      </c>
      <c r="Q624" s="2"/>
      <c r="R624" s="12" t="s">
        <v>20</v>
      </c>
    </row>
    <row r="625" spans="1:20" hidden="1" x14ac:dyDescent="0.2">
      <c r="A625" s="1">
        <v>622</v>
      </c>
      <c r="B625" s="2" t="s">
        <v>283</v>
      </c>
      <c r="C625" s="2" t="s">
        <v>123</v>
      </c>
      <c r="D625" s="12" t="s">
        <v>1039</v>
      </c>
      <c r="E625" s="2" t="s">
        <v>410</v>
      </c>
      <c r="F625" s="23">
        <v>6</v>
      </c>
      <c r="G625" s="1" t="s">
        <v>411</v>
      </c>
      <c r="H625" s="4">
        <v>13.73</v>
      </c>
      <c r="I625" s="2">
        <v>3230</v>
      </c>
      <c r="M625" s="5" t="s">
        <v>1241</v>
      </c>
      <c r="N625" s="1" t="s">
        <v>185</v>
      </c>
      <c r="O625" s="1" t="s">
        <v>1245</v>
      </c>
      <c r="P625" s="1" t="s">
        <v>114</v>
      </c>
      <c r="R625" s="12" t="s">
        <v>20</v>
      </c>
    </row>
    <row r="626" spans="1:20" hidden="1" x14ac:dyDescent="0.2">
      <c r="A626" s="1">
        <v>623</v>
      </c>
      <c r="B626" s="2" t="s">
        <v>283</v>
      </c>
      <c r="C626" s="2" t="s">
        <v>123</v>
      </c>
      <c r="D626" s="12" t="s">
        <v>1039</v>
      </c>
      <c r="E626" s="2" t="s">
        <v>412</v>
      </c>
      <c r="F626" s="23">
        <v>6</v>
      </c>
      <c r="G626" s="1" t="s">
        <v>505</v>
      </c>
      <c r="H626" s="4">
        <v>13.58</v>
      </c>
      <c r="I626" s="2">
        <v>3230</v>
      </c>
      <c r="M626" s="5" t="s">
        <v>1241</v>
      </c>
      <c r="N626" s="1" t="s">
        <v>185</v>
      </c>
      <c r="O626" s="1" t="s">
        <v>1245</v>
      </c>
      <c r="P626" s="1" t="s">
        <v>114</v>
      </c>
      <c r="R626" s="12" t="s">
        <v>20</v>
      </c>
    </row>
    <row r="627" spans="1:20" hidden="1" x14ac:dyDescent="0.2">
      <c r="A627" s="1">
        <v>624</v>
      </c>
      <c r="B627" s="2" t="s">
        <v>283</v>
      </c>
      <c r="C627" s="2" t="s">
        <v>123</v>
      </c>
      <c r="D627" s="12" t="s">
        <v>1039</v>
      </c>
      <c r="E627" s="2" t="s">
        <v>414</v>
      </c>
      <c r="F627" s="23">
        <v>6</v>
      </c>
      <c r="G627" s="1" t="s">
        <v>415</v>
      </c>
      <c r="H627" s="4">
        <v>13.23</v>
      </c>
      <c r="I627" s="2">
        <v>3230</v>
      </c>
      <c r="M627" s="5" t="s">
        <v>1241</v>
      </c>
      <c r="N627" s="1" t="s">
        <v>185</v>
      </c>
      <c r="O627" s="1" t="s">
        <v>1245</v>
      </c>
      <c r="P627" s="1" t="s">
        <v>114</v>
      </c>
      <c r="R627" s="12" t="s">
        <v>20</v>
      </c>
    </row>
    <row r="628" spans="1:20" hidden="1" x14ac:dyDescent="0.2">
      <c r="A628" s="1">
        <v>625</v>
      </c>
      <c r="B628" s="2" t="s">
        <v>283</v>
      </c>
      <c r="C628" s="2" t="s">
        <v>123</v>
      </c>
      <c r="D628" s="12" t="s">
        <v>1039</v>
      </c>
      <c r="E628" s="2" t="s">
        <v>416</v>
      </c>
      <c r="F628" s="23">
        <v>6</v>
      </c>
      <c r="G628" s="1" t="s">
        <v>417</v>
      </c>
      <c r="H628" s="4">
        <v>27.41</v>
      </c>
      <c r="I628" s="2">
        <v>3230</v>
      </c>
      <c r="M628" s="5" t="s">
        <v>1241</v>
      </c>
      <c r="N628" s="1" t="s">
        <v>537</v>
      </c>
      <c r="O628" s="1" t="s">
        <v>1245</v>
      </c>
      <c r="P628" s="1" t="s">
        <v>114</v>
      </c>
      <c r="R628" s="12" t="s">
        <v>20</v>
      </c>
    </row>
    <row r="629" spans="1:20" hidden="1" x14ac:dyDescent="0.2">
      <c r="A629" s="1">
        <v>626</v>
      </c>
      <c r="B629" s="2" t="s">
        <v>283</v>
      </c>
      <c r="C629" s="2" t="s">
        <v>123</v>
      </c>
      <c r="D629" s="12" t="s">
        <v>1039</v>
      </c>
      <c r="E629" s="2" t="s">
        <v>419</v>
      </c>
      <c r="F629" s="23">
        <v>6</v>
      </c>
      <c r="G629" s="1" t="s">
        <v>420</v>
      </c>
      <c r="H629" s="4">
        <v>27.41</v>
      </c>
      <c r="I629" s="2">
        <v>3230</v>
      </c>
      <c r="M629" s="5" t="s">
        <v>1241</v>
      </c>
      <c r="N629" s="1" t="s">
        <v>537</v>
      </c>
      <c r="O629" s="1" t="s">
        <v>1245</v>
      </c>
      <c r="P629" s="1" t="s">
        <v>114</v>
      </c>
      <c r="R629" s="12" t="s">
        <v>20</v>
      </c>
    </row>
    <row r="630" spans="1:20" hidden="1" x14ac:dyDescent="0.2">
      <c r="A630" s="1">
        <v>627</v>
      </c>
      <c r="B630" s="2" t="s">
        <v>283</v>
      </c>
      <c r="C630" s="2" t="s">
        <v>123</v>
      </c>
      <c r="D630" s="12" t="s">
        <v>1039</v>
      </c>
      <c r="E630" s="2" t="s">
        <v>421</v>
      </c>
      <c r="F630" s="23">
        <v>6</v>
      </c>
      <c r="G630" s="1" t="s">
        <v>422</v>
      </c>
      <c r="H630" s="4">
        <v>26.83</v>
      </c>
      <c r="I630" s="2">
        <v>3230</v>
      </c>
      <c r="M630" s="5" t="s">
        <v>1241</v>
      </c>
      <c r="N630" s="1" t="s">
        <v>537</v>
      </c>
      <c r="O630" s="1" t="s">
        <v>1245</v>
      </c>
      <c r="P630" s="1" t="s">
        <v>114</v>
      </c>
      <c r="R630" s="12" t="s">
        <v>20</v>
      </c>
      <c r="T630" s="13"/>
    </row>
    <row r="631" spans="1:20" hidden="1" x14ac:dyDescent="0.2">
      <c r="A631" s="1">
        <v>628</v>
      </c>
      <c r="B631" s="2" t="s">
        <v>283</v>
      </c>
      <c r="C631" s="2" t="s">
        <v>123</v>
      </c>
      <c r="D631" s="12" t="s">
        <v>1039</v>
      </c>
      <c r="E631" s="2" t="s">
        <v>423</v>
      </c>
      <c r="F631" s="23">
        <v>6</v>
      </c>
      <c r="G631" s="1" t="s">
        <v>424</v>
      </c>
      <c r="H631" s="4">
        <v>20.260000000000002</v>
      </c>
      <c r="I631" s="2">
        <v>3230</v>
      </c>
      <c r="M631" s="5" t="s">
        <v>1241</v>
      </c>
      <c r="N631" s="1" t="s">
        <v>185</v>
      </c>
      <c r="O631" s="1" t="s">
        <v>1245</v>
      </c>
      <c r="P631" s="1" t="s">
        <v>425</v>
      </c>
      <c r="R631" s="12" t="s">
        <v>20</v>
      </c>
    </row>
    <row r="632" spans="1:20" hidden="1" x14ac:dyDescent="0.2">
      <c r="A632" s="1">
        <v>629</v>
      </c>
      <c r="B632" s="2" t="s">
        <v>283</v>
      </c>
      <c r="C632" s="2" t="s">
        <v>193</v>
      </c>
      <c r="D632" s="12" t="s">
        <v>1039</v>
      </c>
      <c r="E632" s="2">
        <v>3100</v>
      </c>
      <c r="F632" s="23">
        <v>6</v>
      </c>
      <c r="G632" s="1" t="s">
        <v>284</v>
      </c>
      <c r="H632" s="4">
        <v>60.03</v>
      </c>
      <c r="I632" s="2">
        <v>2700</v>
      </c>
      <c r="M632" s="12" t="s">
        <v>1239</v>
      </c>
      <c r="N632" s="1" t="s">
        <v>57</v>
      </c>
      <c r="O632" s="1" t="s">
        <v>1246</v>
      </c>
      <c r="P632" s="1" t="s">
        <v>15</v>
      </c>
      <c r="Q632" s="1" t="s">
        <v>1288</v>
      </c>
      <c r="R632" s="12" t="s">
        <v>16</v>
      </c>
    </row>
    <row r="633" spans="1:20" hidden="1" x14ac:dyDescent="0.2">
      <c r="A633" s="1">
        <v>630</v>
      </c>
      <c r="B633" s="2" t="s">
        <v>283</v>
      </c>
      <c r="C633" s="2" t="s">
        <v>193</v>
      </c>
      <c r="D633" s="12" t="s">
        <v>1053</v>
      </c>
      <c r="E633" s="2">
        <v>3101</v>
      </c>
      <c r="F633" s="23">
        <v>6</v>
      </c>
      <c r="G633" s="1" t="s">
        <v>13</v>
      </c>
      <c r="H633" s="4">
        <v>33.39</v>
      </c>
      <c r="I633" s="2">
        <v>2700</v>
      </c>
      <c r="M633" s="12" t="s">
        <v>1239</v>
      </c>
      <c r="N633" s="1" t="s">
        <v>57</v>
      </c>
      <c r="O633" s="1" t="s">
        <v>1246</v>
      </c>
      <c r="P633" s="1" t="s">
        <v>15</v>
      </c>
      <c r="Q633" s="1" t="s">
        <v>1288</v>
      </c>
      <c r="R633" s="12" t="s">
        <v>26</v>
      </c>
    </row>
    <row r="634" spans="1:20" hidden="1" x14ac:dyDescent="0.2">
      <c r="A634" s="1">
        <v>631</v>
      </c>
      <c r="B634" s="2" t="s">
        <v>283</v>
      </c>
      <c r="C634" s="2" t="s">
        <v>193</v>
      </c>
      <c r="D634" s="12" t="s">
        <v>1053</v>
      </c>
      <c r="E634" s="2">
        <v>3102</v>
      </c>
      <c r="F634" s="23">
        <v>6</v>
      </c>
      <c r="G634" s="1" t="s">
        <v>13</v>
      </c>
      <c r="H634" s="4">
        <v>60.87</v>
      </c>
      <c r="I634" s="2">
        <v>2700</v>
      </c>
      <c r="M634" s="12" t="s">
        <v>1239</v>
      </c>
      <c r="N634" s="1" t="s">
        <v>57</v>
      </c>
      <c r="O634" s="1" t="s">
        <v>1246</v>
      </c>
      <c r="P634" s="1" t="s">
        <v>15</v>
      </c>
      <c r="Q634" s="1" t="s">
        <v>1288</v>
      </c>
      <c r="R634" s="12" t="s">
        <v>26</v>
      </c>
    </row>
    <row r="635" spans="1:20" hidden="1" x14ac:dyDescent="0.2">
      <c r="A635" s="1">
        <v>632</v>
      </c>
      <c r="B635" s="2" t="s">
        <v>283</v>
      </c>
      <c r="C635" s="2" t="s">
        <v>193</v>
      </c>
      <c r="D635" s="12" t="s">
        <v>1053</v>
      </c>
      <c r="E635" s="2">
        <v>3103</v>
      </c>
      <c r="F635" s="23">
        <v>1</v>
      </c>
      <c r="G635" s="1" t="s">
        <v>276</v>
      </c>
      <c r="H635" s="4">
        <v>8.4936000000000007</v>
      </c>
      <c r="I635" s="2">
        <v>2700</v>
      </c>
      <c r="M635" s="5" t="s">
        <v>1241</v>
      </c>
      <c r="N635" s="1" t="s">
        <v>131</v>
      </c>
      <c r="O635" s="1" t="s">
        <v>1245</v>
      </c>
      <c r="P635" s="1" t="s">
        <v>37</v>
      </c>
      <c r="Q635" s="1" t="s">
        <v>1288</v>
      </c>
      <c r="R635" s="12" t="s">
        <v>16</v>
      </c>
    </row>
    <row r="636" spans="1:20" hidden="1" x14ac:dyDescent="0.2">
      <c r="A636" s="1">
        <v>633</v>
      </c>
      <c r="B636" s="2" t="s">
        <v>283</v>
      </c>
      <c r="C636" s="2" t="s">
        <v>193</v>
      </c>
      <c r="D636" s="12" t="s">
        <v>1053</v>
      </c>
      <c r="E636" s="2">
        <v>3104</v>
      </c>
      <c r="F636" s="23">
        <v>1</v>
      </c>
      <c r="G636" s="1" t="s">
        <v>511</v>
      </c>
      <c r="H636" s="4">
        <v>35.49</v>
      </c>
      <c r="I636" s="2">
        <v>2700</v>
      </c>
      <c r="M636" s="12" t="s">
        <v>1239</v>
      </c>
      <c r="N636" s="1" t="s">
        <v>57</v>
      </c>
      <c r="O636" s="1" t="s">
        <v>1246</v>
      </c>
      <c r="P636" s="1" t="s">
        <v>15</v>
      </c>
      <c r="Q636" s="1" t="s">
        <v>1288</v>
      </c>
      <c r="R636" s="12" t="s">
        <v>16</v>
      </c>
    </row>
    <row r="637" spans="1:20" hidden="1" x14ac:dyDescent="0.2">
      <c r="A637" s="1">
        <v>634</v>
      </c>
      <c r="B637" s="2" t="s">
        <v>283</v>
      </c>
      <c r="C637" s="2" t="s">
        <v>193</v>
      </c>
      <c r="D637" s="12" t="s">
        <v>1053</v>
      </c>
      <c r="E637" s="2">
        <v>3105</v>
      </c>
      <c r="F637" s="23">
        <v>1</v>
      </c>
      <c r="G637" s="1" t="s">
        <v>512</v>
      </c>
      <c r="H637" s="4">
        <v>22.28</v>
      </c>
      <c r="I637" s="2">
        <v>3230</v>
      </c>
      <c r="M637" s="12" t="s">
        <v>1239</v>
      </c>
      <c r="N637" s="1" t="s">
        <v>70</v>
      </c>
      <c r="O637" s="1" t="s">
        <v>1246</v>
      </c>
      <c r="P637" s="1" t="s">
        <v>292</v>
      </c>
      <c r="R637" s="12" t="s">
        <v>20</v>
      </c>
    </row>
    <row r="638" spans="1:20" hidden="1" x14ac:dyDescent="0.2">
      <c r="A638" s="1">
        <v>635</v>
      </c>
      <c r="B638" s="2" t="s">
        <v>283</v>
      </c>
      <c r="C638" s="2" t="s">
        <v>193</v>
      </c>
      <c r="D638" s="12" t="s">
        <v>1053</v>
      </c>
      <c r="E638" s="2">
        <v>3106</v>
      </c>
      <c r="F638" s="23">
        <v>1</v>
      </c>
      <c r="G638" s="1" t="s">
        <v>478</v>
      </c>
      <c r="H638" s="4">
        <v>21.26</v>
      </c>
      <c r="I638" s="2">
        <v>3230</v>
      </c>
      <c r="M638" s="12" t="s">
        <v>1239</v>
      </c>
      <c r="N638" s="1" t="s">
        <v>70</v>
      </c>
      <c r="O638" s="1" t="s">
        <v>1246</v>
      </c>
      <c r="P638" s="1" t="s">
        <v>292</v>
      </c>
      <c r="R638" s="12" t="s">
        <v>20</v>
      </c>
    </row>
    <row r="639" spans="1:20" hidden="1" x14ac:dyDescent="0.2">
      <c r="A639" s="1">
        <v>636</v>
      </c>
      <c r="B639" s="2" t="s">
        <v>283</v>
      </c>
      <c r="C639" s="2" t="s">
        <v>193</v>
      </c>
      <c r="D639" s="12" t="s">
        <v>1053</v>
      </c>
      <c r="E639" s="2">
        <v>3107</v>
      </c>
      <c r="F639" s="23">
        <v>4</v>
      </c>
      <c r="G639" s="1" t="s">
        <v>529</v>
      </c>
      <c r="H639" s="4">
        <v>10.48</v>
      </c>
      <c r="I639" s="2">
        <v>3230</v>
      </c>
      <c r="M639" s="12" t="s">
        <v>1239</v>
      </c>
      <c r="N639" s="1" t="s">
        <v>57</v>
      </c>
      <c r="O639" s="1" t="s">
        <v>1246</v>
      </c>
      <c r="P639" s="1" t="s">
        <v>199</v>
      </c>
      <c r="R639" s="12" t="s">
        <v>20</v>
      </c>
    </row>
    <row r="640" spans="1:20" hidden="1" x14ac:dyDescent="0.2">
      <c r="A640" s="1">
        <v>637</v>
      </c>
      <c r="B640" s="2" t="s">
        <v>283</v>
      </c>
      <c r="C640" s="2" t="s">
        <v>193</v>
      </c>
      <c r="D640" s="12" t="s">
        <v>1053</v>
      </c>
      <c r="E640" s="2">
        <v>3108</v>
      </c>
      <c r="F640" s="2">
        <v>15</v>
      </c>
      <c r="G640" s="1" t="s">
        <v>31</v>
      </c>
      <c r="H640" s="4">
        <v>9.57</v>
      </c>
      <c r="I640" s="2">
        <v>2700</v>
      </c>
      <c r="M640" s="12" t="s">
        <v>1239</v>
      </c>
      <c r="N640" s="1" t="s">
        <v>57</v>
      </c>
      <c r="O640" s="1" t="s">
        <v>1246</v>
      </c>
      <c r="P640" s="1" t="s">
        <v>538</v>
      </c>
      <c r="Q640" s="1" t="s">
        <v>1288</v>
      </c>
      <c r="R640" s="12" t="s">
        <v>16</v>
      </c>
    </row>
    <row r="641" spans="1:20" hidden="1" x14ac:dyDescent="0.2">
      <c r="A641" s="1">
        <v>638</v>
      </c>
      <c r="B641" s="2" t="s">
        <v>283</v>
      </c>
      <c r="C641" s="2" t="s">
        <v>193</v>
      </c>
      <c r="D641" s="12" t="s">
        <v>1053</v>
      </c>
      <c r="E641" s="2">
        <v>3109</v>
      </c>
      <c r="F641" s="23">
        <v>12</v>
      </c>
      <c r="G641" s="1" t="s">
        <v>30</v>
      </c>
      <c r="H641" s="4">
        <v>10.23</v>
      </c>
      <c r="I641" s="2">
        <v>3230</v>
      </c>
      <c r="M641" s="12" t="s">
        <v>1239</v>
      </c>
      <c r="N641" s="1" t="s">
        <v>57</v>
      </c>
      <c r="O641" s="1" t="s">
        <v>1246</v>
      </c>
      <c r="P641" s="1" t="s">
        <v>15</v>
      </c>
      <c r="R641" s="12" t="s">
        <v>20</v>
      </c>
      <c r="T641" s="13"/>
    </row>
    <row r="642" spans="1:20" hidden="1" x14ac:dyDescent="0.2">
      <c r="A642" s="1">
        <v>639</v>
      </c>
      <c r="B642" s="2" t="s">
        <v>283</v>
      </c>
      <c r="C642" s="2" t="s">
        <v>193</v>
      </c>
      <c r="D642" s="12" t="s">
        <v>1053</v>
      </c>
      <c r="E642" s="2">
        <v>3110</v>
      </c>
      <c r="F642" s="23">
        <v>1</v>
      </c>
      <c r="G642" s="1" t="s">
        <v>513</v>
      </c>
      <c r="H642" s="4">
        <v>3.62</v>
      </c>
      <c r="I642" s="2">
        <v>2700</v>
      </c>
      <c r="M642" s="5" t="s">
        <v>1241</v>
      </c>
      <c r="N642" s="1" t="s">
        <v>131</v>
      </c>
      <c r="O642" s="1" t="s">
        <v>1245</v>
      </c>
      <c r="P642" s="1" t="s">
        <v>28</v>
      </c>
      <c r="Q642" s="1" t="s">
        <v>1288</v>
      </c>
      <c r="R642" s="12" t="s">
        <v>16</v>
      </c>
    </row>
    <row r="643" spans="1:20" hidden="1" x14ac:dyDescent="0.2">
      <c r="A643" s="1">
        <v>640</v>
      </c>
      <c r="B643" s="2" t="s">
        <v>283</v>
      </c>
      <c r="C643" s="2" t="s">
        <v>193</v>
      </c>
      <c r="D643" s="12" t="s">
        <v>1053</v>
      </c>
      <c r="E643" s="2">
        <v>3111</v>
      </c>
      <c r="F643" s="23">
        <v>1</v>
      </c>
      <c r="G643" s="1" t="s">
        <v>513</v>
      </c>
      <c r="H643" s="4">
        <v>3.51</v>
      </c>
      <c r="I643" s="2">
        <v>2700</v>
      </c>
      <c r="M643" s="5" t="s">
        <v>1241</v>
      </c>
      <c r="N643" s="1" t="s">
        <v>131</v>
      </c>
      <c r="O643" s="1" t="s">
        <v>1245</v>
      </c>
      <c r="P643" s="1" t="s">
        <v>28</v>
      </c>
      <c r="Q643" s="1" t="s">
        <v>1288</v>
      </c>
      <c r="R643" s="12" t="s">
        <v>16</v>
      </c>
    </row>
    <row r="644" spans="1:20" hidden="1" x14ac:dyDescent="0.2">
      <c r="A644" s="1">
        <v>641</v>
      </c>
      <c r="B644" s="2" t="s">
        <v>283</v>
      </c>
      <c r="C644" s="2" t="s">
        <v>193</v>
      </c>
      <c r="D644" s="12" t="s">
        <v>1053</v>
      </c>
      <c r="E644" s="2">
        <v>3112</v>
      </c>
      <c r="F644" s="23">
        <v>4</v>
      </c>
      <c r="G644" s="1" t="s">
        <v>514</v>
      </c>
      <c r="H644" s="4">
        <v>21.26</v>
      </c>
      <c r="I644" s="2">
        <v>3230</v>
      </c>
      <c r="M644" s="12" t="s">
        <v>1239</v>
      </c>
      <c r="N644" s="1" t="s">
        <v>57</v>
      </c>
      <c r="O644" s="1" t="s">
        <v>1246</v>
      </c>
      <c r="P644" s="1" t="s">
        <v>292</v>
      </c>
      <c r="R644" s="12" t="s">
        <v>20</v>
      </c>
    </row>
    <row r="645" spans="1:20" hidden="1" x14ac:dyDescent="0.2">
      <c r="A645" s="1">
        <v>642</v>
      </c>
      <c r="B645" s="2" t="s">
        <v>283</v>
      </c>
      <c r="C645" s="2" t="s">
        <v>193</v>
      </c>
      <c r="D645" s="12" t="s">
        <v>1053</v>
      </c>
      <c r="E645" s="2">
        <v>3113</v>
      </c>
      <c r="F645" s="23">
        <v>1</v>
      </c>
      <c r="G645" s="1" t="s">
        <v>515</v>
      </c>
      <c r="H645" s="4">
        <v>16.739999999999998</v>
      </c>
      <c r="I645" s="2">
        <v>3230</v>
      </c>
      <c r="M645" s="12" t="s">
        <v>1239</v>
      </c>
      <c r="N645" s="1" t="s">
        <v>57</v>
      </c>
      <c r="O645" s="1" t="s">
        <v>1246</v>
      </c>
      <c r="P645" s="1" t="s">
        <v>516</v>
      </c>
      <c r="Q645" s="1" t="s">
        <v>1288</v>
      </c>
      <c r="R645" s="12" t="s">
        <v>517</v>
      </c>
    </row>
    <row r="646" spans="1:20" hidden="1" x14ac:dyDescent="0.2">
      <c r="A646" s="1">
        <v>643</v>
      </c>
      <c r="B646" s="2" t="s">
        <v>283</v>
      </c>
      <c r="C646" s="2" t="s">
        <v>193</v>
      </c>
      <c r="D646" s="12" t="s">
        <v>1053</v>
      </c>
      <c r="E646" s="2">
        <v>3114</v>
      </c>
      <c r="F646" s="23">
        <v>1</v>
      </c>
      <c r="G646" s="1" t="s">
        <v>458</v>
      </c>
      <c r="H646" s="4">
        <v>2.9</v>
      </c>
      <c r="I646" s="2">
        <v>2700</v>
      </c>
      <c r="M646" s="5" t="s">
        <v>1241</v>
      </c>
      <c r="N646" s="1" t="s">
        <v>87</v>
      </c>
      <c r="O646" s="1" t="s">
        <v>1245</v>
      </c>
      <c r="P646" s="1" t="s">
        <v>28</v>
      </c>
      <c r="Q646" s="1" t="s">
        <v>1288</v>
      </c>
      <c r="R646" s="12" t="s">
        <v>16</v>
      </c>
    </row>
    <row r="647" spans="1:20" hidden="1" x14ac:dyDescent="0.2">
      <c r="A647" s="1">
        <v>644</v>
      </c>
      <c r="B647" s="2" t="s">
        <v>283</v>
      </c>
      <c r="C647" s="2" t="s">
        <v>193</v>
      </c>
      <c r="D647" s="12" t="s">
        <v>1053</v>
      </c>
      <c r="E647" s="2">
        <v>3115</v>
      </c>
      <c r="F647" s="23">
        <v>1</v>
      </c>
      <c r="G647" s="1" t="s">
        <v>515</v>
      </c>
      <c r="H647" s="4">
        <v>19.37</v>
      </c>
      <c r="I647" s="2">
        <v>3230</v>
      </c>
      <c r="M647" s="12" t="s">
        <v>1239</v>
      </c>
      <c r="N647" s="1" t="s">
        <v>57</v>
      </c>
      <c r="O647" s="1" t="s">
        <v>1246</v>
      </c>
      <c r="P647" s="1" t="s">
        <v>516</v>
      </c>
      <c r="Q647" s="1" t="s">
        <v>1288</v>
      </c>
      <c r="R647" s="12" t="s">
        <v>517</v>
      </c>
    </row>
    <row r="648" spans="1:20" hidden="1" x14ac:dyDescent="0.2">
      <c r="A648" s="1">
        <v>645</v>
      </c>
      <c r="B648" s="2" t="s">
        <v>283</v>
      </c>
      <c r="C648" s="2" t="s">
        <v>193</v>
      </c>
      <c r="D648" s="12" t="s">
        <v>1053</v>
      </c>
      <c r="E648" s="2">
        <v>3116</v>
      </c>
      <c r="F648" s="23">
        <v>1</v>
      </c>
      <c r="G648" s="1" t="s">
        <v>458</v>
      </c>
      <c r="H648" s="4">
        <v>2.9</v>
      </c>
      <c r="I648" s="2">
        <v>2700</v>
      </c>
      <c r="M648" s="5" t="s">
        <v>1241</v>
      </c>
      <c r="N648" s="1" t="s">
        <v>87</v>
      </c>
      <c r="O648" s="1" t="s">
        <v>1245</v>
      </c>
      <c r="P648" s="1" t="s">
        <v>28</v>
      </c>
      <c r="Q648" s="1" t="s">
        <v>1288</v>
      </c>
      <c r="R648" s="12" t="s">
        <v>16</v>
      </c>
    </row>
    <row r="649" spans="1:20" hidden="1" x14ac:dyDescent="0.2">
      <c r="A649" s="1">
        <v>646</v>
      </c>
      <c r="B649" s="2" t="s">
        <v>283</v>
      </c>
      <c r="C649" s="2" t="s">
        <v>193</v>
      </c>
      <c r="D649" s="12" t="s">
        <v>1053</v>
      </c>
      <c r="E649" s="2">
        <v>3117</v>
      </c>
      <c r="F649" s="23">
        <v>1</v>
      </c>
      <c r="G649" s="1" t="s">
        <v>106</v>
      </c>
      <c r="H649" s="4">
        <v>12.12</v>
      </c>
      <c r="I649" s="2">
        <v>2700</v>
      </c>
      <c r="M649" s="5" t="s">
        <v>1241</v>
      </c>
      <c r="N649" s="1" t="s">
        <v>87</v>
      </c>
      <c r="O649" s="1" t="s">
        <v>1245</v>
      </c>
      <c r="P649" s="1" t="s">
        <v>539</v>
      </c>
      <c r="Q649" s="1" t="s">
        <v>1288</v>
      </c>
      <c r="R649" s="12" t="s">
        <v>16</v>
      </c>
    </row>
    <row r="650" spans="1:20" hidden="1" x14ac:dyDescent="0.2">
      <c r="A650" s="1">
        <v>647</v>
      </c>
      <c r="B650" s="2" t="s">
        <v>283</v>
      </c>
      <c r="C650" s="2" t="s">
        <v>193</v>
      </c>
      <c r="D650" s="12" t="s">
        <v>1053</v>
      </c>
      <c r="E650" s="2">
        <v>3118</v>
      </c>
      <c r="F650" s="23">
        <v>1</v>
      </c>
      <c r="G650" s="1" t="s">
        <v>518</v>
      </c>
      <c r="H650" s="4">
        <v>24.02</v>
      </c>
      <c r="I650" s="2">
        <v>3230</v>
      </c>
      <c r="M650" s="5" t="s">
        <v>1241</v>
      </c>
      <c r="N650" s="1" t="s">
        <v>87</v>
      </c>
      <c r="O650" s="1" t="s">
        <v>1245</v>
      </c>
      <c r="P650" s="1" t="s">
        <v>28</v>
      </c>
      <c r="R650" s="12" t="s">
        <v>20</v>
      </c>
    </row>
    <row r="651" spans="1:20" hidden="1" x14ac:dyDescent="0.2">
      <c r="A651" s="1">
        <v>648</v>
      </c>
      <c r="B651" s="2" t="s">
        <v>283</v>
      </c>
      <c r="C651" s="2" t="s">
        <v>193</v>
      </c>
      <c r="D651" s="12" t="s">
        <v>1053</v>
      </c>
      <c r="E651" s="2">
        <v>3119</v>
      </c>
      <c r="F651" s="23">
        <v>12</v>
      </c>
      <c r="G651" s="1" t="s">
        <v>519</v>
      </c>
      <c r="H651" s="4">
        <v>9.3699999999999992</v>
      </c>
      <c r="I651" s="2">
        <v>3230</v>
      </c>
      <c r="M651" s="12" t="s">
        <v>1239</v>
      </c>
      <c r="N651" s="1" t="s">
        <v>57</v>
      </c>
      <c r="O651" s="1" t="s">
        <v>1246</v>
      </c>
      <c r="P651" s="1" t="s">
        <v>15</v>
      </c>
      <c r="R651" s="12" t="s">
        <v>20</v>
      </c>
    </row>
    <row r="652" spans="1:20" hidden="1" x14ac:dyDescent="0.2">
      <c r="A652" s="1">
        <v>649</v>
      </c>
      <c r="B652" s="2" t="s">
        <v>283</v>
      </c>
      <c r="C652" s="2" t="s">
        <v>193</v>
      </c>
      <c r="D652" s="12" t="s">
        <v>1053</v>
      </c>
      <c r="E652" s="2">
        <v>3120</v>
      </c>
      <c r="F652" s="23">
        <v>1</v>
      </c>
      <c r="G652" s="1" t="s">
        <v>540</v>
      </c>
      <c r="H652" s="4">
        <v>35.19</v>
      </c>
      <c r="I652" s="2">
        <v>3230</v>
      </c>
      <c r="M652" s="12" t="s">
        <v>1239</v>
      </c>
      <c r="N652" s="1" t="s">
        <v>57</v>
      </c>
      <c r="O652" s="1" t="s">
        <v>1246</v>
      </c>
      <c r="P652" s="1" t="s">
        <v>516</v>
      </c>
      <c r="Q652" s="1" t="s">
        <v>1288</v>
      </c>
      <c r="R652" s="12" t="s">
        <v>517</v>
      </c>
    </row>
    <row r="653" spans="1:20" hidden="1" x14ac:dyDescent="0.2">
      <c r="A653" s="1">
        <v>650</v>
      </c>
      <c r="B653" s="2" t="s">
        <v>283</v>
      </c>
      <c r="C653" s="2" t="s">
        <v>193</v>
      </c>
      <c r="D653" s="12" t="s">
        <v>1053</v>
      </c>
      <c r="E653" s="2">
        <v>3121</v>
      </c>
      <c r="F653" s="23">
        <v>1</v>
      </c>
      <c r="G653" s="1" t="s">
        <v>541</v>
      </c>
      <c r="H653" s="4">
        <v>5.57</v>
      </c>
      <c r="I653" s="2">
        <v>2700</v>
      </c>
      <c r="M653" s="5" t="s">
        <v>1241</v>
      </c>
      <c r="N653" s="1" t="s">
        <v>87</v>
      </c>
      <c r="O653" s="1" t="s">
        <v>1245</v>
      </c>
      <c r="P653" s="1" t="s">
        <v>28</v>
      </c>
      <c r="Q653" s="1" t="s">
        <v>1288</v>
      </c>
      <c r="R653" s="12" t="s">
        <v>16</v>
      </c>
    </row>
    <row r="654" spans="1:20" hidden="1" x14ac:dyDescent="0.2">
      <c r="A654" s="1">
        <v>651</v>
      </c>
      <c r="B654" s="2" t="s">
        <v>283</v>
      </c>
      <c r="C654" s="2" t="s">
        <v>193</v>
      </c>
      <c r="D654" s="12" t="s">
        <v>1053</v>
      </c>
      <c r="E654" s="2">
        <v>3122</v>
      </c>
      <c r="F654" s="23">
        <v>1</v>
      </c>
      <c r="G654" s="1" t="s">
        <v>522</v>
      </c>
      <c r="H654" s="4">
        <v>32.630000000000003</v>
      </c>
      <c r="I654" s="2">
        <v>3230</v>
      </c>
      <c r="M654" s="12" t="s">
        <v>1239</v>
      </c>
      <c r="N654" s="1" t="s">
        <v>57</v>
      </c>
      <c r="O654" s="1" t="s">
        <v>1246</v>
      </c>
      <c r="P654" s="1" t="s">
        <v>516</v>
      </c>
      <c r="Q654" s="1" t="s">
        <v>1288</v>
      </c>
      <c r="R654" s="12" t="s">
        <v>517</v>
      </c>
    </row>
    <row r="655" spans="1:20" hidden="1" x14ac:dyDescent="0.2">
      <c r="A655" s="1">
        <v>652</v>
      </c>
      <c r="B655" s="2" t="s">
        <v>283</v>
      </c>
      <c r="C655" s="2" t="s">
        <v>193</v>
      </c>
      <c r="D655" s="12" t="s">
        <v>1053</v>
      </c>
      <c r="E655" s="2">
        <v>3123</v>
      </c>
      <c r="F655" s="23">
        <v>1</v>
      </c>
      <c r="G655" s="1" t="s">
        <v>458</v>
      </c>
      <c r="H655" s="4">
        <v>3.75</v>
      </c>
      <c r="I655" s="2">
        <v>2700</v>
      </c>
      <c r="M655" s="5" t="s">
        <v>1241</v>
      </c>
      <c r="N655" s="1" t="s">
        <v>87</v>
      </c>
      <c r="O655" s="1" t="s">
        <v>1245</v>
      </c>
      <c r="P655" s="1" t="s">
        <v>28</v>
      </c>
      <c r="Q655" s="1" t="s">
        <v>1288</v>
      </c>
      <c r="R655" s="12" t="s">
        <v>16</v>
      </c>
    </row>
    <row r="656" spans="1:20" hidden="1" x14ac:dyDescent="0.2">
      <c r="A656" s="1">
        <v>653</v>
      </c>
      <c r="B656" s="2" t="s">
        <v>283</v>
      </c>
      <c r="C656" s="2" t="s">
        <v>193</v>
      </c>
      <c r="D656" s="12" t="s">
        <v>1053</v>
      </c>
      <c r="E656" s="2">
        <v>3124</v>
      </c>
      <c r="F656" s="23">
        <v>1</v>
      </c>
      <c r="G656" s="1" t="s">
        <v>522</v>
      </c>
      <c r="H656" s="4">
        <v>32.630000000000003</v>
      </c>
      <c r="I656" s="2">
        <v>3230</v>
      </c>
      <c r="M656" s="12" t="s">
        <v>1239</v>
      </c>
      <c r="N656" s="1" t="s">
        <v>57</v>
      </c>
      <c r="O656" s="1" t="s">
        <v>1246</v>
      </c>
      <c r="P656" s="1" t="s">
        <v>516</v>
      </c>
      <c r="Q656" s="1" t="s">
        <v>1288</v>
      </c>
      <c r="R656" s="12" t="s">
        <v>517</v>
      </c>
    </row>
    <row r="657" spans="1:18" hidden="1" x14ac:dyDescent="0.2">
      <c r="A657" s="1">
        <v>654</v>
      </c>
      <c r="B657" s="2" t="s">
        <v>283</v>
      </c>
      <c r="C657" s="2" t="s">
        <v>193</v>
      </c>
      <c r="D657" s="12" t="s">
        <v>1053</v>
      </c>
      <c r="E657" s="2">
        <v>3125</v>
      </c>
      <c r="F657" s="23">
        <v>1</v>
      </c>
      <c r="G657" s="1" t="s">
        <v>458</v>
      </c>
      <c r="H657" s="4">
        <v>3.75</v>
      </c>
      <c r="I657" s="2">
        <v>2700</v>
      </c>
      <c r="M657" s="5" t="s">
        <v>1241</v>
      </c>
      <c r="N657" s="1" t="s">
        <v>87</v>
      </c>
      <c r="O657" s="1" t="s">
        <v>1245</v>
      </c>
      <c r="P657" s="1" t="s">
        <v>28</v>
      </c>
      <c r="Q657" s="1" t="s">
        <v>1288</v>
      </c>
      <c r="R657" s="12" t="s">
        <v>16</v>
      </c>
    </row>
    <row r="658" spans="1:18" hidden="1" x14ac:dyDescent="0.2">
      <c r="A658" s="1">
        <v>655</v>
      </c>
      <c r="B658" s="2" t="s">
        <v>283</v>
      </c>
      <c r="C658" s="2" t="s">
        <v>193</v>
      </c>
      <c r="D658" s="12" t="s">
        <v>1053</v>
      </c>
      <c r="E658" s="2">
        <v>3126</v>
      </c>
      <c r="F658" s="23">
        <v>1</v>
      </c>
      <c r="G658" s="1" t="s">
        <v>522</v>
      </c>
      <c r="H658" s="4">
        <v>32.64</v>
      </c>
      <c r="I658" s="2">
        <v>3230</v>
      </c>
      <c r="M658" s="12" t="s">
        <v>1239</v>
      </c>
      <c r="N658" s="1" t="s">
        <v>57</v>
      </c>
      <c r="O658" s="1" t="s">
        <v>1246</v>
      </c>
      <c r="P658" s="1" t="s">
        <v>516</v>
      </c>
      <c r="Q658" s="1" t="s">
        <v>1288</v>
      </c>
      <c r="R658" s="12" t="s">
        <v>517</v>
      </c>
    </row>
    <row r="659" spans="1:18" hidden="1" x14ac:dyDescent="0.2">
      <c r="A659" s="1">
        <v>656</v>
      </c>
      <c r="B659" s="2" t="s">
        <v>283</v>
      </c>
      <c r="C659" s="2" t="s">
        <v>193</v>
      </c>
      <c r="D659" s="12" t="s">
        <v>1053</v>
      </c>
      <c r="E659" s="2">
        <v>3127</v>
      </c>
      <c r="F659" s="23">
        <v>1</v>
      </c>
      <c r="G659" s="1" t="s">
        <v>458</v>
      </c>
      <c r="H659" s="4">
        <v>3.75</v>
      </c>
      <c r="I659" s="2">
        <v>2700</v>
      </c>
      <c r="M659" s="5" t="s">
        <v>1241</v>
      </c>
      <c r="N659" s="1" t="s">
        <v>87</v>
      </c>
      <c r="O659" s="1" t="s">
        <v>1245</v>
      </c>
      <c r="P659" s="1" t="s">
        <v>28</v>
      </c>
      <c r="Q659" s="1" t="s">
        <v>1288</v>
      </c>
      <c r="R659" s="12" t="s">
        <v>16</v>
      </c>
    </row>
    <row r="660" spans="1:18" hidden="1" x14ac:dyDescent="0.2">
      <c r="A660" s="1">
        <v>657</v>
      </c>
      <c r="B660" s="2" t="s">
        <v>283</v>
      </c>
      <c r="C660" s="2" t="s">
        <v>193</v>
      </c>
      <c r="D660" s="12" t="s">
        <v>1053</v>
      </c>
      <c r="E660" s="2">
        <v>3128</v>
      </c>
      <c r="F660" s="23">
        <v>1</v>
      </c>
      <c r="G660" s="1" t="s">
        <v>522</v>
      </c>
      <c r="H660" s="4">
        <v>32.549999999999997</v>
      </c>
      <c r="I660" s="2">
        <v>3230</v>
      </c>
      <c r="M660" s="12" t="s">
        <v>1239</v>
      </c>
      <c r="N660" s="1" t="s">
        <v>57</v>
      </c>
      <c r="O660" s="1" t="s">
        <v>1246</v>
      </c>
      <c r="P660" s="1" t="s">
        <v>516</v>
      </c>
      <c r="Q660" s="1" t="s">
        <v>1288</v>
      </c>
      <c r="R660" s="12" t="s">
        <v>517</v>
      </c>
    </row>
    <row r="661" spans="1:18" hidden="1" x14ac:dyDescent="0.2">
      <c r="A661" s="1">
        <v>658</v>
      </c>
      <c r="B661" s="2" t="s">
        <v>283</v>
      </c>
      <c r="C661" s="2" t="s">
        <v>193</v>
      </c>
      <c r="D661" s="12" t="s">
        <v>1053</v>
      </c>
      <c r="E661" s="2">
        <v>3129</v>
      </c>
      <c r="F661" s="23">
        <v>1</v>
      </c>
      <c r="G661" s="1" t="s">
        <v>458</v>
      </c>
      <c r="H661" s="4">
        <v>3.75</v>
      </c>
      <c r="I661" s="2">
        <v>2700</v>
      </c>
      <c r="M661" s="5" t="s">
        <v>1241</v>
      </c>
      <c r="N661" s="1" t="s">
        <v>87</v>
      </c>
      <c r="O661" s="1" t="s">
        <v>1245</v>
      </c>
      <c r="P661" s="1" t="s">
        <v>28</v>
      </c>
      <c r="Q661" s="1" t="s">
        <v>1288</v>
      </c>
      <c r="R661" s="12" t="s">
        <v>16</v>
      </c>
    </row>
    <row r="662" spans="1:18" hidden="1" x14ac:dyDescent="0.2">
      <c r="A662" s="1">
        <v>659</v>
      </c>
      <c r="B662" s="2" t="s">
        <v>283</v>
      </c>
      <c r="C662" s="2" t="s">
        <v>193</v>
      </c>
      <c r="D662" s="12" t="s">
        <v>1053</v>
      </c>
      <c r="E662" s="2">
        <v>3130</v>
      </c>
      <c r="F662" s="23">
        <v>1</v>
      </c>
      <c r="G662" s="1" t="s">
        <v>522</v>
      </c>
      <c r="H662" s="4">
        <v>24.68</v>
      </c>
      <c r="I662" s="2">
        <v>3230</v>
      </c>
      <c r="M662" s="12" t="s">
        <v>1239</v>
      </c>
      <c r="N662" s="1" t="s">
        <v>57</v>
      </c>
      <c r="O662" s="1" t="s">
        <v>1246</v>
      </c>
      <c r="P662" s="1" t="s">
        <v>516</v>
      </c>
      <c r="Q662" s="1" t="s">
        <v>1288</v>
      </c>
      <c r="R662" s="12" t="s">
        <v>517</v>
      </c>
    </row>
    <row r="663" spans="1:18" hidden="1" x14ac:dyDescent="0.2">
      <c r="A663" s="1">
        <v>660</v>
      </c>
      <c r="B663" s="2" t="s">
        <v>283</v>
      </c>
      <c r="C663" s="2" t="s">
        <v>193</v>
      </c>
      <c r="D663" s="12" t="s">
        <v>1053</v>
      </c>
      <c r="E663" s="2">
        <v>3131</v>
      </c>
      <c r="F663" s="23">
        <v>1</v>
      </c>
      <c r="G663" s="1" t="s">
        <v>458</v>
      </c>
      <c r="H663" s="4">
        <v>2.9</v>
      </c>
      <c r="I663" s="2">
        <v>2700</v>
      </c>
      <c r="M663" s="5" t="s">
        <v>1241</v>
      </c>
      <c r="N663" s="1" t="s">
        <v>87</v>
      </c>
      <c r="O663" s="1" t="s">
        <v>1245</v>
      </c>
      <c r="P663" s="1" t="s">
        <v>28</v>
      </c>
      <c r="Q663" s="1" t="s">
        <v>1288</v>
      </c>
      <c r="R663" s="12" t="s">
        <v>16</v>
      </c>
    </row>
    <row r="664" spans="1:18" hidden="1" x14ac:dyDescent="0.2">
      <c r="A664" s="1">
        <v>661</v>
      </c>
      <c r="B664" s="2" t="s">
        <v>283</v>
      </c>
      <c r="C664" s="2" t="s">
        <v>193</v>
      </c>
      <c r="D664" s="12" t="s">
        <v>1053</v>
      </c>
      <c r="E664" s="2">
        <v>3132</v>
      </c>
      <c r="F664" s="23">
        <v>1</v>
      </c>
      <c r="G664" s="1" t="s">
        <v>522</v>
      </c>
      <c r="H664" s="4">
        <v>26.61</v>
      </c>
      <c r="I664" s="2">
        <v>3230</v>
      </c>
      <c r="M664" s="12" t="s">
        <v>1239</v>
      </c>
      <c r="N664" s="1" t="s">
        <v>57</v>
      </c>
      <c r="O664" s="1" t="s">
        <v>1246</v>
      </c>
      <c r="P664" s="1" t="s">
        <v>516</v>
      </c>
      <c r="Q664" s="1" t="s">
        <v>1288</v>
      </c>
      <c r="R664" s="12" t="s">
        <v>517</v>
      </c>
    </row>
    <row r="665" spans="1:18" hidden="1" x14ac:dyDescent="0.2">
      <c r="A665" s="1">
        <v>662</v>
      </c>
      <c r="B665" s="2" t="s">
        <v>283</v>
      </c>
      <c r="C665" s="2" t="s">
        <v>193</v>
      </c>
      <c r="D665" s="12" t="s">
        <v>1053</v>
      </c>
      <c r="E665" s="2">
        <v>3133</v>
      </c>
      <c r="F665" s="23">
        <v>1</v>
      </c>
      <c r="G665" s="1" t="s">
        <v>458</v>
      </c>
      <c r="H665" s="4">
        <v>2.9</v>
      </c>
      <c r="I665" s="2">
        <v>2700</v>
      </c>
      <c r="M665" s="5" t="s">
        <v>1241</v>
      </c>
      <c r="N665" s="1" t="s">
        <v>87</v>
      </c>
      <c r="O665" s="1" t="s">
        <v>1245</v>
      </c>
      <c r="P665" s="1" t="s">
        <v>28</v>
      </c>
      <c r="Q665" s="1" t="s">
        <v>1288</v>
      </c>
      <c r="R665" s="12" t="s">
        <v>16</v>
      </c>
    </row>
    <row r="666" spans="1:18" hidden="1" x14ac:dyDescent="0.2">
      <c r="A666" s="1">
        <v>663</v>
      </c>
      <c r="B666" s="2" t="s">
        <v>283</v>
      </c>
      <c r="C666" s="2" t="s">
        <v>193</v>
      </c>
      <c r="D666" s="12" t="s">
        <v>1053</v>
      </c>
      <c r="E666" s="2">
        <v>3134</v>
      </c>
      <c r="F666" s="2">
        <v>14</v>
      </c>
      <c r="G666" s="1" t="s">
        <v>36</v>
      </c>
      <c r="H666" s="4">
        <v>4.05</v>
      </c>
      <c r="I666" s="2">
        <v>3230</v>
      </c>
      <c r="M666" s="5" t="s">
        <v>1241</v>
      </c>
      <c r="N666" s="1" t="s">
        <v>74</v>
      </c>
      <c r="O666" s="1" t="s">
        <v>1245</v>
      </c>
      <c r="P666" s="1" t="s">
        <v>37</v>
      </c>
      <c r="R666" s="12" t="s">
        <v>20</v>
      </c>
    </row>
    <row r="667" spans="1:18" hidden="1" x14ac:dyDescent="0.2">
      <c r="A667" s="1">
        <v>664</v>
      </c>
      <c r="B667" s="2" t="s">
        <v>283</v>
      </c>
      <c r="C667" s="2" t="s">
        <v>193</v>
      </c>
      <c r="D667" s="12" t="s">
        <v>1053</v>
      </c>
      <c r="E667" s="2">
        <v>3135</v>
      </c>
      <c r="F667" s="23">
        <v>6</v>
      </c>
      <c r="G667" s="1" t="s">
        <v>13</v>
      </c>
      <c r="H667" s="4">
        <v>6.34</v>
      </c>
      <c r="I667" s="2">
        <v>2700</v>
      </c>
      <c r="M667" s="12" t="s">
        <v>1239</v>
      </c>
      <c r="N667" s="1" t="s">
        <v>57</v>
      </c>
      <c r="O667" s="1" t="s">
        <v>1246</v>
      </c>
      <c r="P667" s="1" t="s">
        <v>15</v>
      </c>
      <c r="Q667" s="1" t="s">
        <v>1288</v>
      </c>
      <c r="R667" s="12" t="s">
        <v>16</v>
      </c>
    </row>
    <row r="668" spans="1:18" hidden="1" x14ac:dyDescent="0.2">
      <c r="A668" s="1">
        <v>665</v>
      </c>
      <c r="B668" s="2" t="s">
        <v>283</v>
      </c>
      <c r="C668" s="2" t="s">
        <v>193</v>
      </c>
      <c r="D668" s="12" t="s">
        <v>1053</v>
      </c>
      <c r="E668" s="2">
        <v>3136</v>
      </c>
      <c r="F668" s="23">
        <v>13</v>
      </c>
      <c r="G668" s="1" t="s">
        <v>542</v>
      </c>
      <c r="H668" s="4">
        <v>8.76</v>
      </c>
      <c r="I668" s="2">
        <v>3230</v>
      </c>
      <c r="M668" s="12" t="s">
        <v>1239</v>
      </c>
      <c r="N668" s="1" t="s">
        <v>57</v>
      </c>
      <c r="O668" s="1" t="s">
        <v>1246</v>
      </c>
      <c r="P668" s="1" t="s">
        <v>15</v>
      </c>
      <c r="R668" s="12" t="s">
        <v>20</v>
      </c>
    </row>
    <row r="669" spans="1:18" hidden="1" x14ac:dyDescent="0.2">
      <c r="A669" s="1">
        <v>666</v>
      </c>
      <c r="B669" s="2" t="s">
        <v>283</v>
      </c>
      <c r="C669" s="2" t="s">
        <v>193</v>
      </c>
      <c r="D669" s="12" t="s">
        <v>1053</v>
      </c>
      <c r="E669" s="2">
        <v>3137</v>
      </c>
      <c r="F669" s="23">
        <v>6</v>
      </c>
      <c r="G669" s="1" t="s">
        <v>13</v>
      </c>
      <c r="H669" s="4">
        <v>49.38</v>
      </c>
      <c r="I669" s="2">
        <v>2700</v>
      </c>
      <c r="M669" s="12" t="s">
        <v>1239</v>
      </c>
      <c r="N669" s="1" t="s">
        <v>57</v>
      </c>
      <c r="O669" s="1" t="s">
        <v>1246</v>
      </c>
      <c r="P669" s="1" t="s">
        <v>15</v>
      </c>
      <c r="Q669" s="1" t="s">
        <v>1288</v>
      </c>
      <c r="R669" s="12" t="s">
        <v>26</v>
      </c>
    </row>
    <row r="670" spans="1:18" hidden="1" x14ac:dyDescent="0.2">
      <c r="A670" s="1">
        <v>667</v>
      </c>
      <c r="B670" s="2" t="s">
        <v>283</v>
      </c>
      <c r="C670" s="2" t="s">
        <v>193</v>
      </c>
      <c r="D670" s="12" t="s">
        <v>1053</v>
      </c>
      <c r="E670" s="2">
        <v>3138</v>
      </c>
      <c r="F670" s="23">
        <v>6</v>
      </c>
      <c r="G670" s="1" t="s">
        <v>13</v>
      </c>
      <c r="H670" s="4">
        <v>25.25</v>
      </c>
      <c r="I670" s="2">
        <v>2700</v>
      </c>
      <c r="M670" s="12" t="s">
        <v>1239</v>
      </c>
      <c r="N670" s="1" t="s">
        <v>57</v>
      </c>
      <c r="O670" s="1" t="s">
        <v>1246</v>
      </c>
      <c r="P670" s="1" t="s">
        <v>15</v>
      </c>
      <c r="Q670" s="1" t="s">
        <v>1288</v>
      </c>
      <c r="R670" s="12" t="s">
        <v>26</v>
      </c>
    </row>
    <row r="671" spans="1:18" hidden="1" x14ac:dyDescent="0.2">
      <c r="A671" s="1">
        <v>668</v>
      </c>
      <c r="B671" s="2" t="s">
        <v>283</v>
      </c>
      <c r="C671" s="2" t="s">
        <v>193</v>
      </c>
      <c r="D671" s="12" t="s">
        <v>1053</v>
      </c>
      <c r="E671" s="2">
        <v>3139</v>
      </c>
      <c r="F671" s="23">
        <v>1</v>
      </c>
      <c r="G671" s="1" t="s">
        <v>106</v>
      </c>
      <c r="H671" s="4">
        <v>9.31</v>
      </c>
      <c r="I671" s="2">
        <v>2700</v>
      </c>
      <c r="M671" s="5" t="s">
        <v>1241</v>
      </c>
      <c r="N671" s="1" t="s">
        <v>87</v>
      </c>
      <c r="O671" s="1" t="s">
        <v>1245</v>
      </c>
      <c r="P671" s="1" t="s">
        <v>28</v>
      </c>
      <c r="Q671" s="1" t="s">
        <v>1288</v>
      </c>
      <c r="R671" s="12" t="s">
        <v>16</v>
      </c>
    </row>
    <row r="672" spans="1:18" hidden="1" x14ac:dyDescent="0.2">
      <c r="A672" s="1">
        <v>669</v>
      </c>
      <c r="B672" s="2" t="s">
        <v>283</v>
      </c>
      <c r="C672" s="2" t="s">
        <v>193</v>
      </c>
      <c r="D672" s="12" t="s">
        <v>1053</v>
      </c>
      <c r="E672" s="2">
        <v>3140</v>
      </c>
      <c r="F672" s="23">
        <v>1</v>
      </c>
      <c r="G672" s="1" t="s">
        <v>543</v>
      </c>
      <c r="H672" s="4">
        <v>6.59</v>
      </c>
      <c r="I672" s="2">
        <v>3230</v>
      </c>
      <c r="M672" s="5" t="s">
        <v>1241</v>
      </c>
      <c r="N672" s="1" t="s">
        <v>87</v>
      </c>
      <c r="O672" s="1" t="s">
        <v>1245</v>
      </c>
      <c r="P672" s="1" t="s">
        <v>28</v>
      </c>
      <c r="R672" s="12" t="s">
        <v>20</v>
      </c>
    </row>
    <row r="673" spans="1:18" hidden="1" x14ac:dyDescent="0.2">
      <c r="A673" s="1">
        <v>670</v>
      </c>
      <c r="B673" s="2" t="s">
        <v>283</v>
      </c>
      <c r="C673" s="2" t="s">
        <v>193</v>
      </c>
      <c r="D673" s="12" t="s">
        <v>1053</v>
      </c>
      <c r="E673" s="2">
        <v>3141</v>
      </c>
      <c r="F673" s="23">
        <v>1</v>
      </c>
      <c r="G673" s="1" t="s">
        <v>511</v>
      </c>
      <c r="H673" s="4">
        <v>32.090000000000003</v>
      </c>
      <c r="I673" s="2">
        <v>2700</v>
      </c>
      <c r="M673" s="12" t="s">
        <v>1239</v>
      </c>
      <c r="N673" s="1" t="s">
        <v>57</v>
      </c>
      <c r="O673" s="1" t="s">
        <v>1246</v>
      </c>
      <c r="P673" s="1" t="s">
        <v>15</v>
      </c>
      <c r="Q673" s="1" t="s">
        <v>1288</v>
      </c>
      <c r="R673" s="12" t="s">
        <v>16</v>
      </c>
    </row>
    <row r="674" spans="1:18" hidden="1" x14ac:dyDescent="0.2">
      <c r="A674" s="1">
        <v>671</v>
      </c>
      <c r="B674" s="2" t="s">
        <v>283</v>
      </c>
      <c r="C674" s="2" t="s">
        <v>193</v>
      </c>
      <c r="D674" s="12" t="s">
        <v>1053</v>
      </c>
      <c r="E674" s="2">
        <v>3142</v>
      </c>
      <c r="F674" s="23">
        <v>1</v>
      </c>
      <c r="G674" s="1" t="s">
        <v>276</v>
      </c>
      <c r="H674" s="4">
        <v>8.94</v>
      </c>
      <c r="I674" s="2">
        <v>2700</v>
      </c>
      <c r="M674" s="5" t="s">
        <v>1241</v>
      </c>
      <c r="N674" s="1" t="s">
        <v>131</v>
      </c>
      <c r="O674" s="1" t="s">
        <v>1245</v>
      </c>
      <c r="P674" s="1" t="s">
        <v>37</v>
      </c>
      <c r="Q674" s="1" t="s">
        <v>1288</v>
      </c>
      <c r="R674" s="12" t="s">
        <v>16</v>
      </c>
    </row>
    <row r="675" spans="1:18" hidden="1" x14ac:dyDescent="0.2">
      <c r="A675" s="1">
        <v>672</v>
      </c>
      <c r="B675" s="2" t="s">
        <v>283</v>
      </c>
      <c r="C675" s="2" t="s">
        <v>193</v>
      </c>
      <c r="D675" s="12" t="s">
        <v>1053</v>
      </c>
      <c r="E675" s="2">
        <v>3143</v>
      </c>
      <c r="F675" s="23">
        <v>1</v>
      </c>
      <c r="G675" s="1" t="s">
        <v>522</v>
      </c>
      <c r="H675" s="4">
        <v>22.9</v>
      </c>
      <c r="I675" s="2">
        <v>3230</v>
      </c>
      <c r="M675" s="12" t="s">
        <v>1239</v>
      </c>
      <c r="N675" s="1" t="s">
        <v>57</v>
      </c>
      <c r="O675" s="1" t="s">
        <v>1246</v>
      </c>
      <c r="P675" s="1" t="s">
        <v>516</v>
      </c>
      <c r="Q675" s="1" t="s">
        <v>1288</v>
      </c>
      <c r="R675" s="12" t="s">
        <v>517</v>
      </c>
    </row>
    <row r="676" spans="1:18" hidden="1" x14ac:dyDescent="0.2">
      <c r="A676" s="1">
        <v>673</v>
      </c>
      <c r="B676" s="2" t="s">
        <v>283</v>
      </c>
      <c r="C676" s="2" t="s">
        <v>193</v>
      </c>
      <c r="D676" s="12" t="s">
        <v>1053</v>
      </c>
      <c r="E676" s="2">
        <v>3144</v>
      </c>
      <c r="F676" s="23">
        <v>1</v>
      </c>
      <c r="G676" s="1" t="s">
        <v>458</v>
      </c>
      <c r="H676" s="4">
        <v>2.9</v>
      </c>
      <c r="I676" s="2">
        <v>2700</v>
      </c>
      <c r="M676" s="5" t="s">
        <v>1241</v>
      </c>
      <c r="N676" s="1" t="s">
        <v>87</v>
      </c>
      <c r="O676" s="1" t="s">
        <v>1245</v>
      </c>
      <c r="P676" s="1" t="s">
        <v>28</v>
      </c>
      <c r="Q676" s="1" t="s">
        <v>1288</v>
      </c>
      <c r="R676" s="12" t="s">
        <v>16</v>
      </c>
    </row>
    <row r="677" spans="1:18" hidden="1" x14ac:dyDescent="0.2">
      <c r="A677" s="1">
        <v>674</v>
      </c>
      <c r="B677" s="2" t="s">
        <v>283</v>
      </c>
      <c r="C677" s="2" t="s">
        <v>193</v>
      </c>
      <c r="D677" s="12" t="s">
        <v>1053</v>
      </c>
      <c r="E677" s="2">
        <v>3145</v>
      </c>
      <c r="F677" s="23">
        <v>1</v>
      </c>
      <c r="G677" s="1" t="s">
        <v>522</v>
      </c>
      <c r="H677" s="4">
        <v>22.83</v>
      </c>
      <c r="I677" s="2">
        <v>3230</v>
      </c>
      <c r="M677" s="12" t="s">
        <v>1239</v>
      </c>
      <c r="N677" s="1" t="s">
        <v>57</v>
      </c>
      <c r="O677" s="1" t="s">
        <v>1246</v>
      </c>
      <c r="P677" s="1" t="s">
        <v>516</v>
      </c>
      <c r="Q677" s="1" t="s">
        <v>1288</v>
      </c>
      <c r="R677" s="12" t="s">
        <v>517</v>
      </c>
    </row>
    <row r="678" spans="1:18" hidden="1" x14ac:dyDescent="0.2">
      <c r="A678" s="1">
        <v>675</v>
      </c>
      <c r="B678" s="2" t="s">
        <v>283</v>
      </c>
      <c r="C678" s="2" t="s">
        <v>193</v>
      </c>
      <c r="D678" s="12" t="s">
        <v>1053</v>
      </c>
      <c r="E678" s="2">
        <v>3146</v>
      </c>
      <c r="F678" s="23">
        <v>1</v>
      </c>
      <c r="G678" s="1" t="s">
        <v>458</v>
      </c>
      <c r="H678" s="4">
        <v>2.9</v>
      </c>
      <c r="I678" s="2">
        <v>2700</v>
      </c>
      <c r="M678" s="5" t="s">
        <v>1241</v>
      </c>
      <c r="N678" s="1" t="s">
        <v>87</v>
      </c>
      <c r="O678" s="1" t="s">
        <v>1245</v>
      </c>
      <c r="P678" s="1" t="s">
        <v>28</v>
      </c>
      <c r="Q678" s="1" t="s">
        <v>1288</v>
      </c>
      <c r="R678" s="12" t="s">
        <v>16</v>
      </c>
    </row>
    <row r="679" spans="1:18" hidden="1" x14ac:dyDescent="0.2">
      <c r="A679" s="1">
        <v>676</v>
      </c>
      <c r="B679" s="2" t="s">
        <v>283</v>
      </c>
      <c r="C679" s="2" t="s">
        <v>193</v>
      </c>
      <c r="D679" s="12" t="s">
        <v>1053</v>
      </c>
      <c r="E679" s="2">
        <v>3147</v>
      </c>
      <c r="F679" s="23">
        <v>1</v>
      </c>
      <c r="G679" s="1" t="s">
        <v>522</v>
      </c>
      <c r="H679" s="4">
        <v>22.89</v>
      </c>
      <c r="I679" s="2">
        <v>3230</v>
      </c>
      <c r="M679" s="12" t="s">
        <v>1239</v>
      </c>
      <c r="N679" s="1" t="s">
        <v>57</v>
      </c>
      <c r="O679" s="1" t="s">
        <v>1246</v>
      </c>
      <c r="P679" s="1" t="s">
        <v>516</v>
      </c>
      <c r="Q679" s="1" t="s">
        <v>1288</v>
      </c>
      <c r="R679" s="12" t="s">
        <v>517</v>
      </c>
    </row>
    <row r="680" spans="1:18" hidden="1" x14ac:dyDescent="0.2">
      <c r="A680" s="1">
        <v>677</v>
      </c>
      <c r="B680" s="2" t="s">
        <v>283</v>
      </c>
      <c r="C680" s="2" t="s">
        <v>193</v>
      </c>
      <c r="D680" s="12" t="s">
        <v>1053</v>
      </c>
      <c r="E680" s="2">
        <v>3148</v>
      </c>
      <c r="F680" s="23">
        <v>1</v>
      </c>
      <c r="G680" s="1" t="s">
        <v>458</v>
      </c>
      <c r="H680" s="4">
        <v>2.9</v>
      </c>
      <c r="I680" s="2">
        <v>2700</v>
      </c>
      <c r="M680" s="5" t="s">
        <v>1241</v>
      </c>
      <c r="N680" s="1" t="s">
        <v>87</v>
      </c>
      <c r="O680" s="1" t="s">
        <v>1245</v>
      </c>
      <c r="P680" s="1" t="s">
        <v>28</v>
      </c>
      <c r="Q680" s="1" t="s">
        <v>1288</v>
      </c>
      <c r="R680" s="12" t="s">
        <v>16</v>
      </c>
    </row>
    <row r="681" spans="1:18" hidden="1" x14ac:dyDescent="0.2">
      <c r="A681" s="1">
        <v>678</v>
      </c>
      <c r="B681" s="2" t="s">
        <v>283</v>
      </c>
      <c r="C681" s="2" t="s">
        <v>193</v>
      </c>
      <c r="D681" s="12" t="s">
        <v>1053</v>
      </c>
      <c r="E681" s="2">
        <v>3149</v>
      </c>
      <c r="F681" s="23">
        <v>1</v>
      </c>
      <c r="G681" s="1" t="s">
        <v>522</v>
      </c>
      <c r="H681" s="4">
        <v>22.84</v>
      </c>
      <c r="I681" s="2">
        <v>3230</v>
      </c>
      <c r="M681" s="12" t="s">
        <v>1239</v>
      </c>
      <c r="N681" s="1" t="s">
        <v>57</v>
      </c>
      <c r="O681" s="1" t="s">
        <v>1246</v>
      </c>
      <c r="P681" s="1" t="s">
        <v>516</v>
      </c>
      <c r="Q681" s="1" t="s">
        <v>1288</v>
      </c>
      <c r="R681" s="12" t="s">
        <v>517</v>
      </c>
    </row>
    <row r="682" spans="1:18" hidden="1" x14ac:dyDescent="0.2">
      <c r="A682" s="1">
        <v>679</v>
      </c>
      <c r="B682" s="2" t="s">
        <v>283</v>
      </c>
      <c r="C682" s="2" t="s">
        <v>193</v>
      </c>
      <c r="D682" s="12" t="s">
        <v>1053</v>
      </c>
      <c r="E682" s="2">
        <v>3150</v>
      </c>
      <c r="F682" s="23">
        <v>1</v>
      </c>
      <c r="G682" s="1" t="s">
        <v>458</v>
      </c>
      <c r="H682" s="4">
        <v>2.9</v>
      </c>
      <c r="I682" s="2">
        <v>2700</v>
      </c>
      <c r="M682" s="5" t="s">
        <v>1241</v>
      </c>
      <c r="N682" s="1" t="s">
        <v>87</v>
      </c>
      <c r="O682" s="1" t="s">
        <v>1245</v>
      </c>
      <c r="P682" s="1" t="s">
        <v>28</v>
      </c>
      <c r="Q682" s="1" t="s">
        <v>1288</v>
      </c>
      <c r="R682" s="12" t="s">
        <v>16</v>
      </c>
    </row>
    <row r="683" spans="1:18" hidden="1" x14ac:dyDescent="0.2">
      <c r="A683" s="1">
        <v>680</v>
      </c>
      <c r="B683" s="2" t="s">
        <v>283</v>
      </c>
      <c r="C683" s="2" t="s">
        <v>193</v>
      </c>
      <c r="D683" s="12" t="s">
        <v>1053</v>
      </c>
      <c r="E683" s="2">
        <v>3151</v>
      </c>
      <c r="F683" s="23">
        <v>1</v>
      </c>
      <c r="G683" s="1" t="s">
        <v>522</v>
      </c>
      <c r="H683" s="4">
        <v>23.78</v>
      </c>
      <c r="I683" s="2">
        <v>3230</v>
      </c>
      <c r="M683" s="12" t="s">
        <v>1239</v>
      </c>
      <c r="N683" s="1" t="s">
        <v>57</v>
      </c>
      <c r="O683" s="1" t="s">
        <v>1246</v>
      </c>
      <c r="P683" s="1" t="s">
        <v>516</v>
      </c>
      <c r="Q683" s="1" t="s">
        <v>1288</v>
      </c>
      <c r="R683" s="12" t="s">
        <v>517</v>
      </c>
    </row>
    <row r="684" spans="1:18" hidden="1" x14ac:dyDescent="0.2">
      <c r="A684" s="1">
        <v>681</v>
      </c>
      <c r="B684" s="2" t="s">
        <v>283</v>
      </c>
      <c r="C684" s="2" t="s">
        <v>193</v>
      </c>
      <c r="D684" s="12" t="s">
        <v>1053</v>
      </c>
      <c r="E684" s="2">
        <v>3152</v>
      </c>
      <c r="F684" s="23">
        <v>1</v>
      </c>
      <c r="G684" s="1" t="s">
        <v>458</v>
      </c>
      <c r="H684" s="4">
        <v>2.9</v>
      </c>
      <c r="I684" s="2">
        <v>2700</v>
      </c>
      <c r="M684" s="5" t="s">
        <v>1241</v>
      </c>
      <c r="N684" s="1" t="s">
        <v>87</v>
      </c>
      <c r="O684" s="1" t="s">
        <v>1245</v>
      </c>
      <c r="P684" s="1" t="s">
        <v>28</v>
      </c>
      <c r="Q684" s="1" t="s">
        <v>1288</v>
      </c>
      <c r="R684" s="12" t="s">
        <v>16</v>
      </c>
    </row>
    <row r="685" spans="1:18" hidden="1" x14ac:dyDescent="0.2">
      <c r="A685" s="1">
        <v>682</v>
      </c>
      <c r="B685" s="2" t="s">
        <v>283</v>
      </c>
      <c r="C685" s="2" t="s">
        <v>193</v>
      </c>
      <c r="D685" s="12" t="s">
        <v>1053</v>
      </c>
      <c r="E685" s="2">
        <v>3153</v>
      </c>
      <c r="F685" s="23">
        <v>1</v>
      </c>
      <c r="G685" s="1" t="s">
        <v>522</v>
      </c>
      <c r="H685" s="4">
        <v>24.14</v>
      </c>
      <c r="I685" s="2">
        <v>3230</v>
      </c>
      <c r="M685" s="12" t="s">
        <v>1239</v>
      </c>
      <c r="N685" s="1" t="s">
        <v>57</v>
      </c>
      <c r="O685" s="1" t="s">
        <v>1246</v>
      </c>
      <c r="P685" s="1" t="s">
        <v>516</v>
      </c>
      <c r="Q685" s="1" t="s">
        <v>1288</v>
      </c>
      <c r="R685" s="12" t="s">
        <v>517</v>
      </c>
    </row>
    <row r="686" spans="1:18" hidden="1" x14ac:dyDescent="0.2">
      <c r="A686" s="1">
        <v>683</v>
      </c>
      <c r="B686" s="2" t="s">
        <v>283</v>
      </c>
      <c r="C686" s="2" t="s">
        <v>193</v>
      </c>
      <c r="D686" s="12" t="s">
        <v>1053</v>
      </c>
      <c r="E686" s="2">
        <v>3154</v>
      </c>
      <c r="F686" s="23">
        <v>1</v>
      </c>
      <c r="G686" s="1" t="s">
        <v>458</v>
      </c>
      <c r="H686" s="4">
        <v>2.9</v>
      </c>
      <c r="I686" s="2">
        <v>2700</v>
      </c>
      <c r="M686" s="5" t="s">
        <v>1241</v>
      </c>
      <c r="N686" s="1" t="s">
        <v>87</v>
      </c>
      <c r="O686" s="1" t="s">
        <v>1245</v>
      </c>
      <c r="P686" s="1" t="s">
        <v>28</v>
      </c>
      <c r="Q686" s="1" t="s">
        <v>1288</v>
      </c>
      <c r="R686" s="12" t="s">
        <v>16</v>
      </c>
    </row>
    <row r="687" spans="1:18" hidden="1" x14ac:dyDescent="0.2">
      <c r="A687" s="1">
        <v>684</v>
      </c>
      <c r="B687" s="2" t="s">
        <v>283</v>
      </c>
      <c r="C687" s="2" t="s">
        <v>193</v>
      </c>
      <c r="D687" s="12" t="s">
        <v>1053</v>
      </c>
      <c r="E687" s="2">
        <v>3155</v>
      </c>
      <c r="F687" s="23">
        <v>1</v>
      </c>
      <c r="G687" s="1" t="s">
        <v>544</v>
      </c>
      <c r="H687" s="4">
        <v>13.63</v>
      </c>
      <c r="I687" s="2">
        <v>3230</v>
      </c>
      <c r="M687" s="12" t="s">
        <v>1239</v>
      </c>
      <c r="N687" s="1" t="s">
        <v>57</v>
      </c>
      <c r="O687" s="1" t="s">
        <v>1246</v>
      </c>
      <c r="P687" s="1" t="s">
        <v>516</v>
      </c>
      <c r="Q687" s="1" t="s">
        <v>1288</v>
      </c>
      <c r="R687" s="12" t="s">
        <v>517</v>
      </c>
    </row>
    <row r="688" spans="1:18" hidden="1" x14ac:dyDescent="0.2">
      <c r="A688" s="1">
        <v>685</v>
      </c>
      <c r="B688" s="2" t="s">
        <v>283</v>
      </c>
      <c r="C688" s="2" t="s">
        <v>193</v>
      </c>
      <c r="D688" s="12" t="s">
        <v>1053</v>
      </c>
      <c r="E688" s="2">
        <v>3156</v>
      </c>
      <c r="F688" s="23">
        <v>1</v>
      </c>
      <c r="G688" s="1" t="s">
        <v>458</v>
      </c>
      <c r="H688" s="4">
        <v>2.82</v>
      </c>
      <c r="I688" s="2">
        <v>2700</v>
      </c>
      <c r="M688" s="5" t="s">
        <v>1241</v>
      </c>
      <c r="N688" s="1" t="s">
        <v>87</v>
      </c>
      <c r="O688" s="1" t="s">
        <v>1245</v>
      </c>
      <c r="P688" s="1" t="s">
        <v>28</v>
      </c>
      <c r="Q688" s="1" t="s">
        <v>1288</v>
      </c>
      <c r="R688" s="12" t="s">
        <v>16</v>
      </c>
    </row>
    <row r="689" spans="1:20" hidden="1" x14ac:dyDescent="0.2">
      <c r="A689" s="1">
        <v>686</v>
      </c>
      <c r="B689" s="2" t="s">
        <v>283</v>
      </c>
      <c r="C689" s="2" t="s">
        <v>193</v>
      </c>
      <c r="D689" s="12" t="s">
        <v>1053</v>
      </c>
      <c r="E689" s="2">
        <v>3157</v>
      </c>
      <c r="F689" s="23">
        <v>1</v>
      </c>
      <c r="G689" s="1" t="s">
        <v>544</v>
      </c>
      <c r="H689" s="4">
        <v>11.03</v>
      </c>
      <c r="I689" s="2">
        <v>3230</v>
      </c>
      <c r="M689" s="12" t="s">
        <v>1239</v>
      </c>
      <c r="N689" s="1" t="s">
        <v>57</v>
      </c>
      <c r="O689" s="1" t="s">
        <v>1246</v>
      </c>
      <c r="P689" s="1" t="s">
        <v>516</v>
      </c>
      <c r="Q689" s="1" t="s">
        <v>1288</v>
      </c>
      <c r="R689" s="12" t="s">
        <v>517</v>
      </c>
    </row>
    <row r="690" spans="1:20" hidden="1" x14ac:dyDescent="0.2">
      <c r="A690" s="1">
        <v>687</v>
      </c>
      <c r="B690" s="2" t="s">
        <v>283</v>
      </c>
      <c r="C690" s="2" t="s">
        <v>193</v>
      </c>
      <c r="D690" s="12" t="s">
        <v>1053</v>
      </c>
      <c r="E690" s="2">
        <v>3158</v>
      </c>
      <c r="F690" s="23">
        <v>1</v>
      </c>
      <c r="G690" s="1" t="s">
        <v>458</v>
      </c>
      <c r="H690" s="4">
        <v>2.9</v>
      </c>
      <c r="I690" s="2">
        <v>2700</v>
      </c>
      <c r="M690" s="5" t="s">
        <v>1241</v>
      </c>
      <c r="N690" s="1" t="s">
        <v>87</v>
      </c>
      <c r="O690" s="1" t="s">
        <v>1245</v>
      </c>
      <c r="P690" s="1" t="s">
        <v>28</v>
      </c>
      <c r="Q690" s="1" t="s">
        <v>1288</v>
      </c>
      <c r="R690" s="12" t="s">
        <v>16</v>
      </c>
    </row>
    <row r="691" spans="1:20" hidden="1" x14ac:dyDescent="0.2">
      <c r="A691" s="1">
        <v>688</v>
      </c>
      <c r="B691" s="2" t="s">
        <v>283</v>
      </c>
      <c r="C691" s="2" t="s">
        <v>193</v>
      </c>
      <c r="D691" s="12" t="s">
        <v>1053</v>
      </c>
      <c r="E691" s="2">
        <v>3159</v>
      </c>
      <c r="F691" s="23">
        <v>2</v>
      </c>
      <c r="G691" s="1" t="s">
        <v>73</v>
      </c>
      <c r="H691" s="4">
        <v>14.39</v>
      </c>
      <c r="I691" s="2">
        <v>3230</v>
      </c>
      <c r="M691" s="5" t="s">
        <v>1241</v>
      </c>
      <c r="N691" s="1" t="s">
        <v>74</v>
      </c>
      <c r="O691" s="1" t="s">
        <v>1245</v>
      </c>
      <c r="P691" s="1" t="s">
        <v>28</v>
      </c>
      <c r="R691" s="12" t="s">
        <v>20</v>
      </c>
    </row>
    <row r="692" spans="1:20" hidden="1" x14ac:dyDescent="0.2">
      <c r="A692" s="1">
        <v>689</v>
      </c>
      <c r="B692" s="2" t="s">
        <v>283</v>
      </c>
      <c r="C692" s="2" t="s">
        <v>193</v>
      </c>
      <c r="D692" s="12" t="s">
        <v>1053</v>
      </c>
      <c r="E692" s="2">
        <v>3160</v>
      </c>
      <c r="F692" s="23">
        <v>17</v>
      </c>
      <c r="G692" s="1" t="s">
        <v>17</v>
      </c>
      <c r="H692" s="4" t="s">
        <v>19</v>
      </c>
      <c r="I692" s="2" t="s">
        <v>122</v>
      </c>
      <c r="N692" s="2" t="s">
        <v>20</v>
      </c>
      <c r="O692" s="2"/>
      <c r="P692" s="2" t="s">
        <v>20</v>
      </c>
      <c r="Q692" s="2"/>
      <c r="R692" s="12" t="s">
        <v>20</v>
      </c>
    </row>
    <row r="693" spans="1:20" hidden="1" x14ac:dyDescent="0.2">
      <c r="A693" s="1">
        <v>690</v>
      </c>
      <c r="B693" s="2" t="s">
        <v>283</v>
      </c>
      <c r="C693" s="2" t="s">
        <v>193</v>
      </c>
      <c r="D693" s="12" t="s">
        <v>1053</v>
      </c>
      <c r="E693" s="2">
        <v>3161</v>
      </c>
      <c r="F693" s="23">
        <v>2</v>
      </c>
      <c r="G693" s="1" t="s">
        <v>545</v>
      </c>
      <c r="H693" s="4">
        <v>14.49</v>
      </c>
      <c r="I693" s="2">
        <v>3230</v>
      </c>
      <c r="M693" s="12" t="s">
        <v>1239</v>
      </c>
      <c r="N693" s="1" t="s">
        <v>57</v>
      </c>
      <c r="O693" s="1" t="s">
        <v>1246</v>
      </c>
      <c r="P693" s="1" t="s">
        <v>15</v>
      </c>
      <c r="R693" s="12" t="s">
        <v>20</v>
      </c>
    </row>
    <row r="694" spans="1:20" hidden="1" x14ac:dyDescent="0.2">
      <c r="A694" s="1">
        <v>691</v>
      </c>
      <c r="B694" s="2" t="s">
        <v>283</v>
      </c>
      <c r="C694" s="2" t="s">
        <v>193</v>
      </c>
      <c r="D694" s="12" t="s">
        <v>1053</v>
      </c>
      <c r="E694" s="2">
        <v>3162</v>
      </c>
      <c r="F694" s="23">
        <v>1</v>
      </c>
      <c r="G694" s="1" t="s">
        <v>512</v>
      </c>
      <c r="H694" s="4">
        <v>14.42</v>
      </c>
      <c r="I694" s="2">
        <v>3230</v>
      </c>
      <c r="M694" s="12" t="s">
        <v>1239</v>
      </c>
      <c r="N694" s="1" t="s">
        <v>70</v>
      </c>
      <c r="O694" s="1" t="s">
        <v>1246</v>
      </c>
      <c r="P694" s="1" t="s">
        <v>292</v>
      </c>
      <c r="R694" s="12" t="s">
        <v>20</v>
      </c>
    </row>
    <row r="695" spans="1:20" hidden="1" x14ac:dyDescent="0.2">
      <c r="A695" s="1">
        <v>692</v>
      </c>
      <c r="B695" s="2" t="s">
        <v>283</v>
      </c>
      <c r="C695" s="2" t="s">
        <v>193</v>
      </c>
      <c r="D695" s="12" t="s">
        <v>1053</v>
      </c>
      <c r="E695" s="2">
        <v>3163</v>
      </c>
      <c r="F695" s="23">
        <v>1</v>
      </c>
      <c r="G695" s="1" t="s">
        <v>478</v>
      </c>
      <c r="H695" s="4">
        <v>15.25</v>
      </c>
      <c r="I695" s="2">
        <v>3230</v>
      </c>
      <c r="M695" s="12" t="s">
        <v>1239</v>
      </c>
      <c r="N695" s="1" t="s">
        <v>70</v>
      </c>
      <c r="O695" s="1" t="s">
        <v>1246</v>
      </c>
      <c r="P695" s="1" t="s">
        <v>292</v>
      </c>
      <c r="R695" s="12" t="s">
        <v>20</v>
      </c>
    </row>
    <row r="696" spans="1:20" hidden="1" x14ac:dyDescent="0.2">
      <c r="A696" s="1">
        <v>693</v>
      </c>
      <c r="B696" s="2" t="s">
        <v>283</v>
      </c>
      <c r="C696" s="2" t="s">
        <v>193</v>
      </c>
      <c r="D696" s="12" t="s">
        <v>1053</v>
      </c>
      <c r="E696" s="2">
        <v>3164</v>
      </c>
      <c r="F696" s="23">
        <v>4</v>
      </c>
      <c r="G696" s="1" t="s">
        <v>529</v>
      </c>
      <c r="H696" s="4">
        <v>7.9</v>
      </c>
      <c r="I696" s="2">
        <v>3230</v>
      </c>
      <c r="M696" s="12" t="s">
        <v>1239</v>
      </c>
      <c r="N696" s="1" t="s">
        <v>57</v>
      </c>
      <c r="O696" s="1" t="s">
        <v>1246</v>
      </c>
      <c r="P696" s="1" t="s">
        <v>199</v>
      </c>
      <c r="R696" s="12" t="s">
        <v>20</v>
      </c>
    </row>
    <row r="697" spans="1:20" hidden="1" x14ac:dyDescent="0.2">
      <c r="A697" s="1">
        <v>694</v>
      </c>
      <c r="B697" s="2" t="s">
        <v>283</v>
      </c>
      <c r="C697" s="2" t="s">
        <v>193</v>
      </c>
      <c r="D697" s="12" t="s">
        <v>1053</v>
      </c>
      <c r="E697" s="2">
        <v>3165</v>
      </c>
      <c r="F697" s="2">
        <v>15</v>
      </c>
      <c r="G697" s="1" t="s">
        <v>31</v>
      </c>
      <c r="H697" s="4">
        <v>6.82</v>
      </c>
      <c r="I697" s="2">
        <v>2700</v>
      </c>
      <c r="M697" s="12" t="s">
        <v>1239</v>
      </c>
      <c r="N697" s="1" t="s">
        <v>57</v>
      </c>
      <c r="O697" s="1" t="s">
        <v>1246</v>
      </c>
      <c r="P697" s="1" t="s">
        <v>538</v>
      </c>
      <c r="Q697" s="1" t="s">
        <v>1288</v>
      </c>
      <c r="R697" s="12" t="s">
        <v>16</v>
      </c>
    </row>
    <row r="698" spans="1:20" hidden="1" x14ac:dyDescent="0.2">
      <c r="A698" s="1">
        <v>695</v>
      </c>
      <c r="B698" s="2" t="s">
        <v>283</v>
      </c>
      <c r="C698" s="2" t="s">
        <v>193</v>
      </c>
      <c r="D698" s="12" t="s">
        <v>1053</v>
      </c>
      <c r="E698" s="2">
        <v>3166</v>
      </c>
      <c r="F698" s="23">
        <v>12</v>
      </c>
      <c r="G698" s="1" t="s">
        <v>30</v>
      </c>
      <c r="H698" s="4">
        <v>4.82</v>
      </c>
      <c r="I698" s="2">
        <v>3230</v>
      </c>
      <c r="M698" s="12" t="s">
        <v>1239</v>
      </c>
      <c r="N698" s="1" t="s">
        <v>57</v>
      </c>
      <c r="O698" s="1" t="s">
        <v>1246</v>
      </c>
      <c r="P698" s="1" t="s">
        <v>15</v>
      </c>
      <c r="R698" s="12" t="s">
        <v>20</v>
      </c>
      <c r="T698" s="13"/>
    </row>
    <row r="699" spans="1:20" hidden="1" x14ac:dyDescent="0.2">
      <c r="A699" s="1">
        <v>696</v>
      </c>
      <c r="B699" s="2" t="s">
        <v>283</v>
      </c>
      <c r="C699" s="2" t="s">
        <v>193</v>
      </c>
      <c r="D699" s="12" t="s">
        <v>1053</v>
      </c>
      <c r="E699" s="2">
        <v>3167</v>
      </c>
      <c r="F699" s="23">
        <v>1</v>
      </c>
      <c r="G699" s="1" t="s">
        <v>513</v>
      </c>
      <c r="H699" s="4">
        <v>3.21</v>
      </c>
      <c r="I699" s="2">
        <v>2700</v>
      </c>
      <c r="M699" s="5" t="s">
        <v>1241</v>
      </c>
      <c r="N699" s="1" t="s">
        <v>131</v>
      </c>
      <c r="O699" s="1" t="s">
        <v>1245</v>
      </c>
      <c r="P699" s="1" t="s">
        <v>28</v>
      </c>
      <c r="Q699" s="1" t="s">
        <v>1288</v>
      </c>
      <c r="R699" s="12" t="s">
        <v>16</v>
      </c>
    </row>
    <row r="700" spans="1:20" hidden="1" x14ac:dyDescent="0.2">
      <c r="A700" s="1">
        <v>697</v>
      </c>
      <c r="B700" s="2" t="s">
        <v>283</v>
      </c>
      <c r="C700" s="2" t="s">
        <v>193</v>
      </c>
      <c r="D700" s="12" t="s">
        <v>1053</v>
      </c>
      <c r="E700" s="2">
        <v>3168</v>
      </c>
      <c r="F700" s="23">
        <v>1</v>
      </c>
      <c r="G700" s="1" t="s">
        <v>513</v>
      </c>
      <c r="H700" s="4">
        <v>3.19</v>
      </c>
      <c r="I700" s="2">
        <v>2700</v>
      </c>
      <c r="M700" s="5" t="s">
        <v>1241</v>
      </c>
      <c r="N700" s="1" t="s">
        <v>131</v>
      </c>
      <c r="O700" s="1" t="s">
        <v>1245</v>
      </c>
      <c r="P700" s="1" t="s">
        <v>28</v>
      </c>
      <c r="Q700" s="1" t="s">
        <v>1288</v>
      </c>
      <c r="R700" s="12" t="s">
        <v>16</v>
      </c>
    </row>
    <row r="701" spans="1:20" hidden="1" x14ac:dyDescent="0.2">
      <c r="A701" s="1">
        <v>698</v>
      </c>
      <c r="B701" s="2" t="s">
        <v>283</v>
      </c>
      <c r="C701" s="2" t="s">
        <v>193</v>
      </c>
      <c r="D701" s="12" t="s">
        <v>1053</v>
      </c>
      <c r="E701" s="2">
        <v>3169</v>
      </c>
      <c r="F701" s="23">
        <v>1</v>
      </c>
      <c r="G701" s="1" t="s">
        <v>546</v>
      </c>
      <c r="H701" s="4">
        <v>6.47</v>
      </c>
      <c r="I701" s="2">
        <v>3230</v>
      </c>
      <c r="M701" s="5" t="s">
        <v>1241</v>
      </c>
      <c r="N701" s="1" t="s">
        <v>131</v>
      </c>
      <c r="O701" s="1" t="s">
        <v>1245</v>
      </c>
      <c r="P701" s="1" t="s">
        <v>28</v>
      </c>
      <c r="R701" s="12" t="s">
        <v>20</v>
      </c>
    </row>
    <row r="702" spans="1:20" hidden="1" x14ac:dyDescent="0.2">
      <c r="A702" s="1">
        <v>699</v>
      </c>
      <c r="B702" s="2" t="s">
        <v>283</v>
      </c>
      <c r="C702" s="2" t="s">
        <v>193</v>
      </c>
      <c r="D702" s="12" t="s">
        <v>1053</v>
      </c>
      <c r="E702" s="2">
        <v>3170</v>
      </c>
      <c r="F702" s="23">
        <v>12</v>
      </c>
      <c r="G702" s="1" t="s">
        <v>519</v>
      </c>
      <c r="H702" s="4">
        <v>6.81</v>
      </c>
      <c r="I702" s="2">
        <v>3230</v>
      </c>
      <c r="M702" s="12" t="s">
        <v>1239</v>
      </c>
      <c r="N702" s="1" t="s">
        <v>57</v>
      </c>
      <c r="O702" s="1" t="s">
        <v>1246</v>
      </c>
      <c r="P702" s="1" t="s">
        <v>15</v>
      </c>
      <c r="R702" s="12" t="s">
        <v>20</v>
      </c>
    </row>
    <row r="703" spans="1:20" hidden="1" x14ac:dyDescent="0.2">
      <c r="A703" s="1">
        <v>700</v>
      </c>
      <c r="B703" s="2" t="s">
        <v>283</v>
      </c>
      <c r="C703" s="2" t="s">
        <v>193</v>
      </c>
      <c r="D703" s="5" t="s">
        <v>1039</v>
      </c>
      <c r="E703" s="2">
        <v>3171</v>
      </c>
      <c r="F703" s="2">
        <v>14</v>
      </c>
      <c r="G703" s="1" t="s">
        <v>36</v>
      </c>
      <c r="H703" s="4">
        <v>3.24</v>
      </c>
      <c r="I703" s="2">
        <v>3230</v>
      </c>
      <c r="M703" s="5" t="s">
        <v>1241</v>
      </c>
      <c r="N703" s="1" t="s">
        <v>74</v>
      </c>
      <c r="O703" s="1" t="s">
        <v>1245</v>
      </c>
      <c r="P703" s="1" t="s">
        <v>37</v>
      </c>
      <c r="R703" s="12" t="s">
        <v>20</v>
      </c>
    </row>
    <row r="704" spans="1:20" hidden="1" x14ac:dyDescent="0.2">
      <c r="A704" s="1">
        <v>701</v>
      </c>
      <c r="B704" s="2" t="s">
        <v>283</v>
      </c>
      <c r="C704" s="2" t="s">
        <v>193</v>
      </c>
      <c r="D704" s="5" t="s">
        <v>1039</v>
      </c>
      <c r="E704" s="2">
        <v>3172</v>
      </c>
      <c r="F704" s="2">
        <v>14</v>
      </c>
      <c r="G704" s="1" t="s">
        <v>36</v>
      </c>
      <c r="H704" s="4">
        <v>3.59</v>
      </c>
      <c r="I704" s="2">
        <v>3230</v>
      </c>
      <c r="M704" s="5" t="s">
        <v>1241</v>
      </c>
      <c r="N704" s="1" t="s">
        <v>74</v>
      </c>
      <c r="O704" s="1" t="s">
        <v>1245</v>
      </c>
      <c r="P704" s="1" t="s">
        <v>37</v>
      </c>
      <c r="R704" s="12" t="s">
        <v>20</v>
      </c>
    </row>
    <row r="705" spans="1:18" hidden="1" x14ac:dyDescent="0.2">
      <c r="A705" s="1">
        <v>702</v>
      </c>
      <c r="B705" s="2" t="s">
        <v>283</v>
      </c>
      <c r="C705" s="2" t="s">
        <v>193</v>
      </c>
      <c r="D705" s="5" t="s">
        <v>1060</v>
      </c>
      <c r="E705" s="2">
        <v>3173</v>
      </c>
      <c r="F705" s="23">
        <v>6</v>
      </c>
      <c r="G705" s="1" t="s">
        <v>13</v>
      </c>
      <c r="H705" s="4">
        <v>27.16</v>
      </c>
      <c r="I705" s="2">
        <v>2700</v>
      </c>
      <c r="M705" s="12" t="s">
        <v>1239</v>
      </c>
      <c r="N705" s="1" t="s">
        <v>57</v>
      </c>
      <c r="O705" s="1" t="s">
        <v>1246</v>
      </c>
      <c r="P705" s="1" t="s">
        <v>15</v>
      </c>
      <c r="Q705" s="1" t="s">
        <v>1288</v>
      </c>
      <c r="R705" s="12" t="s">
        <v>26</v>
      </c>
    </row>
    <row r="706" spans="1:18" hidden="1" x14ac:dyDescent="0.2">
      <c r="A706" s="1">
        <v>703</v>
      </c>
      <c r="B706" s="2" t="s">
        <v>283</v>
      </c>
      <c r="C706" s="2" t="s">
        <v>193</v>
      </c>
      <c r="D706" s="5" t="s">
        <v>1060</v>
      </c>
      <c r="E706" s="2">
        <v>3174</v>
      </c>
      <c r="F706" s="23">
        <v>6</v>
      </c>
      <c r="G706" s="1" t="s">
        <v>13</v>
      </c>
      <c r="H706" s="4">
        <v>62.41</v>
      </c>
      <c r="I706" s="2">
        <v>2700</v>
      </c>
      <c r="M706" s="12" t="s">
        <v>1239</v>
      </c>
      <c r="N706" s="1" t="s">
        <v>57</v>
      </c>
      <c r="O706" s="1" t="s">
        <v>1246</v>
      </c>
      <c r="P706" s="1" t="s">
        <v>15</v>
      </c>
      <c r="Q706" s="1" t="s">
        <v>1288</v>
      </c>
      <c r="R706" s="12" t="s">
        <v>26</v>
      </c>
    </row>
    <row r="707" spans="1:18" hidden="1" x14ac:dyDescent="0.2">
      <c r="A707" s="1">
        <v>704</v>
      </c>
      <c r="B707" s="2" t="s">
        <v>283</v>
      </c>
      <c r="C707" s="2" t="s">
        <v>193</v>
      </c>
      <c r="D707" s="5" t="s">
        <v>1060</v>
      </c>
      <c r="E707" s="2">
        <v>3175</v>
      </c>
      <c r="F707" s="23">
        <v>1</v>
      </c>
      <c r="G707" s="1" t="s">
        <v>522</v>
      </c>
      <c r="H707" s="4">
        <v>27.05</v>
      </c>
      <c r="I707" s="2">
        <v>3230</v>
      </c>
      <c r="M707" s="12" t="s">
        <v>1239</v>
      </c>
      <c r="N707" s="1" t="s">
        <v>57</v>
      </c>
      <c r="O707" s="1" t="s">
        <v>1246</v>
      </c>
      <c r="P707" s="1" t="s">
        <v>516</v>
      </c>
      <c r="Q707" s="1" t="s">
        <v>1288</v>
      </c>
      <c r="R707" s="12" t="s">
        <v>517</v>
      </c>
    </row>
    <row r="708" spans="1:18" hidden="1" x14ac:dyDescent="0.2">
      <c r="A708" s="1">
        <v>705</v>
      </c>
      <c r="B708" s="2" t="s">
        <v>283</v>
      </c>
      <c r="C708" s="2" t="s">
        <v>193</v>
      </c>
      <c r="D708" s="5" t="s">
        <v>1060</v>
      </c>
      <c r="E708" s="2">
        <v>3176</v>
      </c>
      <c r="F708" s="23">
        <v>1</v>
      </c>
      <c r="G708" s="1" t="s">
        <v>458</v>
      </c>
      <c r="H708" s="4">
        <v>2.9</v>
      </c>
      <c r="I708" s="2">
        <v>2700</v>
      </c>
      <c r="M708" s="5" t="s">
        <v>1241</v>
      </c>
      <c r="N708" s="1" t="s">
        <v>87</v>
      </c>
      <c r="O708" s="1" t="s">
        <v>1245</v>
      </c>
      <c r="P708" s="1" t="s">
        <v>28</v>
      </c>
      <c r="Q708" s="1" t="s">
        <v>1288</v>
      </c>
      <c r="R708" s="12" t="s">
        <v>16</v>
      </c>
    </row>
    <row r="709" spans="1:18" hidden="1" x14ac:dyDescent="0.2">
      <c r="A709" s="1">
        <v>706</v>
      </c>
      <c r="B709" s="2" t="s">
        <v>283</v>
      </c>
      <c r="C709" s="2" t="s">
        <v>193</v>
      </c>
      <c r="D709" s="5" t="s">
        <v>1060</v>
      </c>
      <c r="E709" s="2">
        <v>3177</v>
      </c>
      <c r="F709" s="23">
        <v>1</v>
      </c>
      <c r="G709" s="1" t="s">
        <v>522</v>
      </c>
      <c r="H709" s="4">
        <v>24.27</v>
      </c>
      <c r="I709" s="2">
        <v>3230</v>
      </c>
      <c r="M709" s="12" t="s">
        <v>1239</v>
      </c>
      <c r="N709" s="1" t="s">
        <v>57</v>
      </c>
      <c r="O709" s="1" t="s">
        <v>1246</v>
      </c>
      <c r="P709" s="1" t="s">
        <v>516</v>
      </c>
      <c r="Q709" s="1" t="s">
        <v>1288</v>
      </c>
      <c r="R709" s="12" t="s">
        <v>517</v>
      </c>
    </row>
    <row r="710" spans="1:18" hidden="1" x14ac:dyDescent="0.2">
      <c r="A710" s="1">
        <v>707</v>
      </c>
      <c r="B710" s="2" t="s">
        <v>283</v>
      </c>
      <c r="C710" s="2" t="s">
        <v>193</v>
      </c>
      <c r="D710" s="5" t="s">
        <v>1060</v>
      </c>
      <c r="E710" s="2">
        <v>3178</v>
      </c>
      <c r="F710" s="23">
        <v>1</v>
      </c>
      <c r="G710" s="1" t="s">
        <v>458</v>
      </c>
      <c r="H710" s="4">
        <v>2.9</v>
      </c>
      <c r="I710" s="2">
        <v>2700</v>
      </c>
      <c r="M710" s="5" t="s">
        <v>1241</v>
      </c>
      <c r="N710" s="1" t="s">
        <v>87</v>
      </c>
      <c r="O710" s="1" t="s">
        <v>1245</v>
      </c>
      <c r="P710" s="1" t="s">
        <v>28</v>
      </c>
      <c r="Q710" s="1" t="s">
        <v>1288</v>
      </c>
      <c r="R710" s="12" t="s">
        <v>16</v>
      </c>
    </row>
    <row r="711" spans="1:18" hidden="1" x14ac:dyDescent="0.2">
      <c r="A711" s="1">
        <v>708</v>
      </c>
      <c r="B711" s="2" t="s">
        <v>283</v>
      </c>
      <c r="C711" s="2" t="s">
        <v>193</v>
      </c>
      <c r="D711" s="5" t="s">
        <v>1060</v>
      </c>
      <c r="E711" s="2">
        <v>3179</v>
      </c>
      <c r="F711" s="23">
        <v>1</v>
      </c>
      <c r="G711" s="1" t="s">
        <v>522</v>
      </c>
      <c r="H711" s="4">
        <v>32.549999999999997</v>
      </c>
      <c r="I711" s="2">
        <v>3230</v>
      </c>
      <c r="M711" s="12" t="s">
        <v>1239</v>
      </c>
      <c r="N711" s="1" t="s">
        <v>57</v>
      </c>
      <c r="O711" s="1" t="s">
        <v>1246</v>
      </c>
      <c r="P711" s="1" t="s">
        <v>516</v>
      </c>
      <c r="Q711" s="1" t="s">
        <v>1288</v>
      </c>
      <c r="R711" s="12" t="s">
        <v>517</v>
      </c>
    </row>
    <row r="712" spans="1:18" hidden="1" x14ac:dyDescent="0.2">
      <c r="A712" s="1">
        <v>709</v>
      </c>
      <c r="B712" s="2" t="s">
        <v>283</v>
      </c>
      <c r="C712" s="2" t="s">
        <v>193</v>
      </c>
      <c r="D712" s="5" t="s">
        <v>1060</v>
      </c>
      <c r="E712" s="2">
        <v>3180</v>
      </c>
      <c r="F712" s="23">
        <v>1</v>
      </c>
      <c r="G712" s="1" t="s">
        <v>458</v>
      </c>
      <c r="H712" s="4">
        <v>3.75</v>
      </c>
      <c r="I712" s="2">
        <v>2700</v>
      </c>
      <c r="M712" s="5" t="s">
        <v>1241</v>
      </c>
      <c r="N712" s="1" t="s">
        <v>87</v>
      </c>
      <c r="O712" s="1" t="s">
        <v>1245</v>
      </c>
      <c r="P712" s="1" t="s">
        <v>28</v>
      </c>
      <c r="Q712" s="1" t="s">
        <v>1288</v>
      </c>
      <c r="R712" s="12" t="s">
        <v>16</v>
      </c>
    </row>
    <row r="713" spans="1:18" hidden="1" x14ac:dyDescent="0.2">
      <c r="A713" s="1">
        <v>710</v>
      </c>
      <c r="B713" s="2" t="s">
        <v>283</v>
      </c>
      <c r="C713" s="2" t="s">
        <v>193</v>
      </c>
      <c r="D713" s="5" t="s">
        <v>1060</v>
      </c>
      <c r="E713" s="2">
        <v>3181</v>
      </c>
      <c r="F713" s="23">
        <v>1</v>
      </c>
      <c r="G713" s="1" t="s">
        <v>522</v>
      </c>
      <c r="H713" s="4">
        <v>32.64</v>
      </c>
      <c r="I713" s="2">
        <v>3230</v>
      </c>
      <c r="M713" s="12" t="s">
        <v>1239</v>
      </c>
      <c r="N713" s="1" t="s">
        <v>57</v>
      </c>
      <c r="O713" s="1" t="s">
        <v>1246</v>
      </c>
      <c r="P713" s="1" t="s">
        <v>516</v>
      </c>
      <c r="Q713" s="1" t="s">
        <v>1288</v>
      </c>
      <c r="R713" s="12" t="s">
        <v>517</v>
      </c>
    </row>
    <row r="714" spans="1:18" hidden="1" x14ac:dyDescent="0.2">
      <c r="A714" s="1">
        <v>711</v>
      </c>
      <c r="B714" s="2" t="s">
        <v>283</v>
      </c>
      <c r="C714" s="2" t="s">
        <v>193</v>
      </c>
      <c r="D714" s="5" t="s">
        <v>1060</v>
      </c>
      <c r="E714" s="2">
        <v>3182</v>
      </c>
      <c r="F714" s="23">
        <v>1</v>
      </c>
      <c r="G714" s="1" t="s">
        <v>458</v>
      </c>
      <c r="H714" s="4">
        <v>3.75</v>
      </c>
      <c r="I714" s="2">
        <v>2700</v>
      </c>
      <c r="M714" s="5" t="s">
        <v>1241</v>
      </c>
      <c r="N714" s="1" t="s">
        <v>87</v>
      </c>
      <c r="O714" s="1" t="s">
        <v>1245</v>
      </c>
      <c r="P714" s="1" t="s">
        <v>28</v>
      </c>
      <c r="Q714" s="1" t="s">
        <v>1288</v>
      </c>
      <c r="R714" s="12" t="s">
        <v>16</v>
      </c>
    </row>
    <row r="715" spans="1:18" hidden="1" x14ac:dyDescent="0.2">
      <c r="A715" s="1">
        <v>712</v>
      </c>
      <c r="B715" s="2" t="s">
        <v>283</v>
      </c>
      <c r="C715" s="2" t="s">
        <v>193</v>
      </c>
      <c r="D715" s="5" t="s">
        <v>1060</v>
      </c>
      <c r="E715" s="2">
        <v>3183</v>
      </c>
      <c r="F715" s="23">
        <v>1</v>
      </c>
      <c r="G715" s="1" t="s">
        <v>522</v>
      </c>
      <c r="H715" s="4">
        <v>32.630000000000003</v>
      </c>
      <c r="I715" s="2">
        <v>3230</v>
      </c>
      <c r="M715" s="12" t="s">
        <v>1239</v>
      </c>
      <c r="N715" s="1" t="s">
        <v>57</v>
      </c>
      <c r="O715" s="1" t="s">
        <v>1246</v>
      </c>
      <c r="P715" s="1" t="s">
        <v>516</v>
      </c>
      <c r="Q715" s="1" t="s">
        <v>1288</v>
      </c>
      <c r="R715" s="12" t="s">
        <v>517</v>
      </c>
    </row>
    <row r="716" spans="1:18" hidden="1" x14ac:dyDescent="0.2">
      <c r="A716" s="1">
        <v>713</v>
      </c>
      <c r="B716" s="2" t="s">
        <v>283</v>
      </c>
      <c r="C716" s="2" t="s">
        <v>193</v>
      </c>
      <c r="D716" s="5" t="s">
        <v>1060</v>
      </c>
      <c r="E716" s="2">
        <v>3184</v>
      </c>
      <c r="F716" s="23">
        <v>1</v>
      </c>
      <c r="G716" s="1" t="s">
        <v>458</v>
      </c>
      <c r="H716" s="4">
        <v>3.75</v>
      </c>
      <c r="I716" s="2">
        <v>2700</v>
      </c>
      <c r="M716" s="5" t="s">
        <v>1241</v>
      </c>
      <c r="N716" s="1" t="s">
        <v>87</v>
      </c>
      <c r="O716" s="1" t="s">
        <v>1245</v>
      </c>
      <c r="P716" s="1" t="s">
        <v>28</v>
      </c>
      <c r="Q716" s="1" t="s">
        <v>1288</v>
      </c>
      <c r="R716" s="12" t="s">
        <v>16</v>
      </c>
    </row>
    <row r="717" spans="1:18" hidden="1" x14ac:dyDescent="0.2">
      <c r="A717" s="1">
        <v>714</v>
      </c>
      <c r="B717" s="2" t="s">
        <v>283</v>
      </c>
      <c r="C717" s="2" t="s">
        <v>193</v>
      </c>
      <c r="D717" s="5" t="s">
        <v>1060</v>
      </c>
      <c r="E717" s="2">
        <v>3185</v>
      </c>
      <c r="F717" s="23">
        <v>1</v>
      </c>
      <c r="G717" s="1" t="s">
        <v>522</v>
      </c>
      <c r="H717" s="4">
        <v>32.54</v>
      </c>
      <c r="I717" s="2">
        <v>3230</v>
      </c>
      <c r="M717" s="12" t="s">
        <v>1239</v>
      </c>
      <c r="N717" s="1" t="s">
        <v>57</v>
      </c>
      <c r="O717" s="1" t="s">
        <v>1246</v>
      </c>
      <c r="P717" s="1" t="s">
        <v>516</v>
      </c>
      <c r="Q717" s="1" t="s">
        <v>1288</v>
      </c>
      <c r="R717" s="12" t="s">
        <v>517</v>
      </c>
    </row>
    <row r="718" spans="1:18" hidden="1" x14ac:dyDescent="0.2">
      <c r="A718" s="1">
        <v>715</v>
      </c>
      <c r="B718" s="2" t="s">
        <v>283</v>
      </c>
      <c r="C718" s="2" t="s">
        <v>193</v>
      </c>
      <c r="D718" s="5" t="s">
        <v>1060</v>
      </c>
      <c r="E718" s="2">
        <v>3186</v>
      </c>
      <c r="F718" s="23">
        <v>1</v>
      </c>
      <c r="G718" s="1" t="s">
        <v>458</v>
      </c>
      <c r="H718" s="4">
        <v>3.75</v>
      </c>
      <c r="I718" s="2">
        <v>2700</v>
      </c>
      <c r="M718" s="5" t="s">
        <v>1241</v>
      </c>
      <c r="N718" s="1" t="s">
        <v>87</v>
      </c>
      <c r="O718" s="1" t="s">
        <v>1245</v>
      </c>
      <c r="P718" s="1" t="s">
        <v>28</v>
      </c>
      <c r="Q718" s="1" t="s">
        <v>1288</v>
      </c>
      <c r="R718" s="12" t="s">
        <v>16</v>
      </c>
    </row>
    <row r="719" spans="1:18" hidden="1" x14ac:dyDescent="0.2">
      <c r="A719" s="1">
        <v>716</v>
      </c>
      <c r="B719" s="2" t="s">
        <v>283</v>
      </c>
      <c r="C719" s="2" t="s">
        <v>193</v>
      </c>
      <c r="D719" s="5" t="s">
        <v>1060</v>
      </c>
      <c r="E719" s="2">
        <v>3187</v>
      </c>
      <c r="F719" s="23">
        <v>1</v>
      </c>
      <c r="G719" s="1" t="s">
        <v>520</v>
      </c>
      <c r="H719" s="4">
        <v>35.340000000000003</v>
      </c>
      <c r="I719" s="2">
        <v>3230</v>
      </c>
      <c r="M719" s="12" t="s">
        <v>1239</v>
      </c>
      <c r="N719" s="1" t="s">
        <v>57</v>
      </c>
      <c r="O719" s="1" t="s">
        <v>1246</v>
      </c>
      <c r="P719" s="1" t="s">
        <v>516</v>
      </c>
      <c r="Q719" s="1" t="s">
        <v>1288</v>
      </c>
      <c r="R719" s="12" t="s">
        <v>517</v>
      </c>
    </row>
    <row r="720" spans="1:18" hidden="1" x14ac:dyDescent="0.2">
      <c r="A720" s="1">
        <v>717</v>
      </c>
      <c r="B720" s="2" t="s">
        <v>283</v>
      </c>
      <c r="C720" s="2" t="s">
        <v>193</v>
      </c>
      <c r="D720" s="5" t="s">
        <v>1060</v>
      </c>
      <c r="E720" s="2">
        <v>3188</v>
      </c>
      <c r="F720" s="23">
        <v>1</v>
      </c>
      <c r="G720" s="1" t="s">
        <v>521</v>
      </c>
      <c r="H720" s="4">
        <v>5.57</v>
      </c>
      <c r="I720" s="2">
        <v>2700</v>
      </c>
      <c r="M720" s="5" t="s">
        <v>1241</v>
      </c>
      <c r="N720" s="1" t="s">
        <v>87</v>
      </c>
      <c r="O720" s="1" t="s">
        <v>1245</v>
      </c>
      <c r="P720" s="1" t="s">
        <v>28</v>
      </c>
      <c r="Q720" s="1" t="s">
        <v>1288</v>
      </c>
      <c r="R720" s="12" t="s">
        <v>16</v>
      </c>
    </row>
    <row r="721" spans="1:18" hidden="1" x14ac:dyDescent="0.2">
      <c r="A721" s="1">
        <v>718</v>
      </c>
      <c r="B721" s="2" t="s">
        <v>283</v>
      </c>
      <c r="C721" s="2" t="s">
        <v>193</v>
      </c>
      <c r="D721" s="5" t="s">
        <v>1060</v>
      </c>
      <c r="E721" s="2">
        <v>3189</v>
      </c>
      <c r="F721" s="23">
        <v>12</v>
      </c>
      <c r="G721" s="1" t="s">
        <v>528</v>
      </c>
      <c r="H721" s="4">
        <v>9.3699999999999992</v>
      </c>
      <c r="I721" s="2">
        <v>3230</v>
      </c>
      <c r="M721" s="12" t="s">
        <v>1239</v>
      </c>
      <c r="N721" s="1" t="s">
        <v>57</v>
      </c>
      <c r="O721" s="1" t="s">
        <v>1246</v>
      </c>
      <c r="P721" s="1" t="s">
        <v>15</v>
      </c>
      <c r="R721" s="12" t="s">
        <v>20</v>
      </c>
    </row>
    <row r="722" spans="1:18" hidden="1" x14ac:dyDescent="0.2">
      <c r="A722" s="1">
        <v>719</v>
      </c>
      <c r="B722" s="2" t="s">
        <v>283</v>
      </c>
      <c r="C722" s="2" t="s">
        <v>193</v>
      </c>
      <c r="D722" s="5" t="s">
        <v>1060</v>
      </c>
      <c r="E722" s="2">
        <v>3190</v>
      </c>
      <c r="F722" s="23">
        <v>1</v>
      </c>
      <c r="G722" s="1" t="s">
        <v>518</v>
      </c>
      <c r="H722" s="4">
        <v>23.99</v>
      </c>
      <c r="I722" s="2">
        <v>3230</v>
      </c>
      <c r="M722" s="5" t="s">
        <v>1241</v>
      </c>
      <c r="N722" s="1" t="s">
        <v>87</v>
      </c>
      <c r="O722" s="1" t="s">
        <v>1245</v>
      </c>
      <c r="P722" s="1" t="s">
        <v>28</v>
      </c>
      <c r="R722" s="12" t="s">
        <v>20</v>
      </c>
    </row>
    <row r="723" spans="1:18" hidden="1" x14ac:dyDescent="0.2">
      <c r="A723" s="1">
        <v>720</v>
      </c>
      <c r="B723" s="2" t="s">
        <v>283</v>
      </c>
      <c r="C723" s="2" t="s">
        <v>193</v>
      </c>
      <c r="D723" s="5" t="s">
        <v>1060</v>
      </c>
      <c r="E723" s="2">
        <v>3191</v>
      </c>
      <c r="F723" s="23">
        <v>1</v>
      </c>
      <c r="G723" s="1" t="s">
        <v>106</v>
      </c>
      <c r="H723" s="4">
        <v>10.41</v>
      </c>
      <c r="I723" s="2">
        <v>2700</v>
      </c>
      <c r="M723" s="5" t="s">
        <v>1241</v>
      </c>
      <c r="N723" s="1" t="s">
        <v>87</v>
      </c>
      <c r="O723" s="1" t="s">
        <v>1245</v>
      </c>
      <c r="P723" s="1" t="s">
        <v>28</v>
      </c>
      <c r="Q723" s="1" t="s">
        <v>1288</v>
      </c>
      <c r="R723" s="12" t="s">
        <v>16</v>
      </c>
    </row>
    <row r="724" spans="1:18" hidden="1" x14ac:dyDescent="0.2">
      <c r="A724" s="1">
        <v>721</v>
      </c>
      <c r="B724" s="2" t="s">
        <v>283</v>
      </c>
      <c r="C724" s="2" t="s">
        <v>193</v>
      </c>
      <c r="D724" s="5" t="s">
        <v>1060</v>
      </c>
      <c r="E724" s="2">
        <v>3192</v>
      </c>
      <c r="F724" s="23">
        <v>1</v>
      </c>
      <c r="G724" s="1" t="s">
        <v>515</v>
      </c>
      <c r="H724" s="4">
        <v>19.37</v>
      </c>
      <c r="I724" s="2">
        <v>3230</v>
      </c>
      <c r="M724" s="12" t="s">
        <v>1239</v>
      </c>
      <c r="N724" s="1" t="s">
        <v>57</v>
      </c>
      <c r="O724" s="1" t="s">
        <v>1246</v>
      </c>
      <c r="P724" s="1" t="s">
        <v>516</v>
      </c>
      <c r="Q724" s="1" t="s">
        <v>1288</v>
      </c>
      <c r="R724" s="12" t="s">
        <v>517</v>
      </c>
    </row>
    <row r="725" spans="1:18" hidden="1" x14ac:dyDescent="0.2">
      <c r="A725" s="1">
        <v>722</v>
      </c>
      <c r="B725" s="2" t="s">
        <v>283</v>
      </c>
      <c r="C725" s="2" t="s">
        <v>193</v>
      </c>
      <c r="D725" s="5" t="s">
        <v>1060</v>
      </c>
      <c r="E725" s="2">
        <v>3193</v>
      </c>
      <c r="F725" s="23">
        <v>1</v>
      </c>
      <c r="G725" s="1" t="s">
        <v>458</v>
      </c>
      <c r="H725" s="4">
        <v>2.9</v>
      </c>
      <c r="I725" s="2">
        <v>2700</v>
      </c>
      <c r="M725" s="5" t="s">
        <v>1241</v>
      </c>
      <c r="N725" s="1" t="s">
        <v>87</v>
      </c>
      <c r="O725" s="1" t="s">
        <v>1245</v>
      </c>
      <c r="P725" s="1" t="s">
        <v>28</v>
      </c>
      <c r="Q725" s="1" t="s">
        <v>1288</v>
      </c>
      <c r="R725" s="12" t="s">
        <v>16</v>
      </c>
    </row>
    <row r="726" spans="1:18" hidden="1" x14ac:dyDescent="0.2">
      <c r="A726" s="1">
        <v>723</v>
      </c>
      <c r="B726" s="2" t="s">
        <v>283</v>
      </c>
      <c r="C726" s="2" t="s">
        <v>193</v>
      </c>
      <c r="D726" s="5" t="s">
        <v>1060</v>
      </c>
      <c r="E726" s="2">
        <v>3194</v>
      </c>
      <c r="F726" s="23">
        <v>1</v>
      </c>
      <c r="G726" s="1" t="s">
        <v>515</v>
      </c>
      <c r="H726" s="4">
        <v>16.84</v>
      </c>
      <c r="I726" s="2">
        <v>3230</v>
      </c>
      <c r="M726" s="12" t="s">
        <v>1239</v>
      </c>
      <c r="N726" s="1" t="s">
        <v>57</v>
      </c>
      <c r="O726" s="1" t="s">
        <v>1246</v>
      </c>
      <c r="P726" s="1" t="s">
        <v>516</v>
      </c>
      <c r="Q726" s="1" t="s">
        <v>1288</v>
      </c>
      <c r="R726" s="12" t="s">
        <v>517</v>
      </c>
    </row>
    <row r="727" spans="1:18" hidden="1" x14ac:dyDescent="0.2">
      <c r="A727" s="1">
        <v>724</v>
      </c>
      <c r="B727" s="2" t="s">
        <v>283</v>
      </c>
      <c r="C727" s="2" t="s">
        <v>193</v>
      </c>
      <c r="D727" s="5" t="s">
        <v>1060</v>
      </c>
      <c r="E727" s="2">
        <v>3195</v>
      </c>
      <c r="F727" s="23">
        <v>1</v>
      </c>
      <c r="G727" s="1" t="s">
        <v>458</v>
      </c>
      <c r="H727" s="4">
        <v>2.9</v>
      </c>
      <c r="I727" s="2">
        <v>2700</v>
      </c>
      <c r="M727" s="5" t="s">
        <v>1241</v>
      </c>
      <c r="N727" s="1" t="s">
        <v>87</v>
      </c>
      <c r="O727" s="1" t="s">
        <v>1245</v>
      </c>
      <c r="P727" s="1" t="s">
        <v>28</v>
      </c>
      <c r="Q727" s="1" t="s">
        <v>1288</v>
      </c>
      <c r="R727" s="12" t="s">
        <v>16</v>
      </c>
    </row>
    <row r="728" spans="1:18" hidden="1" x14ac:dyDescent="0.2">
      <c r="A728" s="1">
        <v>725</v>
      </c>
      <c r="B728" s="2" t="s">
        <v>283</v>
      </c>
      <c r="C728" s="2" t="s">
        <v>193</v>
      </c>
      <c r="D728" s="5" t="s">
        <v>1060</v>
      </c>
      <c r="E728" s="2">
        <v>3196</v>
      </c>
      <c r="F728" s="23">
        <v>4</v>
      </c>
      <c r="G728" s="1" t="s">
        <v>514</v>
      </c>
      <c r="H728" s="4">
        <v>21.32</v>
      </c>
      <c r="I728" s="2">
        <v>3230</v>
      </c>
      <c r="M728" s="12" t="s">
        <v>1239</v>
      </c>
      <c r="N728" s="1" t="s">
        <v>57</v>
      </c>
      <c r="O728" s="1" t="s">
        <v>1246</v>
      </c>
      <c r="P728" s="1" t="s">
        <v>15</v>
      </c>
      <c r="R728" s="12" t="s">
        <v>20</v>
      </c>
    </row>
    <row r="729" spans="1:18" hidden="1" x14ac:dyDescent="0.2">
      <c r="A729" s="1">
        <v>726</v>
      </c>
      <c r="B729" s="2" t="s">
        <v>283</v>
      </c>
      <c r="C729" s="2" t="s">
        <v>193</v>
      </c>
      <c r="D729" s="5" t="s">
        <v>1060</v>
      </c>
      <c r="E729" s="2">
        <v>3197</v>
      </c>
      <c r="F729" s="23">
        <v>1</v>
      </c>
      <c r="G729" s="1" t="s">
        <v>513</v>
      </c>
      <c r="H729" s="4">
        <v>3.52</v>
      </c>
      <c r="I729" s="2">
        <v>2700</v>
      </c>
      <c r="M729" s="5" t="s">
        <v>1241</v>
      </c>
      <c r="N729" s="1" t="s">
        <v>131</v>
      </c>
      <c r="O729" s="1" t="s">
        <v>1245</v>
      </c>
      <c r="P729" s="1" t="s">
        <v>28</v>
      </c>
      <c r="Q729" s="1" t="s">
        <v>1288</v>
      </c>
      <c r="R729" s="12" t="s">
        <v>16</v>
      </c>
    </row>
    <row r="730" spans="1:18" hidden="1" x14ac:dyDescent="0.2">
      <c r="A730" s="1">
        <v>727</v>
      </c>
      <c r="B730" s="2" t="s">
        <v>283</v>
      </c>
      <c r="C730" s="2" t="s">
        <v>193</v>
      </c>
      <c r="D730" s="5" t="s">
        <v>1060</v>
      </c>
      <c r="E730" s="2">
        <v>3198</v>
      </c>
      <c r="F730" s="23">
        <v>1</v>
      </c>
      <c r="G730" s="1" t="s">
        <v>513</v>
      </c>
      <c r="H730" s="4">
        <v>3.62</v>
      </c>
      <c r="I730" s="2">
        <v>2700</v>
      </c>
      <c r="M730" s="5" t="s">
        <v>1241</v>
      </c>
      <c r="N730" s="1" t="s">
        <v>131</v>
      </c>
      <c r="O730" s="1" t="s">
        <v>1245</v>
      </c>
      <c r="P730" s="1" t="s">
        <v>28</v>
      </c>
      <c r="Q730" s="1" t="s">
        <v>1288</v>
      </c>
      <c r="R730" s="12" t="s">
        <v>16</v>
      </c>
    </row>
    <row r="731" spans="1:18" hidden="1" x14ac:dyDescent="0.2">
      <c r="A731" s="1">
        <v>728</v>
      </c>
      <c r="B731" s="2" t="s">
        <v>283</v>
      </c>
      <c r="C731" s="2" t="s">
        <v>193</v>
      </c>
      <c r="D731" s="5" t="s">
        <v>1060</v>
      </c>
      <c r="E731" s="2">
        <v>3199</v>
      </c>
      <c r="F731" s="23">
        <v>1</v>
      </c>
      <c r="G731" s="1" t="s">
        <v>478</v>
      </c>
      <c r="H731" s="4">
        <v>21.51</v>
      </c>
      <c r="I731" s="2">
        <v>3230</v>
      </c>
      <c r="M731" s="12" t="s">
        <v>1239</v>
      </c>
      <c r="N731" s="1" t="s">
        <v>70</v>
      </c>
      <c r="O731" s="1" t="s">
        <v>1246</v>
      </c>
      <c r="P731" s="1" t="s">
        <v>292</v>
      </c>
      <c r="R731" s="12" t="s">
        <v>20</v>
      </c>
    </row>
    <row r="732" spans="1:18" hidden="1" x14ac:dyDescent="0.2">
      <c r="A732" s="1">
        <v>729</v>
      </c>
      <c r="B732" s="2" t="s">
        <v>283</v>
      </c>
      <c r="C732" s="2" t="s">
        <v>193</v>
      </c>
      <c r="D732" s="5" t="s">
        <v>1060</v>
      </c>
      <c r="E732" s="2">
        <v>3200</v>
      </c>
      <c r="F732" s="23">
        <v>12</v>
      </c>
      <c r="G732" s="1" t="s">
        <v>30</v>
      </c>
      <c r="H732" s="4">
        <v>10.24</v>
      </c>
      <c r="I732" s="2">
        <v>3230</v>
      </c>
      <c r="M732" s="12" t="s">
        <v>1239</v>
      </c>
      <c r="N732" s="1" t="s">
        <v>57</v>
      </c>
      <c r="O732" s="1" t="s">
        <v>1246</v>
      </c>
      <c r="P732" s="1" t="s">
        <v>15</v>
      </c>
      <c r="R732" s="12" t="s">
        <v>20</v>
      </c>
    </row>
    <row r="733" spans="1:18" hidden="1" x14ac:dyDescent="0.2">
      <c r="A733" s="1">
        <v>730</v>
      </c>
      <c r="B733" s="2" t="s">
        <v>283</v>
      </c>
      <c r="C733" s="2" t="s">
        <v>193</v>
      </c>
      <c r="D733" s="5" t="s">
        <v>1060</v>
      </c>
      <c r="E733" s="2">
        <v>3201</v>
      </c>
      <c r="F733" s="2">
        <v>15</v>
      </c>
      <c r="G733" s="1" t="s">
        <v>31</v>
      </c>
      <c r="H733" s="4">
        <v>9.48</v>
      </c>
      <c r="I733" s="2">
        <v>2700</v>
      </c>
      <c r="M733" s="12" t="s">
        <v>1239</v>
      </c>
      <c r="N733" s="1" t="s">
        <v>57</v>
      </c>
      <c r="O733" s="1" t="s">
        <v>1246</v>
      </c>
      <c r="P733" s="1" t="s">
        <v>538</v>
      </c>
      <c r="Q733" s="1" t="s">
        <v>1288</v>
      </c>
      <c r="R733" s="12" t="s">
        <v>16</v>
      </c>
    </row>
    <row r="734" spans="1:18" hidden="1" x14ac:dyDescent="0.2">
      <c r="A734" s="1">
        <v>731</v>
      </c>
      <c r="B734" s="2" t="s">
        <v>283</v>
      </c>
      <c r="C734" s="2" t="s">
        <v>193</v>
      </c>
      <c r="D734" s="5" t="s">
        <v>1060</v>
      </c>
      <c r="E734" s="2">
        <v>3202</v>
      </c>
      <c r="F734" s="23">
        <v>4</v>
      </c>
      <c r="G734" s="1" t="s">
        <v>529</v>
      </c>
      <c r="H734" s="4">
        <v>10.33</v>
      </c>
      <c r="I734" s="2">
        <v>3230</v>
      </c>
      <c r="M734" s="12" t="s">
        <v>1239</v>
      </c>
      <c r="N734" s="1" t="s">
        <v>57</v>
      </c>
      <c r="O734" s="1" t="s">
        <v>1246</v>
      </c>
      <c r="P734" s="1" t="s">
        <v>199</v>
      </c>
      <c r="R734" s="12" t="s">
        <v>20</v>
      </c>
    </row>
    <row r="735" spans="1:18" hidden="1" x14ac:dyDescent="0.2">
      <c r="A735" s="1">
        <v>732</v>
      </c>
      <c r="B735" s="2" t="s">
        <v>283</v>
      </c>
      <c r="C735" s="2" t="s">
        <v>193</v>
      </c>
      <c r="D735" s="5" t="s">
        <v>1060</v>
      </c>
      <c r="E735" s="2">
        <v>3203</v>
      </c>
      <c r="F735" s="23">
        <v>1</v>
      </c>
      <c r="G735" s="1" t="s">
        <v>512</v>
      </c>
      <c r="H735" s="4">
        <v>18.14</v>
      </c>
      <c r="I735" s="2">
        <v>3230</v>
      </c>
      <c r="M735" s="12" t="s">
        <v>1239</v>
      </c>
      <c r="N735" s="1" t="s">
        <v>70</v>
      </c>
      <c r="O735" s="1" t="s">
        <v>1246</v>
      </c>
      <c r="P735" s="1" t="s">
        <v>292</v>
      </c>
      <c r="R735" s="12" t="s">
        <v>20</v>
      </c>
    </row>
    <row r="736" spans="1:18" hidden="1" x14ac:dyDescent="0.2">
      <c r="A736" s="1">
        <v>733</v>
      </c>
      <c r="B736" s="2" t="s">
        <v>283</v>
      </c>
      <c r="C736" s="2" t="s">
        <v>193</v>
      </c>
      <c r="D736" s="5" t="s">
        <v>1060</v>
      </c>
      <c r="E736" s="2">
        <v>3204</v>
      </c>
      <c r="F736" s="23">
        <v>1</v>
      </c>
      <c r="G736" s="1" t="s">
        <v>511</v>
      </c>
      <c r="H736" s="4">
        <v>22.56</v>
      </c>
      <c r="I736" s="2">
        <v>2700</v>
      </c>
      <c r="M736" s="12" t="s">
        <v>1239</v>
      </c>
      <c r="N736" s="1" t="s">
        <v>57</v>
      </c>
      <c r="O736" s="1" t="s">
        <v>1246</v>
      </c>
      <c r="P736" s="1" t="s">
        <v>15</v>
      </c>
      <c r="Q736" s="1" t="s">
        <v>1288</v>
      </c>
      <c r="R736" s="12" t="s">
        <v>16</v>
      </c>
    </row>
    <row r="737" spans="1:18" hidden="1" x14ac:dyDescent="0.2">
      <c r="A737" s="1">
        <v>734</v>
      </c>
      <c r="B737" s="2" t="s">
        <v>283</v>
      </c>
      <c r="C737" s="2" t="s">
        <v>193</v>
      </c>
      <c r="D737" s="5" t="s">
        <v>1060</v>
      </c>
      <c r="E737" s="2">
        <v>3205</v>
      </c>
      <c r="F737" s="23">
        <v>1</v>
      </c>
      <c r="G737" s="1" t="s">
        <v>276</v>
      </c>
      <c r="H737" s="4">
        <v>6.1</v>
      </c>
      <c r="I737" s="2">
        <v>2700</v>
      </c>
      <c r="M737" s="5" t="s">
        <v>1241</v>
      </c>
      <c r="N737" s="1" t="s">
        <v>131</v>
      </c>
      <c r="O737" s="1" t="s">
        <v>1245</v>
      </c>
      <c r="P737" s="1" t="s">
        <v>37</v>
      </c>
      <c r="Q737" s="1" t="s">
        <v>1288</v>
      </c>
      <c r="R737" s="12" t="s">
        <v>16</v>
      </c>
    </row>
    <row r="738" spans="1:18" hidden="1" x14ac:dyDescent="0.2">
      <c r="A738" s="1">
        <v>735</v>
      </c>
      <c r="B738" s="2" t="s">
        <v>283</v>
      </c>
      <c r="C738" s="2" t="s">
        <v>193</v>
      </c>
      <c r="D738" s="5" t="s">
        <v>1039</v>
      </c>
      <c r="E738" s="6">
        <v>3206</v>
      </c>
      <c r="F738" s="23">
        <v>6</v>
      </c>
      <c r="G738" s="18" t="s">
        <v>13</v>
      </c>
      <c r="H738" s="4">
        <f>39.25+15.87</f>
        <v>55.12</v>
      </c>
      <c r="I738" s="6" t="s">
        <v>547</v>
      </c>
      <c r="J738" s="6"/>
      <c r="K738" s="6"/>
      <c r="L738" s="6"/>
      <c r="M738" s="12" t="s">
        <v>1239</v>
      </c>
      <c r="N738" s="18" t="s">
        <v>57</v>
      </c>
      <c r="O738" s="1" t="s">
        <v>1246</v>
      </c>
      <c r="P738" s="18" t="s">
        <v>15</v>
      </c>
      <c r="Q738" s="1" t="s">
        <v>1288</v>
      </c>
      <c r="R738" s="7" t="s">
        <v>16</v>
      </c>
    </row>
    <row r="739" spans="1:18" hidden="1" x14ac:dyDescent="0.2">
      <c r="A739" s="1">
        <v>736</v>
      </c>
      <c r="B739" s="2" t="s">
        <v>283</v>
      </c>
      <c r="C739" s="2" t="s">
        <v>193</v>
      </c>
      <c r="D739" s="5" t="s">
        <v>1039</v>
      </c>
      <c r="E739" s="2">
        <v>3207</v>
      </c>
      <c r="F739" s="23">
        <v>13</v>
      </c>
      <c r="G739" s="1" t="s">
        <v>432</v>
      </c>
      <c r="H739" s="4">
        <v>15.23</v>
      </c>
      <c r="I739" s="2">
        <v>3230</v>
      </c>
      <c r="M739" s="5" t="s">
        <v>1241</v>
      </c>
      <c r="N739" s="1" t="s">
        <v>131</v>
      </c>
      <c r="O739" s="1" t="s">
        <v>1245</v>
      </c>
      <c r="P739" s="1" t="s">
        <v>271</v>
      </c>
      <c r="R739" s="12" t="s">
        <v>20</v>
      </c>
    </row>
    <row r="740" spans="1:18" hidden="1" x14ac:dyDescent="0.2">
      <c r="A740" s="1">
        <v>737</v>
      </c>
      <c r="B740" s="2" t="s">
        <v>283</v>
      </c>
      <c r="C740" s="2" t="s">
        <v>193</v>
      </c>
      <c r="D740" s="5" t="s">
        <v>1039</v>
      </c>
      <c r="E740" s="2">
        <v>3208</v>
      </c>
      <c r="F740" s="23">
        <v>17</v>
      </c>
      <c r="G740" s="1" t="s">
        <v>17</v>
      </c>
      <c r="H740" s="4" t="s">
        <v>19</v>
      </c>
      <c r="I740" s="2" t="s">
        <v>122</v>
      </c>
      <c r="N740" s="2" t="s">
        <v>20</v>
      </c>
      <c r="O740" s="2"/>
      <c r="P740" s="2" t="s">
        <v>20</v>
      </c>
      <c r="Q740" s="2"/>
      <c r="R740" s="12" t="s">
        <v>20</v>
      </c>
    </row>
    <row r="741" spans="1:18" hidden="1" x14ac:dyDescent="0.2">
      <c r="A741" s="1">
        <v>738</v>
      </c>
      <c r="B741" s="2" t="s">
        <v>283</v>
      </c>
      <c r="C741" s="2" t="s">
        <v>193</v>
      </c>
      <c r="D741" s="5" t="s">
        <v>1053</v>
      </c>
      <c r="E741" s="2">
        <v>3209</v>
      </c>
      <c r="F741" s="23">
        <v>6</v>
      </c>
      <c r="G741" s="1" t="s">
        <v>533</v>
      </c>
      <c r="H741" s="4">
        <v>23.11</v>
      </c>
      <c r="I741" s="2" t="s">
        <v>534</v>
      </c>
      <c r="M741" s="5" t="s">
        <v>1241</v>
      </c>
      <c r="N741" s="1" t="s">
        <v>535</v>
      </c>
      <c r="O741" s="1" t="s">
        <v>1245</v>
      </c>
      <c r="P741" s="1" t="s">
        <v>271</v>
      </c>
      <c r="Q741" s="1" t="s">
        <v>1289</v>
      </c>
      <c r="R741" s="12" t="s">
        <v>362</v>
      </c>
    </row>
    <row r="742" spans="1:18" hidden="1" x14ac:dyDescent="0.2">
      <c r="A742" s="1">
        <v>739</v>
      </c>
      <c r="B742" s="2" t="s">
        <v>283</v>
      </c>
      <c r="C742" s="2" t="s">
        <v>193</v>
      </c>
      <c r="D742" s="5" t="s">
        <v>1060</v>
      </c>
      <c r="E742" s="2">
        <v>3210</v>
      </c>
      <c r="F742" s="23">
        <v>6</v>
      </c>
      <c r="G742" s="1" t="s">
        <v>533</v>
      </c>
      <c r="H742" s="4">
        <v>23.11</v>
      </c>
      <c r="I742" s="2" t="s">
        <v>534</v>
      </c>
      <c r="M742" s="5" t="s">
        <v>1241</v>
      </c>
      <c r="N742" s="1" t="s">
        <v>535</v>
      </c>
      <c r="O742" s="1" t="s">
        <v>1245</v>
      </c>
      <c r="P742" s="1" t="s">
        <v>271</v>
      </c>
      <c r="Q742" s="1" t="s">
        <v>1289</v>
      </c>
      <c r="R742" s="12" t="s">
        <v>362</v>
      </c>
    </row>
    <row r="743" spans="1:18" x14ac:dyDescent="0.2">
      <c r="A743" s="1">
        <v>740</v>
      </c>
      <c r="B743" s="2" t="s">
        <v>283</v>
      </c>
      <c r="C743" s="2" t="s">
        <v>193</v>
      </c>
      <c r="D743" s="5" t="s">
        <v>1039</v>
      </c>
      <c r="E743" s="2" t="s">
        <v>399</v>
      </c>
      <c r="F743" s="23">
        <v>8</v>
      </c>
      <c r="G743" s="1" t="s">
        <v>536</v>
      </c>
      <c r="H743" s="4">
        <v>6.72</v>
      </c>
      <c r="I743" s="2" t="s">
        <v>122</v>
      </c>
      <c r="N743" s="2" t="s">
        <v>20</v>
      </c>
      <c r="O743" s="2"/>
      <c r="P743" s="2" t="s">
        <v>20</v>
      </c>
      <c r="Q743" s="2"/>
      <c r="R743" s="12" t="s">
        <v>20</v>
      </c>
    </row>
    <row r="744" spans="1:18" x14ac:dyDescent="0.2">
      <c r="A744" s="1">
        <v>741</v>
      </c>
      <c r="B744" s="2" t="s">
        <v>283</v>
      </c>
      <c r="C744" s="2" t="s">
        <v>193</v>
      </c>
      <c r="D744" s="5" t="s">
        <v>1039</v>
      </c>
      <c r="E744" s="2" t="s">
        <v>402</v>
      </c>
      <c r="F744" s="23">
        <v>8</v>
      </c>
      <c r="G744" s="1" t="s">
        <v>403</v>
      </c>
      <c r="H744" s="4">
        <v>6.72</v>
      </c>
      <c r="I744" s="2" t="s">
        <v>122</v>
      </c>
      <c r="N744" s="2" t="s">
        <v>20</v>
      </c>
      <c r="O744" s="2"/>
      <c r="P744" s="2" t="s">
        <v>20</v>
      </c>
      <c r="Q744" s="2"/>
      <c r="R744" s="12" t="s">
        <v>20</v>
      </c>
    </row>
    <row r="745" spans="1:18" x14ac:dyDescent="0.2">
      <c r="A745" s="1">
        <v>742</v>
      </c>
      <c r="B745" s="2" t="s">
        <v>283</v>
      </c>
      <c r="C745" s="2" t="s">
        <v>193</v>
      </c>
      <c r="D745" s="5" t="s">
        <v>1039</v>
      </c>
      <c r="E745" s="2" t="s">
        <v>404</v>
      </c>
      <c r="F745" s="23">
        <v>8</v>
      </c>
      <c r="G745" s="1" t="s">
        <v>405</v>
      </c>
      <c r="H745" s="4">
        <v>8.08</v>
      </c>
      <c r="I745" s="2" t="s">
        <v>122</v>
      </c>
      <c r="N745" s="2" t="s">
        <v>20</v>
      </c>
      <c r="O745" s="2"/>
      <c r="P745" s="2" t="s">
        <v>20</v>
      </c>
      <c r="Q745" s="2"/>
      <c r="R745" s="12" t="s">
        <v>20</v>
      </c>
    </row>
    <row r="746" spans="1:18" x14ac:dyDescent="0.2">
      <c r="A746" s="1">
        <v>743</v>
      </c>
      <c r="B746" s="2" t="s">
        <v>283</v>
      </c>
      <c r="C746" s="2" t="s">
        <v>193</v>
      </c>
      <c r="D746" s="5" t="s">
        <v>1039</v>
      </c>
      <c r="E746" s="2" t="s">
        <v>406</v>
      </c>
      <c r="F746" s="23">
        <v>8</v>
      </c>
      <c r="G746" s="1" t="s">
        <v>407</v>
      </c>
      <c r="H746" s="4">
        <v>7.08</v>
      </c>
      <c r="I746" s="2" t="s">
        <v>122</v>
      </c>
      <c r="N746" s="2" t="s">
        <v>20</v>
      </c>
      <c r="O746" s="2"/>
      <c r="P746" s="2" t="s">
        <v>20</v>
      </c>
      <c r="Q746" s="2"/>
      <c r="R746" s="12" t="s">
        <v>20</v>
      </c>
    </row>
    <row r="747" spans="1:18" x14ac:dyDescent="0.2">
      <c r="A747" s="1">
        <v>744</v>
      </c>
      <c r="B747" s="2" t="s">
        <v>283</v>
      </c>
      <c r="C747" s="2" t="s">
        <v>193</v>
      </c>
      <c r="D747" s="5" t="s">
        <v>1039</v>
      </c>
      <c r="E747" s="2" t="s">
        <v>408</v>
      </c>
      <c r="F747" s="23">
        <v>8</v>
      </c>
      <c r="G747" s="1" t="s">
        <v>409</v>
      </c>
      <c r="H747" s="4">
        <v>6.72</v>
      </c>
      <c r="I747" s="2" t="s">
        <v>122</v>
      </c>
      <c r="N747" s="2" t="s">
        <v>20</v>
      </c>
      <c r="O747" s="2"/>
      <c r="P747" s="2" t="s">
        <v>20</v>
      </c>
      <c r="Q747" s="2"/>
      <c r="R747" s="12" t="s">
        <v>20</v>
      </c>
    </row>
    <row r="748" spans="1:18" hidden="1" x14ac:dyDescent="0.2">
      <c r="A748" s="1">
        <v>745</v>
      </c>
      <c r="B748" s="2" t="s">
        <v>283</v>
      </c>
      <c r="C748" s="2" t="s">
        <v>193</v>
      </c>
      <c r="D748" s="5" t="s">
        <v>1039</v>
      </c>
      <c r="E748" s="2" t="s">
        <v>410</v>
      </c>
      <c r="F748" s="23">
        <v>6</v>
      </c>
      <c r="G748" s="1" t="s">
        <v>411</v>
      </c>
      <c r="H748" s="4">
        <v>13.73</v>
      </c>
      <c r="I748" s="2">
        <v>3230</v>
      </c>
      <c r="M748" s="5" t="s">
        <v>1241</v>
      </c>
      <c r="N748" s="1" t="s">
        <v>185</v>
      </c>
      <c r="O748" s="1" t="s">
        <v>1245</v>
      </c>
      <c r="P748" s="1" t="s">
        <v>114</v>
      </c>
      <c r="R748" s="12" t="s">
        <v>20</v>
      </c>
    </row>
    <row r="749" spans="1:18" hidden="1" x14ac:dyDescent="0.2">
      <c r="A749" s="1">
        <v>746</v>
      </c>
      <c r="B749" s="2" t="s">
        <v>283</v>
      </c>
      <c r="C749" s="2" t="s">
        <v>193</v>
      </c>
      <c r="D749" s="5" t="s">
        <v>1039</v>
      </c>
      <c r="E749" s="2" t="s">
        <v>412</v>
      </c>
      <c r="F749" s="23">
        <v>6</v>
      </c>
      <c r="G749" s="1" t="s">
        <v>505</v>
      </c>
      <c r="H749" s="4">
        <v>13.59</v>
      </c>
      <c r="I749" s="2">
        <v>3230</v>
      </c>
      <c r="M749" s="5" t="s">
        <v>1241</v>
      </c>
      <c r="N749" s="1" t="s">
        <v>185</v>
      </c>
      <c r="O749" s="1" t="s">
        <v>1245</v>
      </c>
      <c r="P749" s="1" t="s">
        <v>114</v>
      </c>
      <c r="R749" s="12" t="s">
        <v>20</v>
      </c>
    </row>
    <row r="750" spans="1:18" hidden="1" x14ac:dyDescent="0.2">
      <c r="A750" s="1">
        <v>747</v>
      </c>
      <c r="B750" s="2" t="s">
        <v>283</v>
      </c>
      <c r="C750" s="2" t="s">
        <v>193</v>
      </c>
      <c r="D750" s="5" t="s">
        <v>1039</v>
      </c>
      <c r="E750" s="2" t="s">
        <v>414</v>
      </c>
      <c r="F750" s="23">
        <v>6</v>
      </c>
      <c r="G750" s="1" t="s">
        <v>415</v>
      </c>
      <c r="H750" s="4">
        <v>13.23</v>
      </c>
      <c r="I750" s="2">
        <v>3230</v>
      </c>
      <c r="M750" s="5" t="s">
        <v>1241</v>
      </c>
      <c r="N750" s="1" t="s">
        <v>185</v>
      </c>
      <c r="O750" s="1" t="s">
        <v>1245</v>
      </c>
      <c r="P750" s="1" t="s">
        <v>114</v>
      </c>
      <c r="R750" s="12" t="s">
        <v>20</v>
      </c>
    </row>
    <row r="751" spans="1:18" hidden="1" x14ac:dyDescent="0.2">
      <c r="A751" s="1">
        <v>748</v>
      </c>
      <c r="B751" s="2" t="s">
        <v>283</v>
      </c>
      <c r="C751" s="2" t="s">
        <v>193</v>
      </c>
      <c r="D751" s="5" t="s">
        <v>1039</v>
      </c>
      <c r="E751" s="2" t="s">
        <v>416</v>
      </c>
      <c r="F751" s="23">
        <v>6</v>
      </c>
      <c r="G751" s="1" t="s">
        <v>417</v>
      </c>
      <c r="H751" s="4">
        <v>27.41</v>
      </c>
      <c r="I751" s="2">
        <v>3230</v>
      </c>
      <c r="M751" s="5" t="s">
        <v>1241</v>
      </c>
      <c r="N751" s="1" t="s">
        <v>537</v>
      </c>
      <c r="O751" s="1" t="s">
        <v>1245</v>
      </c>
      <c r="P751" s="1" t="s">
        <v>114</v>
      </c>
      <c r="R751" s="12" t="s">
        <v>20</v>
      </c>
    </row>
    <row r="752" spans="1:18" hidden="1" x14ac:dyDescent="0.2">
      <c r="A752" s="1">
        <v>749</v>
      </c>
      <c r="B752" s="2" t="s">
        <v>283</v>
      </c>
      <c r="C752" s="2" t="s">
        <v>193</v>
      </c>
      <c r="D752" s="5" t="s">
        <v>1039</v>
      </c>
      <c r="E752" s="2" t="s">
        <v>419</v>
      </c>
      <c r="F752" s="23">
        <v>6</v>
      </c>
      <c r="G752" s="1" t="s">
        <v>420</v>
      </c>
      <c r="H752" s="4">
        <v>27.41</v>
      </c>
      <c r="I752" s="2">
        <v>3230</v>
      </c>
      <c r="M752" s="5" t="s">
        <v>1241</v>
      </c>
      <c r="N752" s="1" t="s">
        <v>537</v>
      </c>
      <c r="O752" s="1" t="s">
        <v>1245</v>
      </c>
      <c r="P752" s="1" t="s">
        <v>114</v>
      </c>
      <c r="R752" s="12" t="s">
        <v>20</v>
      </c>
    </row>
    <row r="753" spans="1:20" hidden="1" x14ac:dyDescent="0.2">
      <c r="A753" s="1">
        <v>750</v>
      </c>
      <c r="B753" s="2" t="s">
        <v>283</v>
      </c>
      <c r="C753" s="2" t="s">
        <v>193</v>
      </c>
      <c r="D753" s="5" t="s">
        <v>1039</v>
      </c>
      <c r="E753" s="2" t="s">
        <v>421</v>
      </c>
      <c r="F753" s="23">
        <v>6</v>
      </c>
      <c r="G753" s="1" t="s">
        <v>422</v>
      </c>
      <c r="H753" s="4">
        <v>26.83</v>
      </c>
      <c r="I753" s="2">
        <v>3230</v>
      </c>
      <c r="M753" s="5" t="s">
        <v>1241</v>
      </c>
      <c r="N753" s="1" t="s">
        <v>537</v>
      </c>
      <c r="O753" s="1" t="s">
        <v>1245</v>
      </c>
      <c r="P753" s="1" t="s">
        <v>114</v>
      </c>
      <c r="R753" s="12" t="s">
        <v>20</v>
      </c>
      <c r="T753" s="13"/>
    </row>
    <row r="754" spans="1:20" hidden="1" x14ac:dyDescent="0.2">
      <c r="A754" s="1">
        <v>751</v>
      </c>
      <c r="B754" s="2" t="s">
        <v>283</v>
      </c>
      <c r="C754" s="2" t="s">
        <v>193</v>
      </c>
      <c r="D754" s="5" t="s">
        <v>1039</v>
      </c>
      <c r="E754" s="2" t="s">
        <v>423</v>
      </c>
      <c r="F754" s="23">
        <v>6</v>
      </c>
      <c r="G754" s="1" t="s">
        <v>424</v>
      </c>
      <c r="H754" s="4">
        <v>20.260000000000002</v>
      </c>
      <c r="I754" s="2">
        <v>3230</v>
      </c>
      <c r="M754" s="5" t="s">
        <v>1241</v>
      </c>
      <c r="N754" s="1" t="s">
        <v>185</v>
      </c>
      <c r="O754" s="1" t="s">
        <v>1245</v>
      </c>
      <c r="P754" s="1" t="s">
        <v>425</v>
      </c>
      <c r="R754" s="12" t="s">
        <v>20</v>
      </c>
    </row>
    <row r="755" spans="1:20" hidden="1" x14ac:dyDescent="0.2">
      <c r="A755" s="1">
        <v>752</v>
      </c>
      <c r="B755" s="2" t="s">
        <v>283</v>
      </c>
      <c r="C755" s="2" t="s">
        <v>273</v>
      </c>
      <c r="D755" s="5" t="s">
        <v>1039</v>
      </c>
      <c r="E755" s="2">
        <v>4100</v>
      </c>
      <c r="F755" s="23">
        <v>6</v>
      </c>
      <c r="G755" s="1" t="s">
        <v>284</v>
      </c>
      <c r="H755" s="4">
        <v>59.99</v>
      </c>
      <c r="I755" s="2">
        <v>2700</v>
      </c>
      <c r="M755" s="12" t="s">
        <v>1239</v>
      </c>
      <c r="N755" s="1" t="s">
        <v>57</v>
      </c>
      <c r="O755" s="1" t="s">
        <v>1246</v>
      </c>
      <c r="P755" s="1" t="s">
        <v>15</v>
      </c>
      <c r="Q755" s="1" t="s">
        <v>1288</v>
      </c>
      <c r="R755" s="12" t="s">
        <v>16</v>
      </c>
    </row>
    <row r="756" spans="1:20" hidden="1" x14ac:dyDescent="0.2">
      <c r="A756" s="1">
        <v>753</v>
      </c>
      <c r="B756" s="2" t="s">
        <v>283</v>
      </c>
      <c r="C756" s="2" t="s">
        <v>273</v>
      </c>
      <c r="D756" s="5" t="s">
        <v>1054</v>
      </c>
      <c r="E756" s="2">
        <v>4101</v>
      </c>
      <c r="F756" s="23">
        <v>1</v>
      </c>
      <c r="G756" s="1" t="s">
        <v>13</v>
      </c>
      <c r="H756" s="4">
        <v>33.29</v>
      </c>
      <c r="I756" s="2">
        <v>2700</v>
      </c>
      <c r="M756" s="12" t="s">
        <v>1239</v>
      </c>
      <c r="N756" s="1" t="s">
        <v>57</v>
      </c>
      <c r="O756" s="1" t="s">
        <v>1246</v>
      </c>
      <c r="P756" s="1" t="s">
        <v>15</v>
      </c>
      <c r="Q756" s="1" t="s">
        <v>1288</v>
      </c>
      <c r="R756" s="12" t="s">
        <v>26</v>
      </c>
    </row>
    <row r="757" spans="1:20" hidden="1" x14ac:dyDescent="0.2">
      <c r="A757" s="1">
        <v>754</v>
      </c>
      <c r="B757" s="2" t="s">
        <v>283</v>
      </c>
      <c r="C757" s="2" t="s">
        <v>273</v>
      </c>
      <c r="D757" s="5" t="s">
        <v>1054</v>
      </c>
      <c r="E757" s="2">
        <v>4102</v>
      </c>
      <c r="F757" s="23">
        <v>1</v>
      </c>
      <c r="G757" s="1" t="s">
        <v>13</v>
      </c>
      <c r="H757" s="4">
        <v>28.7</v>
      </c>
      <c r="I757" s="2">
        <v>2700</v>
      </c>
      <c r="M757" s="12" t="s">
        <v>1239</v>
      </c>
      <c r="N757" s="1" t="s">
        <v>57</v>
      </c>
      <c r="O757" s="1" t="s">
        <v>1246</v>
      </c>
      <c r="P757" s="1" t="s">
        <v>15</v>
      </c>
      <c r="Q757" s="1" t="s">
        <v>1288</v>
      </c>
      <c r="R757" s="12" t="s">
        <v>26</v>
      </c>
    </row>
    <row r="758" spans="1:20" hidden="1" x14ac:dyDescent="0.2">
      <c r="A758" s="1">
        <v>755</v>
      </c>
      <c r="B758" s="2" t="s">
        <v>283</v>
      </c>
      <c r="C758" s="2" t="s">
        <v>273</v>
      </c>
      <c r="D758" s="5" t="s">
        <v>1054</v>
      </c>
      <c r="E758" s="2">
        <v>4103</v>
      </c>
      <c r="F758" s="23">
        <v>1</v>
      </c>
      <c r="G758" s="1" t="s">
        <v>276</v>
      </c>
      <c r="H758" s="4">
        <v>8.09</v>
      </c>
      <c r="I758" s="2">
        <v>2700</v>
      </c>
      <c r="M758" s="5" t="s">
        <v>1241</v>
      </c>
      <c r="N758" s="1" t="s">
        <v>131</v>
      </c>
      <c r="O758" s="1" t="s">
        <v>1245</v>
      </c>
      <c r="P758" s="1" t="s">
        <v>37</v>
      </c>
      <c r="Q758" s="1" t="s">
        <v>1288</v>
      </c>
      <c r="R758" s="12" t="s">
        <v>16</v>
      </c>
    </row>
    <row r="759" spans="1:20" hidden="1" x14ac:dyDescent="0.2">
      <c r="A759" s="1">
        <v>756</v>
      </c>
      <c r="B759" s="2" t="s">
        <v>283</v>
      </c>
      <c r="C759" s="2" t="s">
        <v>273</v>
      </c>
      <c r="D759" s="5" t="s">
        <v>1054</v>
      </c>
      <c r="E759" s="2">
        <v>4104</v>
      </c>
      <c r="F759" s="23">
        <v>1</v>
      </c>
      <c r="G759" s="1" t="s">
        <v>511</v>
      </c>
      <c r="H759" s="4">
        <v>25.81</v>
      </c>
      <c r="I759" s="2">
        <v>2700</v>
      </c>
      <c r="M759" s="12" t="s">
        <v>1239</v>
      </c>
      <c r="N759" s="1" t="s">
        <v>57</v>
      </c>
      <c r="O759" s="1" t="s">
        <v>1246</v>
      </c>
      <c r="P759" s="1" t="s">
        <v>15</v>
      </c>
      <c r="Q759" s="1" t="s">
        <v>1288</v>
      </c>
      <c r="R759" s="12" t="s">
        <v>16</v>
      </c>
    </row>
    <row r="760" spans="1:20" hidden="1" x14ac:dyDescent="0.2">
      <c r="A760" s="1">
        <v>757</v>
      </c>
      <c r="B760" s="2" t="s">
        <v>283</v>
      </c>
      <c r="C760" s="2" t="s">
        <v>273</v>
      </c>
      <c r="D760" s="5" t="s">
        <v>1054</v>
      </c>
      <c r="E760" s="2">
        <v>4105</v>
      </c>
      <c r="F760" s="23">
        <v>1</v>
      </c>
      <c r="G760" s="1" t="s">
        <v>512</v>
      </c>
      <c r="H760" s="4">
        <v>32.409999999999997</v>
      </c>
      <c r="I760" s="2">
        <v>3230</v>
      </c>
      <c r="M760" s="12" t="s">
        <v>1239</v>
      </c>
      <c r="N760" s="1" t="s">
        <v>70</v>
      </c>
      <c r="O760" s="1" t="s">
        <v>1246</v>
      </c>
      <c r="P760" s="1" t="s">
        <v>292</v>
      </c>
      <c r="R760" s="12" t="s">
        <v>20</v>
      </c>
    </row>
    <row r="761" spans="1:20" hidden="1" x14ac:dyDescent="0.2">
      <c r="A761" s="1">
        <v>758</v>
      </c>
      <c r="B761" s="2" t="s">
        <v>283</v>
      </c>
      <c r="C761" s="2" t="s">
        <v>273</v>
      </c>
      <c r="D761" s="5" t="s">
        <v>1054</v>
      </c>
      <c r="E761" s="2">
        <v>4106</v>
      </c>
      <c r="F761" s="23">
        <v>1</v>
      </c>
      <c r="G761" s="1" t="s">
        <v>478</v>
      </c>
      <c r="H761" s="4">
        <v>21.23</v>
      </c>
      <c r="I761" s="2">
        <v>3230</v>
      </c>
      <c r="M761" s="12" t="s">
        <v>1239</v>
      </c>
      <c r="N761" s="1" t="s">
        <v>70</v>
      </c>
      <c r="O761" s="1" t="s">
        <v>1246</v>
      </c>
      <c r="P761" s="1" t="s">
        <v>292</v>
      </c>
      <c r="R761" s="12" t="s">
        <v>20</v>
      </c>
    </row>
    <row r="762" spans="1:20" hidden="1" x14ac:dyDescent="0.2">
      <c r="A762" s="1">
        <v>759</v>
      </c>
      <c r="B762" s="2" t="s">
        <v>283</v>
      </c>
      <c r="C762" s="2" t="s">
        <v>273</v>
      </c>
      <c r="D762" s="5" t="s">
        <v>1054</v>
      </c>
      <c r="E762" s="2">
        <v>4107</v>
      </c>
      <c r="F762" s="23">
        <v>1</v>
      </c>
      <c r="G762" s="1" t="s">
        <v>304</v>
      </c>
      <c r="H762" s="4">
        <v>10.18</v>
      </c>
      <c r="I762" s="2">
        <v>2700</v>
      </c>
      <c r="M762" s="12" t="s">
        <v>1239</v>
      </c>
      <c r="N762" s="1" t="s">
        <v>57</v>
      </c>
      <c r="O762" s="1" t="s">
        <v>1246</v>
      </c>
      <c r="P762" s="1" t="s">
        <v>199</v>
      </c>
      <c r="Q762" s="1" t="s">
        <v>1288</v>
      </c>
      <c r="R762" s="12" t="s">
        <v>16</v>
      </c>
    </row>
    <row r="763" spans="1:20" hidden="1" x14ac:dyDescent="0.2">
      <c r="A763" s="1">
        <v>760</v>
      </c>
      <c r="B763" s="2" t="s">
        <v>283</v>
      </c>
      <c r="C763" s="2" t="s">
        <v>273</v>
      </c>
      <c r="D763" s="5" t="s">
        <v>1054</v>
      </c>
      <c r="E763" s="2">
        <v>4108</v>
      </c>
      <c r="F763" s="2">
        <v>15</v>
      </c>
      <c r="G763" s="1" t="s">
        <v>31</v>
      </c>
      <c r="H763" s="4">
        <v>10.039999999999999</v>
      </c>
      <c r="I763" s="2">
        <v>3230</v>
      </c>
      <c r="M763" s="12" t="s">
        <v>1239</v>
      </c>
      <c r="N763" s="1" t="s">
        <v>57</v>
      </c>
      <c r="O763" s="1" t="s">
        <v>1246</v>
      </c>
      <c r="P763" s="1" t="s">
        <v>32</v>
      </c>
      <c r="R763" s="12" t="s">
        <v>20</v>
      </c>
    </row>
    <row r="764" spans="1:20" hidden="1" x14ac:dyDescent="0.2">
      <c r="A764" s="1">
        <v>761</v>
      </c>
      <c r="B764" s="2" t="s">
        <v>283</v>
      </c>
      <c r="C764" s="2" t="s">
        <v>273</v>
      </c>
      <c r="D764" s="5" t="s">
        <v>1054</v>
      </c>
      <c r="E764" s="2">
        <v>4109</v>
      </c>
      <c r="F764" s="23">
        <v>12</v>
      </c>
      <c r="G764" s="1" t="s">
        <v>30</v>
      </c>
      <c r="H764" s="4">
        <v>10.23</v>
      </c>
      <c r="I764" s="2">
        <v>3230</v>
      </c>
      <c r="M764" s="12" t="s">
        <v>1239</v>
      </c>
      <c r="N764" s="1" t="s">
        <v>57</v>
      </c>
      <c r="O764" s="1" t="s">
        <v>1246</v>
      </c>
      <c r="P764" s="1" t="s">
        <v>15</v>
      </c>
      <c r="R764" s="12" t="s">
        <v>20</v>
      </c>
      <c r="T764" s="13"/>
    </row>
    <row r="765" spans="1:20" hidden="1" x14ac:dyDescent="0.2">
      <c r="A765" s="1">
        <v>762</v>
      </c>
      <c r="B765" s="2" t="s">
        <v>283</v>
      </c>
      <c r="C765" s="2" t="s">
        <v>273</v>
      </c>
      <c r="D765" s="5" t="s">
        <v>1054</v>
      </c>
      <c r="E765" s="2">
        <v>4110</v>
      </c>
      <c r="F765" s="23">
        <v>1</v>
      </c>
      <c r="G765" s="1" t="s">
        <v>513</v>
      </c>
      <c r="H765" s="4">
        <v>3.6</v>
      </c>
      <c r="I765" s="2">
        <v>2700</v>
      </c>
      <c r="M765" s="5" t="s">
        <v>1241</v>
      </c>
      <c r="N765" s="1" t="s">
        <v>131</v>
      </c>
      <c r="O765" s="1" t="s">
        <v>1245</v>
      </c>
      <c r="P765" s="1" t="s">
        <v>28</v>
      </c>
      <c r="Q765" s="1" t="s">
        <v>1288</v>
      </c>
      <c r="R765" s="12" t="s">
        <v>16</v>
      </c>
      <c r="T765" s="13"/>
    </row>
    <row r="766" spans="1:20" hidden="1" x14ac:dyDescent="0.2">
      <c r="A766" s="1">
        <v>763</v>
      </c>
      <c r="B766" s="2" t="s">
        <v>283</v>
      </c>
      <c r="C766" s="2" t="s">
        <v>273</v>
      </c>
      <c r="D766" s="5" t="s">
        <v>1054</v>
      </c>
      <c r="E766" s="2">
        <v>4111</v>
      </c>
      <c r="F766" s="23">
        <v>1</v>
      </c>
      <c r="G766" s="1" t="s">
        <v>513</v>
      </c>
      <c r="H766" s="4">
        <v>3.51</v>
      </c>
      <c r="I766" s="2">
        <v>2700</v>
      </c>
      <c r="M766" s="5" t="s">
        <v>1241</v>
      </c>
      <c r="N766" s="1" t="s">
        <v>131</v>
      </c>
      <c r="O766" s="1" t="s">
        <v>1245</v>
      </c>
      <c r="P766" s="1" t="s">
        <v>28</v>
      </c>
      <c r="Q766" s="1" t="s">
        <v>1288</v>
      </c>
      <c r="R766" s="12" t="s">
        <v>16</v>
      </c>
      <c r="T766" s="13"/>
    </row>
    <row r="767" spans="1:20" hidden="1" x14ac:dyDescent="0.2">
      <c r="A767" s="1">
        <v>764</v>
      </c>
      <c r="B767" s="2" t="s">
        <v>283</v>
      </c>
      <c r="C767" s="2" t="s">
        <v>273</v>
      </c>
      <c r="D767" s="5" t="s">
        <v>1054</v>
      </c>
      <c r="E767" s="2">
        <v>4112</v>
      </c>
      <c r="F767" s="23">
        <v>4</v>
      </c>
      <c r="G767" s="1" t="s">
        <v>514</v>
      </c>
      <c r="H767" s="4">
        <v>21.37</v>
      </c>
      <c r="I767" s="2">
        <v>3230</v>
      </c>
      <c r="M767" s="12" t="s">
        <v>1239</v>
      </c>
      <c r="N767" s="1" t="s">
        <v>57</v>
      </c>
      <c r="O767" s="1" t="s">
        <v>1246</v>
      </c>
      <c r="P767" s="1" t="s">
        <v>15</v>
      </c>
      <c r="Q767" s="1" t="s">
        <v>1288</v>
      </c>
      <c r="R767" s="12" t="s">
        <v>517</v>
      </c>
    </row>
    <row r="768" spans="1:20" hidden="1" x14ac:dyDescent="0.2">
      <c r="A768" s="1">
        <v>765</v>
      </c>
      <c r="B768" s="2" t="s">
        <v>283</v>
      </c>
      <c r="C768" s="2" t="s">
        <v>273</v>
      </c>
      <c r="D768" s="5" t="s">
        <v>1058</v>
      </c>
      <c r="E768" s="2">
        <v>4113</v>
      </c>
      <c r="F768" s="23">
        <v>1</v>
      </c>
      <c r="G768" s="1" t="s">
        <v>548</v>
      </c>
      <c r="H768" s="4">
        <v>19.21</v>
      </c>
      <c r="I768" s="2">
        <v>3230</v>
      </c>
      <c r="M768" s="12" t="s">
        <v>1239</v>
      </c>
      <c r="N768" s="1" t="s">
        <v>70</v>
      </c>
      <c r="O768" s="1" t="s">
        <v>1246</v>
      </c>
      <c r="P768" s="1" t="s">
        <v>292</v>
      </c>
      <c r="Q768" s="1" t="s">
        <v>1288</v>
      </c>
      <c r="R768" s="12" t="s">
        <v>16</v>
      </c>
    </row>
    <row r="769" spans="1:18" hidden="1" x14ac:dyDescent="0.2">
      <c r="A769" s="1">
        <v>766</v>
      </c>
      <c r="B769" s="2" t="s">
        <v>283</v>
      </c>
      <c r="C769" s="2" t="s">
        <v>273</v>
      </c>
      <c r="D769" s="5" t="s">
        <v>1058</v>
      </c>
      <c r="E769" s="2">
        <v>4114</v>
      </c>
      <c r="F769" s="23">
        <v>17</v>
      </c>
      <c r="G769" s="1" t="s">
        <v>17</v>
      </c>
      <c r="H769" s="4" t="s">
        <v>19</v>
      </c>
      <c r="I769" s="2" t="s">
        <v>19</v>
      </c>
      <c r="N769" s="2" t="s">
        <v>20</v>
      </c>
      <c r="O769" s="2"/>
      <c r="P769" s="2" t="s">
        <v>20</v>
      </c>
      <c r="Q769" s="2"/>
      <c r="R769" s="12" t="s">
        <v>20</v>
      </c>
    </row>
    <row r="770" spans="1:18" hidden="1" x14ac:dyDescent="0.2">
      <c r="A770" s="1">
        <v>767</v>
      </c>
      <c r="B770" s="2" t="s">
        <v>283</v>
      </c>
      <c r="C770" s="2" t="s">
        <v>273</v>
      </c>
      <c r="D770" s="5" t="s">
        <v>1058</v>
      </c>
      <c r="E770" s="2">
        <v>4115</v>
      </c>
      <c r="F770" s="23">
        <v>6</v>
      </c>
      <c r="G770" s="1" t="s">
        <v>13</v>
      </c>
      <c r="H770" s="4">
        <v>27.85</v>
      </c>
      <c r="I770" s="2">
        <v>2700</v>
      </c>
      <c r="M770" s="12" t="s">
        <v>1239</v>
      </c>
      <c r="N770" s="1" t="s">
        <v>57</v>
      </c>
      <c r="O770" s="1" t="s">
        <v>1246</v>
      </c>
      <c r="P770" s="1" t="s">
        <v>15</v>
      </c>
      <c r="Q770" s="1" t="s">
        <v>1288</v>
      </c>
      <c r="R770" s="12" t="s">
        <v>26</v>
      </c>
    </row>
    <row r="771" spans="1:18" hidden="1" x14ac:dyDescent="0.2">
      <c r="A771" s="1">
        <v>768</v>
      </c>
      <c r="B771" s="2" t="s">
        <v>283</v>
      </c>
      <c r="C771" s="2" t="s">
        <v>273</v>
      </c>
      <c r="D771" s="5" t="s">
        <v>1058</v>
      </c>
      <c r="E771" s="2">
        <v>4116</v>
      </c>
      <c r="F771" s="23">
        <v>1</v>
      </c>
      <c r="G771" s="1" t="s">
        <v>518</v>
      </c>
      <c r="H771" s="4">
        <v>7.56</v>
      </c>
      <c r="I771" s="2">
        <v>3230</v>
      </c>
      <c r="M771" s="5" t="s">
        <v>1241</v>
      </c>
      <c r="N771" s="1" t="s">
        <v>87</v>
      </c>
      <c r="O771" s="1" t="s">
        <v>1245</v>
      </c>
      <c r="P771" s="1" t="s">
        <v>28</v>
      </c>
      <c r="R771" s="12" t="s">
        <v>20</v>
      </c>
    </row>
    <row r="772" spans="1:18" hidden="1" x14ac:dyDescent="0.2">
      <c r="A772" s="1">
        <v>769</v>
      </c>
      <c r="B772" s="2" t="s">
        <v>283</v>
      </c>
      <c r="C772" s="2" t="s">
        <v>273</v>
      </c>
      <c r="D772" s="5" t="s">
        <v>1058</v>
      </c>
      <c r="E772" s="2">
        <v>4117</v>
      </c>
      <c r="F772" s="23">
        <v>12</v>
      </c>
      <c r="G772" s="1" t="s">
        <v>519</v>
      </c>
      <c r="H772" s="4">
        <v>8.7899999999999991</v>
      </c>
      <c r="I772" s="2">
        <v>3230</v>
      </c>
      <c r="M772" s="12" t="s">
        <v>1239</v>
      </c>
      <c r="N772" s="1" t="s">
        <v>57</v>
      </c>
      <c r="O772" s="1" t="s">
        <v>1246</v>
      </c>
      <c r="P772" s="1" t="s">
        <v>15</v>
      </c>
      <c r="R772" s="12" t="s">
        <v>20</v>
      </c>
    </row>
    <row r="773" spans="1:18" hidden="1" x14ac:dyDescent="0.2">
      <c r="A773" s="1">
        <v>770</v>
      </c>
      <c r="B773" s="2" t="s">
        <v>283</v>
      </c>
      <c r="C773" s="2" t="s">
        <v>273</v>
      </c>
      <c r="D773" s="5" t="s">
        <v>1058</v>
      </c>
      <c r="E773" s="2">
        <v>4118</v>
      </c>
      <c r="F773" s="23">
        <v>11</v>
      </c>
      <c r="G773" s="1" t="s">
        <v>549</v>
      </c>
      <c r="H773" s="4">
        <v>6.93</v>
      </c>
      <c r="I773" s="2">
        <v>2700</v>
      </c>
      <c r="M773" s="12" t="s">
        <v>1239</v>
      </c>
      <c r="N773" s="1" t="s">
        <v>57</v>
      </c>
      <c r="O773" s="1" t="s">
        <v>1246</v>
      </c>
      <c r="P773" s="1" t="s">
        <v>223</v>
      </c>
      <c r="Q773" s="1" t="s">
        <v>1288</v>
      </c>
      <c r="R773" s="12" t="s">
        <v>83</v>
      </c>
    </row>
    <row r="774" spans="1:18" hidden="1" x14ac:dyDescent="0.2">
      <c r="A774" s="1">
        <v>771</v>
      </c>
      <c r="B774" s="2" t="s">
        <v>283</v>
      </c>
      <c r="C774" s="2" t="s">
        <v>273</v>
      </c>
      <c r="D774" s="5" t="s">
        <v>1058</v>
      </c>
      <c r="E774" s="2">
        <v>4119</v>
      </c>
      <c r="F774" s="23">
        <v>11</v>
      </c>
      <c r="G774" s="1" t="s">
        <v>550</v>
      </c>
      <c r="H774" s="4">
        <v>9.23</v>
      </c>
      <c r="I774" s="2">
        <v>2700</v>
      </c>
      <c r="M774" s="12" t="s">
        <v>1239</v>
      </c>
      <c r="N774" s="1" t="s">
        <v>57</v>
      </c>
      <c r="O774" s="1" t="s">
        <v>1246</v>
      </c>
      <c r="P774" s="1" t="s">
        <v>223</v>
      </c>
      <c r="Q774" s="1" t="s">
        <v>1288</v>
      </c>
      <c r="R774" s="12" t="s">
        <v>83</v>
      </c>
    </row>
    <row r="775" spans="1:18" hidden="1" x14ac:dyDescent="0.2">
      <c r="A775" s="1">
        <v>772</v>
      </c>
      <c r="B775" s="2" t="s">
        <v>283</v>
      </c>
      <c r="C775" s="2" t="s">
        <v>273</v>
      </c>
      <c r="D775" s="5" t="s">
        <v>1058</v>
      </c>
      <c r="E775" s="2">
        <v>4120</v>
      </c>
      <c r="F775" s="23">
        <v>11</v>
      </c>
      <c r="G775" s="1" t="s">
        <v>551</v>
      </c>
      <c r="H775" s="4">
        <v>36.53</v>
      </c>
      <c r="I775" s="2">
        <v>2700</v>
      </c>
      <c r="M775" s="12" t="s">
        <v>1239</v>
      </c>
      <c r="N775" s="1" t="s">
        <v>70</v>
      </c>
      <c r="O775" s="1" t="s">
        <v>1246</v>
      </c>
      <c r="P775" s="1" t="s">
        <v>223</v>
      </c>
      <c r="Q775" s="1" t="s">
        <v>1288</v>
      </c>
      <c r="R775" s="12" t="s">
        <v>97</v>
      </c>
    </row>
    <row r="776" spans="1:18" hidden="1" x14ac:dyDescent="0.2">
      <c r="A776" s="1">
        <v>773</v>
      </c>
      <c r="B776" s="2" t="s">
        <v>283</v>
      </c>
      <c r="C776" s="2" t="s">
        <v>273</v>
      </c>
      <c r="D776" s="5" t="s">
        <v>1058</v>
      </c>
      <c r="E776" s="2" t="s">
        <v>552</v>
      </c>
      <c r="F776" s="23">
        <v>12</v>
      </c>
      <c r="G776" s="1" t="s">
        <v>30</v>
      </c>
      <c r="H776" s="4">
        <v>6.35</v>
      </c>
      <c r="I776" s="2">
        <v>2700</v>
      </c>
      <c r="M776" s="12" t="s">
        <v>1239</v>
      </c>
      <c r="N776" s="1" t="s">
        <v>57</v>
      </c>
      <c r="O776" s="1" t="s">
        <v>1246</v>
      </c>
      <c r="P776" s="1" t="s">
        <v>15</v>
      </c>
      <c r="Q776" s="1" t="s">
        <v>1288</v>
      </c>
      <c r="R776" s="12" t="s">
        <v>97</v>
      </c>
    </row>
    <row r="777" spans="1:18" hidden="1" x14ac:dyDescent="0.2">
      <c r="A777" s="1">
        <v>774</v>
      </c>
      <c r="B777" s="2" t="s">
        <v>283</v>
      </c>
      <c r="C777" s="2" t="s">
        <v>273</v>
      </c>
      <c r="D777" s="5" t="s">
        <v>1058</v>
      </c>
      <c r="E777" s="2" t="s">
        <v>553</v>
      </c>
      <c r="F777" s="23">
        <v>13</v>
      </c>
      <c r="G777" s="1" t="s">
        <v>554</v>
      </c>
      <c r="H777" s="4">
        <v>6.95</v>
      </c>
      <c r="I777" s="2">
        <v>3230</v>
      </c>
      <c r="M777" s="12" t="s">
        <v>1239</v>
      </c>
      <c r="N777" s="1" t="s">
        <v>57</v>
      </c>
      <c r="O777" s="1" t="s">
        <v>1246</v>
      </c>
      <c r="P777" s="1" t="s">
        <v>199</v>
      </c>
      <c r="R777" s="12" t="s">
        <v>20</v>
      </c>
    </row>
    <row r="778" spans="1:18" hidden="1" x14ac:dyDescent="0.2">
      <c r="A778" s="1">
        <v>775</v>
      </c>
      <c r="B778" s="2" t="s">
        <v>283</v>
      </c>
      <c r="C778" s="2" t="s">
        <v>273</v>
      </c>
      <c r="D778" s="5" t="s">
        <v>1058</v>
      </c>
      <c r="E778" s="2">
        <v>4121</v>
      </c>
      <c r="F778" s="23">
        <v>1</v>
      </c>
      <c r="G778" s="1" t="s">
        <v>555</v>
      </c>
      <c r="H778" s="4">
        <v>29.92</v>
      </c>
      <c r="I778" s="2">
        <v>3230</v>
      </c>
      <c r="M778" s="12" t="s">
        <v>1239</v>
      </c>
      <c r="N778" s="1" t="s">
        <v>57</v>
      </c>
      <c r="O778" s="1" t="s">
        <v>1246</v>
      </c>
      <c r="P778" s="1" t="s">
        <v>15</v>
      </c>
      <c r="Q778" s="1" t="s">
        <v>1288</v>
      </c>
      <c r="R778" s="12" t="s">
        <v>517</v>
      </c>
    </row>
    <row r="779" spans="1:18" hidden="1" x14ac:dyDescent="0.2">
      <c r="A779" s="1">
        <v>776</v>
      </c>
      <c r="B779" s="2" t="s">
        <v>283</v>
      </c>
      <c r="C779" s="2" t="s">
        <v>273</v>
      </c>
      <c r="D779" s="5" t="s">
        <v>1058</v>
      </c>
      <c r="E779" s="2" t="s">
        <v>556</v>
      </c>
      <c r="F779" s="23">
        <v>1</v>
      </c>
      <c r="G779" s="1" t="s">
        <v>458</v>
      </c>
      <c r="H779" s="4">
        <v>3.12</v>
      </c>
      <c r="I779" s="2">
        <v>2700</v>
      </c>
      <c r="M779" s="5" t="s">
        <v>1241</v>
      </c>
      <c r="N779" s="1" t="s">
        <v>87</v>
      </c>
      <c r="O779" s="1" t="s">
        <v>1245</v>
      </c>
      <c r="P779" s="1" t="s">
        <v>28</v>
      </c>
      <c r="Q779" s="1" t="s">
        <v>1288</v>
      </c>
      <c r="R779" s="12" t="s">
        <v>16</v>
      </c>
    </row>
    <row r="780" spans="1:18" hidden="1" x14ac:dyDescent="0.2">
      <c r="A780" s="1">
        <v>777</v>
      </c>
      <c r="B780" s="2" t="s">
        <v>283</v>
      </c>
      <c r="C780" s="2" t="s">
        <v>273</v>
      </c>
      <c r="D780" s="5" t="s">
        <v>1054</v>
      </c>
      <c r="E780" s="2">
        <v>4122</v>
      </c>
      <c r="F780" s="23">
        <v>1</v>
      </c>
      <c r="G780" s="1" t="s">
        <v>522</v>
      </c>
      <c r="H780" s="4">
        <v>33.630000000000003</v>
      </c>
      <c r="I780" s="2">
        <v>3230</v>
      </c>
      <c r="M780" s="12" t="s">
        <v>1239</v>
      </c>
      <c r="N780" s="1" t="s">
        <v>57</v>
      </c>
      <c r="O780" s="1" t="s">
        <v>1246</v>
      </c>
      <c r="P780" s="1" t="s">
        <v>516</v>
      </c>
      <c r="Q780" s="1" t="s">
        <v>1288</v>
      </c>
      <c r="R780" s="12" t="s">
        <v>517</v>
      </c>
    </row>
    <row r="781" spans="1:18" hidden="1" x14ac:dyDescent="0.2">
      <c r="A781" s="1">
        <v>778</v>
      </c>
      <c r="B781" s="2" t="s">
        <v>283</v>
      </c>
      <c r="C781" s="2" t="s">
        <v>273</v>
      </c>
      <c r="D781" s="5" t="s">
        <v>1054</v>
      </c>
      <c r="E781" s="2">
        <v>4123</v>
      </c>
      <c r="F781" s="23">
        <v>1</v>
      </c>
      <c r="G781" s="1" t="s">
        <v>458</v>
      </c>
      <c r="H781" s="4">
        <v>2.9</v>
      </c>
      <c r="I781" s="2">
        <v>2700</v>
      </c>
      <c r="M781" s="5" t="s">
        <v>1241</v>
      </c>
      <c r="N781" s="1" t="s">
        <v>87</v>
      </c>
      <c r="O781" s="1" t="s">
        <v>1245</v>
      </c>
      <c r="P781" s="1" t="s">
        <v>28</v>
      </c>
      <c r="Q781" s="1" t="s">
        <v>1288</v>
      </c>
      <c r="R781" s="12" t="s">
        <v>16</v>
      </c>
    </row>
    <row r="782" spans="1:18" hidden="1" x14ac:dyDescent="0.2">
      <c r="A782" s="1">
        <v>779</v>
      </c>
      <c r="B782" s="2" t="s">
        <v>283</v>
      </c>
      <c r="C782" s="2" t="s">
        <v>273</v>
      </c>
      <c r="D782" s="5" t="s">
        <v>1054</v>
      </c>
      <c r="E782" s="2">
        <v>4124</v>
      </c>
      <c r="F782" s="23">
        <v>1</v>
      </c>
      <c r="G782" s="1" t="s">
        <v>522</v>
      </c>
      <c r="H782" s="4">
        <v>33.61</v>
      </c>
      <c r="I782" s="2">
        <v>3230</v>
      </c>
      <c r="M782" s="12" t="s">
        <v>1239</v>
      </c>
      <c r="N782" s="1" t="s">
        <v>57</v>
      </c>
      <c r="O782" s="1" t="s">
        <v>1246</v>
      </c>
      <c r="P782" s="1" t="s">
        <v>516</v>
      </c>
      <c r="Q782" s="1" t="s">
        <v>1288</v>
      </c>
      <c r="R782" s="12" t="s">
        <v>517</v>
      </c>
    </row>
    <row r="783" spans="1:18" hidden="1" x14ac:dyDescent="0.2">
      <c r="A783" s="1">
        <v>780</v>
      </c>
      <c r="B783" s="2" t="s">
        <v>283</v>
      </c>
      <c r="C783" s="2" t="s">
        <v>273</v>
      </c>
      <c r="D783" s="5" t="s">
        <v>1054</v>
      </c>
      <c r="E783" s="2">
        <v>4125</v>
      </c>
      <c r="F783" s="23">
        <v>1</v>
      </c>
      <c r="G783" s="1" t="s">
        <v>458</v>
      </c>
      <c r="H783" s="4">
        <v>2.9</v>
      </c>
      <c r="I783" s="2">
        <v>2700</v>
      </c>
      <c r="M783" s="5" t="s">
        <v>1241</v>
      </c>
      <c r="N783" s="1" t="s">
        <v>87</v>
      </c>
      <c r="O783" s="1" t="s">
        <v>1245</v>
      </c>
      <c r="P783" s="1" t="s">
        <v>28</v>
      </c>
      <c r="Q783" s="1" t="s">
        <v>1288</v>
      </c>
      <c r="R783" s="12" t="s">
        <v>16</v>
      </c>
    </row>
    <row r="784" spans="1:18" hidden="1" x14ac:dyDescent="0.2">
      <c r="A784" s="1">
        <v>781</v>
      </c>
      <c r="B784" s="2" t="s">
        <v>283</v>
      </c>
      <c r="C784" s="2" t="s">
        <v>273</v>
      </c>
      <c r="D784" s="5" t="s">
        <v>1054</v>
      </c>
      <c r="E784" s="2">
        <v>4126</v>
      </c>
      <c r="F784" s="23">
        <v>1</v>
      </c>
      <c r="G784" s="1" t="s">
        <v>522</v>
      </c>
      <c r="H784" s="4">
        <v>33.630000000000003</v>
      </c>
      <c r="I784" s="2">
        <v>3230</v>
      </c>
      <c r="M784" s="12" t="s">
        <v>1239</v>
      </c>
      <c r="N784" s="1" t="s">
        <v>57</v>
      </c>
      <c r="O784" s="1" t="s">
        <v>1246</v>
      </c>
      <c r="P784" s="1" t="s">
        <v>516</v>
      </c>
      <c r="Q784" s="1" t="s">
        <v>1288</v>
      </c>
      <c r="R784" s="12" t="s">
        <v>517</v>
      </c>
    </row>
    <row r="785" spans="1:18" hidden="1" x14ac:dyDescent="0.2">
      <c r="A785" s="1">
        <v>782</v>
      </c>
      <c r="B785" s="2" t="s">
        <v>283</v>
      </c>
      <c r="C785" s="2" t="s">
        <v>273</v>
      </c>
      <c r="D785" s="5" t="s">
        <v>1054</v>
      </c>
      <c r="E785" s="2">
        <v>4127</v>
      </c>
      <c r="F785" s="23">
        <v>1</v>
      </c>
      <c r="G785" s="1" t="s">
        <v>458</v>
      </c>
      <c r="H785" s="4">
        <v>2.9</v>
      </c>
      <c r="I785" s="2">
        <v>2700</v>
      </c>
      <c r="M785" s="5" t="s">
        <v>1241</v>
      </c>
      <c r="N785" s="1" t="s">
        <v>87</v>
      </c>
      <c r="O785" s="1" t="s">
        <v>1245</v>
      </c>
      <c r="P785" s="1" t="s">
        <v>28</v>
      </c>
      <c r="Q785" s="1" t="s">
        <v>1288</v>
      </c>
      <c r="R785" s="12" t="s">
        <v>16</v>
      </c>
    </row>
    <row r="786" spans="1:18" hidden="1" x14ac:dyDescent="0.2">
      <c r="A786" s="1">
        <v>783</v>
      </c>
      <c r="B786" s="2" t="s">
        <v>283</v>
      </c>
      <c r="C786" s="2" t="s">
        <v>273</v>
      </c>
      <c r="D786" s="5" t="s">
        <v>1054</v>
      </c>
      <c r="E786" s="2">
        <v>4128</v>
      </c>
      <c r="F786" s="23">
        <v>1</v>
      </c>
      <c r="G786" s="1" t="s">
        <v>522</v>
      </c>
      <c r="H786" s="4">
        <v>33.58</v>
      </c>
      <c r="I786" s="2">
        <v>3230</v>
      </c>
      <c r="M786" s="12" t="s">
        <v>1239</v>
      </c>
      <c r="N786" s="1" t="s">
        <v>57</v>
      </c>
      <c r="O786" s="1" t="s">
        <v>1246</v>
      </c>
      <c r="P786" s="1" t="s">
        <v>516</v>
      </c>
      <c r="Q786" s="1" t="s">
        <v>1288</v>
      </c>
      <c r="R786" s="12" t="s">
        <v>517</v>
      </c>
    </row>
    <row r="787" spans="1:18" hidden="1" x14ac:dyDescent="0.2">
      <c r="A787" s="1">
        <v>784</v>
      </c>
      <c r="B787" s="2" t="s">
        <v>283</v>
      </c>
      <c r="C787" s="2" t="s">
        <v>273</v>
      </c>
      <c r="D787" s="5" t="s">
        <v>1054</v>
      </c>
      <c r="E787" s="2">
        <v>4129</v>
      </c>
      <c r="F787" s="23">
        <v>1</v>
      </c>
      <c r="G787" s="1" t="s">
        <v>458</v>
      </c>
      <c r="H787" s="4">
        <v>2.9</v>
      </c>
      <c r="I787" s="2">
        <v>2700</v>
      </c>
      <c r="M787" s="5" t="s">
        <v>1241</v>
      </c>
      <c r="N787" s="1" t="s">
        <v>87</v>
      </c>
      <c r="O787" s="1" t="s">
        <v>1245</v>
      </c>
      <c r="P787" s="1" t="s">
        <v>28</v>
      </c>
      <c r="Q787" s="1" t="s">
        <v>1288</v>
      </c>
      <c r="R787" s="12" t="s">
        <v>16</v>
      </c>
    </row>
    <row r="788" spans="1:18" hidden="1" x14ac:dyDescent="0.2">
      <c r="A788" s="1">
        <v>785</v>
      </c>
      <c r="B788" s="2" t="s">
        <v>283</v>
      </c>
      <c r="C788" s="2" t="s">
        <v>273</v>
      </c>
      <c r="D788" s="5" t="s">
        <v>1054</v>
      </c>
      <c r="E788" s="2">
        <v>4130</v>
      </c>
      <c r="F788" s="23">
        <v>1</v>
      </c>
      <c r="G788" s="1" t="s">
        <v>515</v>
      </c>
      <c r="H788" s="4">
        <v>24.69</v>
      </c>
      <c r="I788" s="2">
        <v>3230</v>
      </c>
      <c r="M788" s="12" t="s">
        <v>1239</v>
      </c>
      <c r="N788" s="1" t="s">
        <v>57</v>
      </c>
      <c r="O788" s="1" t="s">
        <v>1246</v>
      </c>
      <c r="P788" s="1" t="s">
        <v>516</v>
      </c>
      <c r="Q788" s="1" t="s">
        <v>1288</v>
      </c>
      <c r="R788" s="12" t="s">
        <v>517</v>
      </c>
    </row>
    <row r="789" spans="1:18" hidden="1" x14ac:dyDescent="0.2">
      <c r="A789" s="1">
        <v>786</v>
      </c>
      <c r="B789" s="2" t="s">
        <v>283</v>
      </c>
      <c r="C789" s="2" t="s">
        <v>273</v>
      </c>
      <c r="D789" s="5" t="s">
        <v>1054</v>
      </c>
      <c r="E789" s="2">
        <v>4131</v>
      </c>
      <c r="F789" s="23">
        <v>1</v>
      </c>
      <c r="G789" s="1" t="s">
        <v>458</v>
      </c>
      <c r="H789" s="4">
        <v>2.9</v>
      </c>
      <c r="I789" s="2">
        <v>2700</v>
      </c>
      <c r="M789" s="5" t="s">
        <v>1241</v>
      </c>
      <c r="N789" s="1" t="s">
        <v>87</v>
      </c>
      <c r="O789" s="1" t="s">
        <v>1245</v>
      </c>
      <c r="P789" s="1" t="s">
        <v>28</v>
      </c>
      <c r="Q789" s="1" t="s">
        <v>1288</v>
      </c>
      <c r="R789" s="12" t="s">
        <v>16</v>
      </c>
    </row>
    <row r="790" spans="1:18" hidden="1" x14ac:dyDescent="0.2">
      <c r="A790" s="1">
        <v>787</v>
      </c>
      <c r="B790" s="2" t="s">
        <v>283</v>
      </c>
      <c r="C790" s="2" t="s">
        <v>273</v>
      </c>
      <c r="D790" s="5" t="s">
        <v>1054</v>
      </c>
      <c r="E790" s="2">
        <v>4132</v>
      </c>
      <c r="F790" s="23">
        <v>1</v>
      </c>
      <c r="G790" s="1" t="s">
        <v>515</v>
      </c>
      <c r="H790" s="4">
        <v>26.61</v>
      </c>
      <c r="I790" s="2">
        <v>3230</v>
      </c>
      <c r="M790" s="12" t="s">
        <v>1239</v>
      </c>
      <c r="N790" s="1" t="s">
        <v>57</v>
      </c>
      <c r="O790" s="1" t="s">
        <v>1246</v>
      </c>
      <c r="P790" s="1" t="s">
        <v>516</v>
      </c>
      <c r="Q790" s="1" t="s">
        <v>1288</v>
      </c>
      <c r="R790" s="12" t="s">
        <v>517</v>
      </c>
    </row>
    <row r="791" spans="1:18" hidden="1" x14ac:dyDescent="0.2">
      <c r="A791" s="1">
        <v>788</v>
      </c>
      <c r="B791" s="2" t="s">
        <v>283</v>
      </c>
      <c r="C791" s="2" t="s">
        <v>273</v>
      </c>
      <c r="D791" s="5" t="s">
        <v>1054</v>
      </c>
      <c r="E791" s="2">
        <v>4133</v>
      </c>
      <c r="F791" s="23">
        <v>1</v>
      </c>
      <c r="G791" s="1" t="s">
        <v>458</v>
      </c>
      <c r="H791" s="4">
        <v>2.9</v>
      </c>
      <c r="I791" s="2">
        <v>2700</v>
      </c>
      <c r="M791" s="5" t="s">
        <v>1241</v>
      </c>
      <c r="N791" s="1" t="s">
        <v>87</v>
      </c>
      <c r="O791" s="1" t="s">
        <v>1245</v>
      </c>
      <c r="P791" s="1" t="s">
        <v>28</v>
      </c>
      <c r="Q791" s="1" t="s">
        <v>1288</v>
      </c>
      <c r="R791" s="12" t="s">
        <v>16</v>
      </c>
    </row>
    <row r="792" spans="1:18" hidden="1" x14ac:dyDescent="0.2">
      <c r="A792" s="1">
        <v>789</v>
      </c>
      <c r="B792" s="2" t="s">
        <v>283</v>
      </c>
      <c r="C792" s="2" t="s">
        <v>273</v>
      </c>
      <c r="D792" s="5" t="s">
        <v>1054</v>
      </c>
      <c r="E792" s="2">
        <v>4134</v>
      </c>
      <c r="F792" s="2">
        <v>14</v>
      </c>
      <c r="G792" s="1" t="s">
        <v>36</v>
      </c>
      <c r="H792" s="4">
        <v>4.05</v>
      </c>
      <c r="I792" s="2">
        <v>3230</v>
      </c>
      <c r="M792" s="5" t="s">
        <v>1241</v>
      </c>
      <c r="N792" s="1" t="s">
        <v>74</v>
      </c>
      <c r="O792" s="1" t="s">
        <v>1245</v>
      </c>
      <c r="P792" s="1" t="s">
        <v>37</v>
      </c>
      <c r="R792" s="12" t="s">
        <v>20</v>
      </c>
    </row>
    <row r="793" spans="1:18" hidden="1" x14ac:dyDescent="0.2">
      <c r="A793" s="1">
        <v>790</v>
      </c>
      <c r="B793" s="2" t="s">
        <v>283</v>
      </c>
      <c r="C793" s="2" t="s">
        <v>273</v>
      </c>
      <c r="D793" s="5" t="s">
        <v>1054</v>
      </c>
      <c r="E793" s="2">
        <v>4135</v>
      </c>
      <c r="F793" s="23">
        <v>1</v>
      </c>
      <c r="G793" s="1" t="s">
        <v>13</v>
      </c>
      <c r="H793" s="4">
        <v>6.34</v>
      </c>
      <c r="I793" s="2">
        <v>2700</v>
      </c>
      <c r="M793" s="12" t="s">
        <v>1239</v>
      </c>
      <c r="N793" s="1" t="s">
        <v>57</v>
      </c>
      <c r="O793" s="1" t="s">
        <v>1246</v>
      </c>
      <c r="P793" s="1" t="s">
        <v>15</v>
      </c>
      <c r="Q793" s="1" t="s">
        <v>1288</v>
      </c>
      <c r="R793" s="12" t="s">
        <v>16</v>
      </c>
    </row>
    <row r="794" spans="1:18" hidden="1" x14ac:dyDescent="0.2">
      <c r="A794" s="1">
        <v>791</v>
      </c>
      <c r="B794" s="2" t="s">
        <v>283</v>
      </c>
      <c r="C794" s="2" t="s">
        <v>273</v>
      </c>
      <c r="D794" s="5" t="s">
        <v>1054</v>
      </c>
      <c r="E794" s="2">
        <v>4136</v>
      </c>
      <c r="F794" s="23">
        <v>13</v>
      </c>
      <c r="G794" s="1" t="s">
        <v>557</v>
      </c>
      <c r="H794" s="4">
        <v>8.76</v>
      </c>
      <c r="I794" s="2">
        <v>3230</v>
      </c>
      <c r="M794" s="12" t="s">
        <v>1239</v>
      </c>
      <c r="N794" s="1" t="s">
        <v>57</v>
      </c>
      <c r="O794" s="1" t="s">
        <v>1246</v>
      </c>
      <c r="P794" s="1" t="s">
        <v>15</v>
      </c>
      <c r="R794" s="12" t="s">
        <v>20</v>
      </c>
    </row>
    <row r="795" spans="1:18" hidden="1" x14ac:dyDescent="0.2">
      <c r="A795" s="1">
        <v>792</v>
      </c>
      <c r="B795" s="2" t="s">
        <v>283</v>
      </c>
      <c r="C795" s="2" t="s">
        <v>273</v>
      </c>
      <c r="D795" s="5" t="s">
        <v>1054</v>
      </c>
      <c r="E795" s="2">
        <v>4137</v>
      </c>
      <c r="F795" s="23">
        <v>1</v>
      </c>
      <c r="G795" s="1" t="s">
        <v>13</v>
      </c>
      <c r="H795" s="4">
        <v>49.38</v>
      </c>
      <c r="I795" s="2">
        <v>2700</v>
      </c>
      <c r="M795" s="12" t="s">
        <v>1239</v>
      </c>
      <c r="N795" s="1" t="s">
        <v>57</v>
      </c>
      <c r="O795" s="1" t="s">
        <v>1246</v>
      </c>
      <c r="P795" s="1" t="s">
        <v>15</v>
      </c>
      <c r="Q795" s="1" t="s">
        <v>1288</v>
      </c>
      <c r="R795" s="12" t="s">
        <v>26</v>
      </c>
    </row>
    <row r="796" spans="1:18" hidden="1" x14ac:dyDescent="0.2">
      <c r="A796" s="1">
        <v>793</v>
      </c>
      <c r="B796" s="2" t="s">
        <v>283</v>
      </c>
      <c r="C796" s="2" t="s">
        <v>273</v>
      </c>
      <c r="D796" s="5" t="s">
        <v>1054</v>
      </c>
      <c r="E796" s="2">
        <v>4138</v>
      </c>
      <c r="F796" s="23">
        <v>1</v>
      </c>
      <c r="G796" s="1" t="s">
        <v>13</v>
      </c>
      <c r="H796" s="4">
        <v>25.07</v>
      </c>
      <c r="I796" s="2">
        <v>2700</v>
      </c>
      <c r="M796" s="12" t="s">
        <v>1239</v>
      </c>
      <c r="N796" s="1" t="s">
        <v>57</v>
      </c>
      <c r="O796" s="1" t="s">
        <v>1246</v>
      </c>
      <c r="P796" s="1" t="s">
        <v>15</v>
      </c>
      <c r="Q796" s="1" t="s">
        <v>1288</v>
      </c>
      <c r="R796" s="12" t="s">
        <v>26</v>
      </c>
    </row>
    <row r="797" spans="1:18" hidden="1" x14ac:dyDescent="0.2">
      <c r="A797" s="1">
        <v>794</v>
      </c>
      <c r="B797" s="2" t="s">
        <v>283</v>
      </c>
      <c r="C797" s="2" t="s">
        <v>273</v>
      </c>
      <c r="D797" s="5" t="s">
        <v>1054</v>
      </c>
      <c r="E797" s="2">
        <v>4139</v>
      </c>
      <c r="F797" s="23">
        <v>1</v>
      </c>
      <c r="G797" s="1" t="s">
        <v>106</v>
      </c>
      <c r="H797" s="4">
        <v>9.31</v>
      </c>
      <c r="I797" s="2">
        <v>2700</v>
      </c>
      <c r="M797" s="5" t="s">
        <v>1241</v>
      </c>
      <c r="N797" s="1" t="s">
        <v>87</v>
      </c>
      <c r="O797" s="1" t="s">
        <v>1245</v>
      </c>
      <c r="P797" s="1" t="s">
        <v>28</v>
      </c>
      <c r="Q797" s="1" t="s">
        <v>1288</v>
      </c>
      <c r="R797" s="12" t="s">
        <v>16</v>
      </c>
    </row>
    <row r="798" spans="1:18" hidden="1" x14ac:dyDescent="0.2">
      <c r="A798" s="1">
        <v>795</v>
      </c>
      <c r="B798" s="2" t="s">
        <v>283</v>
      </c>
      <c r="C798" s="2" t="s">
        <v>273</v>
      </c>
      <c r="D798" s="5" t="s">
        <v>1054</v>
      </c>
      <c r="E798" s="2">
        <v>4140</v>
      </c>
      <c r="F798" s="23">
        <v>1</v>
      </c>
      <c r="G798" s="1" t="s">
        <v>543</v>
      </c>
      <c r="H798" s="4">
        <v>6.59</v>
      </c>
      <c r="I798" s="2">
        <v>3230</v>
      </c>
      <c r="M798" s="5" t="s">
        <v>1241</v>
      </c>
      <c r="N798" s="1" t="s">
        <v>87</v>
      </c>
      <c r="O798" s="1" t="s">
        <v>1245</v>
      </c>
      <c r="P798" s="1" t="s">
        <v>28</v>
      </c>
      <c r="R798" s="12" t="s">
        <v>20</v>
      </c>
    </row>
    <row r="799" spans="1:18" hidden="1" x14ac:dyDescent="0.2">
      <c r="A799" s="1">
        <v>796</v>
      </c>
      <c r="B799" s="2" t="s">
        <v>283</v>
      </c>
      <c r="C799" s="2" t="s">
        <v>273</v>
      </c>
      <c r="D799" s="5" t="s">
        <v>1054</v>
      </c>
      <c r="E799" s="2">
        <v>4141</v>
      </c>
      <c r="F799" s="23">
        <v>1</v>
      </c>
      <c r="G799" s="1" t="s">
        <v>511</v>
      </c>
      <c r="H799" s="4">
        <v>32.11</v>
      </c>
      <c r="I799" s="2">
        <v>2700</v>
      </c>
      <c r="M799" s="12" t="s">
        <v>1239</v>
      </c>
      <c r="N799" s="1" t="s">
        <v>57</v>
      </c>
      <c r="O799" s="1" t="s">
        <v>1246</v>
      </c>
      <c r="P799" s="1" t="s">
        <v>15</v>
      </c>
      <c r="Q799" s="1" t="s">
        <v>1288</v>
      </c>
      <c r="R799" s="12" t="s">
        <v>16</v>
      </c>
    </row>
    <row r="800" spans="1:18" hidden="1" x14ac:dyDescent="0.2">
      <c r="A800" s="1">
        <v>797</v>
      </c>
      <c r="B800" s="2" t="s">
        <v>283</v>
      </c>
      <c r="C800" s="2" t="s">
        <v>273</v>
      </c>
      <c r="D800" s="5" t="s">
        <v>1054</v>
      </c>
      <c r="E800" s="2">
        <v>4142</v>
      </c>
      <c r="F800" s="23">
        <v>1</v>
      </c>
      <c r="G800" s="1" t="s">
        <v>276</v>
      </c>
      <c r="H800" s="4">
        <v>8.93</v>
      </c>
      <c r="I800" s="2">
        <v>2700</v>
      </c>
      <c r="M800" s="5" t="s">
        <v>1241</v>
      </c>
      <c r="N800" s="1" t="s">
        <v>131</v>
      </c>
      <c r="O800" s="1" t="s">
        <v>1245</v>
      </c>
      <c r="P800" s="1" t="s">
        <v>37</v>
      </c>
      <c r="Q800" s="1" t="s">
        <v>1288</v>
      </c>
      <c r="R800" s="12" t="s">
        <v>16</v>
      </c>
    </row>
    <row r="801" spans="1:18" hidden="1" x14ac:dyDescent="0.2">
      <c r="A801" s="1">
        <v>798</v>
      </c>
      <c r="B801" s="2" t="s">
        <v>283</v>
      </c>
      <c r="C801" s="2" t="s">
        <v>273</v>
      </c>
      <c r="D801" s="5" t="s">
        <v>1054</v>
      </c>
      <c r="E801" s="2">
        <v>4143</v>
      </c>
      <c r="F801" s="23">
        <v>1</v>
      </c>
      <c r="G801" s="1" t="s">
        <v>522</v>
      </c>
      <c r="H801" s="4">
        <v>22.89</v>
      </c>
      <c r="I801" s="2">
        <v>3230</v>
      </c>
      <c r="M801" s="12" t="s">
        <v>1239</v>
      </c>
      <c r="N801" s="1" t="s">
        <v>57</v>
      </c>
      <c r="O801" s="1" t="s">
        <v>1246</v>
      </c>
      <c r="P801" s="1" t="s">
        <v>516</v>
      </c>
      <c r="Q801" s="1" t="s">
        <v>1288</v>
      </c>
      <c r="R801" s="12" t="s">
        <v>517</v>
      </c>
    </row>
    <row r="802" spans="1:18" hidden="1" x14ac:dyDescent="0.2">
      <c r="A802" s="1">
        <v>799</v>
      </c>
      <c r="B802" s="2" t="s">
        <v>283</v>
      </c>
      <c r="C802" s="2" t="s">
        <v>273</v>
      </c>
      <c r="D802" s="5" t="s">
        <v>1054</v>
      </c>
      <c r="E802" s="2">
        <v>4144</v>
      </c>
      <c r="F802" s="23">
        <v>1</v>
      </c>
      <c r="G802" s="1" t="s">
        <v>458</v>
      </c>
      <c r="H802" s="4">
        <v>2.9</v>
      </c>
      <c r="I802" s="2">
        <v>2700</v>
      </c>
      <c r="M802" s="5" t="s">
        <v>1241</v>
      </c>
      <c r="N802" s="1" t="s">
        <v>87</v>
      </c>
      <c r="O802" s="1" t="s">
        <v>1245</v>
      </c>
      <c r="P802" s="1" t="s">
        <v>28</v>
      </c>
      <c r="Q802" s="1" t="s">
        <v>1288</v>
      </c>
      <c r="R802" s="12" t="s">
        <v>16</v>
      </c>
    </row>
    <row r="803" spans="1:18" hidden="1" x14ac:dyDescent="0.2">
      <c r="A803" s="1">
        <v>800</v>
      </c>
      <c r="B803" s="2" t="s">
        <v>283</v>
      </c>
      <c r="C803" s="2" t="s">
        <v>273</v>
      </c>
      <c r="D803" s="5" t="s">
        <v>1054</v>
      </c>
      <c r="E803" s="2">
        <v>4145</v>
      </c>
      <c r="F803" s="23">
        <v>1</v>
      </c>
      <c r="G803" s="1" t="s">
        <v>522</v>
      </c>
      <c r="H803" s="4">
        <v>22.84</v>
      </c>
      <c r="I803" s="2">
        <v>3230</v>
      </c>
      <c r="M803" s="12" t="s">
        <v>1239</v>
      </c>
      <c r="N803" s="1" t="s">
        <v>57</v>
      </c>
      <c r="O803" s="1" t="s">
        <v>1246</v>
      </c>
      <c r="P803" s="1" t="s">
        <v>516</v>
      </c>
      <c r="Q803" s="1" t="s">
        <v>1288</v>
      </c>
      <c r="R803" s="12" t="s">
        <v>517</v>
      </c>
    </row>
    <row r="804" spans="1:18" hidden="1" x14ac:dyDescent="0.2">
      <c r="A804" s="1">
        <v>801</v>
      </c>
      <c r="B804" s="2" t="s">
        <v>283</v>
      </c>
      <c r="C804" s="2" t="s">
        <v>273</v>
      </c>
      <c r="D804" s="5" t="s">
        <v>1054</v>
      </c>
      <c r="E804" s="2">
        <v>4146</v>
      </c>
      <c r="F804" s="23">
        <v>1</v>
      </c>
      <c r="G804" s="1" t="s">
        <v>458</v>
      </c>
      <c r="H804" s="4">
        <v>2.9</v>
      </c>
      <c r="I804" s="2">
        <v>2700</v>
      </c>
      <c r="M804" s="5" t="s">
        <v>1241</v>
      </c>
      <c r="N804" s="1" t="s">
        <v>87</v>
      </c>
      <c r="O804" s="1" t="s">
        <v>1245</v>
      </c>
      <c r="P804" s="1" t="s">
        <v>28</v>
      </c>
      <c r="Q804" s="1" t="s">
        <v>1288</v>
      </c>
      <c r="R804" s="12" t="s">
        <v>16</v>
      </c>
    </row>
    <row r="805" spans="1:18" hidden="1" x14ac:dyDescent="0.2">
      <c r="A805" s="1">
        <v>802</v>
      </c>
      <c r="B805" s="2" t="s">
        <v>283</v>
      </c>
      <c r="C805" s="2" t="s">
        <v>273</v>
      </c>
      <c r="D805" s="5" t="s">
        <v>1054</v>
      </c>
      <c r="E805" s="2">
        <v>4147</v>
      </c>
      <c r="F805" s="23">
        <v>1</v>
      </c>
      <c r="G805" s="1" t="s">
        <v>522</v>
      </c>
      <c r="H805" s="4">
        <v>22.88</v>
      </c>
      <c r="I805" s="2">
        <v>3230</v>
      </c>
      <c r="M805" s="12" t="s">
        <v>1239</v>
      </c>
      <c r="N805" s="1" t="s">
        <v>57</v>
      </c>
      <c r="O805" s="1" t="s">
        <v>1246</v>
      </c>
      <c r="P805" s="1" t="s">
        <v>516</v>
      </c>
      <c r="Q805" s="1" t="s">
        <v>1288</v>
      </c>
      <c r="R805" s="12" t="s">
        <v>517</v>
      </c>
    </row>
    <row r="806" spans="1:18" hidden="1" x14ac:dyDescent="0.2">
      <c r="A806" s="1">
        <v>803</v>
      </c>
      <c r="B806" s="2" t="s">
        <v>283</v>
      </c>
      <c r="C806" s="2" t="s">
        <v>273</v>
      </c>
      <c r="D806" s="5" t="s">
        <v>1054</v>
      </c>
      <c r="E806" s="2">
        <v>4148</v>
      </c>
      <c r="F806" s="23">
        <v>1</v>
      </c>
      <c r="G806" s="1" t="s">
        <v>458</v>
      </c>
      <c r="H806" s="4">
        <v>2.9</v>
      </c>
      <c r="I806" s="2">
        <v>2700</v>
      </c>
      <c r="M806" s="5" t="s">
        <v>1241</v>
      </c>
      <c r="N806" s="1" t="s">
        <v>87</v>
      </c>
      <c r="O806" s="1" t="s">
        <v>1245</v>
      </c>
      <c r="P806" s="1" t="s">
        <v>28</v>
      </c>
      <c r="Q806" s="1" t="s">
        <v>1288</v>
      </c>
      <c r="R806" s="12" t="s">
        <v>16</v>
      </c>
    </row>
    <row r="807" spans="1:18" hidden="1" x14ac:dyDescent="0.2">
      <c r="A807" s="1">
        <v>804</v>
      </c>
      <c r="B807" s="2" t="s">
        <v>283</v>
      </c>
      <c r="C807" s="2" t="s">
        <v>273</v>
      </c>
      <c r="D807" s="5" t="s">
        <v>1054</v>
      </c>
      <c r="E807" s="2">
        <v>4149</v>
      </c>
      <c r="F807" s="23">
        <v>1</v>
      </c>
      <c r="G807" s="1" t="s">
        <v>522</v>
      </c>
      <c r="H807" s="4">
        <v>22.83</v>
      </c>
      <c r="I807" s="2">
        <v>3230</v>
      </c>
      <c r="M807" s="12" t="s">
        <v>1239</v>
      </c>
      <c r="N807" s="1" t="s">
        <v>57</v>
      </c>
      <c r="O807" s="1" t="s">
        <v>1246</v>
      </c>
      <c r="P807" s="1" t="s">
        <v>516</v>
      </c>
      <c r="Q807" s="1" t="s">
        <v>1288</v>
      </c>
      <c r="R807" s="12" t="s">
        <v>517</v>
      </c>
    </row>
    <row r="808" spans="1:18" hidden="1" x14ac:dyDescent="0.2">
      <c r="A808" s="1">
        <v>805</v>
      </c>
      <c r="B808" s="2" t="s">
        <v>283</v>
      </c>
      <c r="C808" s="2" t="s">
        <v>273</v>
      </c>
      <c r="D808" s="5" t="s">
        <v>1054</v>
      </c>
      <c r="E808" s="2">
        <v>4150</v>
      </c>
      <c r="F808" s="23">
        <v>1</v>
      </c>
      <c r="G808" s="1" t="s">
        <v>458</v>
      </c>
      <c r="H808" s="4">
        <v>2.9</v>
      </c>
      <c r="I808" s="2">
        <v>2700</v>
      </c>
      <c r="M808" s="5" t="s">
        <v>1241</v>
      </c>
      <c r="N808" s="1" t="s">
        <v>87</v>
      </c>
      <c r="O808" s="1" t="s">
        <v>1245</v>
      </c>
      <c r="P808" s="1" t="s">
        <v>28</v>
      </c>
      <c r="Q808" s="1" t="s">
        <v>1288</v>
      </c>
      <c r="R808" s="12" t="s">
        <v>16</v>
      </c>
    </row>
    <row r="809" spans="1:18" hidden="1" x14ac:dyDescent="0.2">
      <c r="A809" s="1">
        <v>806</v>
      </c>
      <c r="B809" s="2" t="s">
        <v>283</v>
      </c>
      <c r="C809" s="2" t="s">
        <v>273</v>
      </c>
      <c r="D809" s="5" t="s">
        <v>1054</v>
      </c>
      <c r="E809" s="2">
        <v>4151</v>
      </c>
      <c r="F809" s="23">
        <v>1</v>
      </c>
      <c r="G809" s="1" t="s">
        <v>522</v>
      </c>
      <c r="H809" s="4">
        <v>23.76</v>
      </c>
      <c r="I809" s="2">
        <v>3230</v>
      </c>
      <c r="M809" s="12" t="s">
        <v>1239</v>
      </c>
      <c r="N809" s="1" t="s">
        <v>57</v>
      </c>
      <c r="O809" s="1" t="s">
        <v>1246</v>
      </c>
      <c r="P809" s="1" t="s">
        <v>516</v>
      </c>
      <c r="Q809" s="1" t="s">
        <v>1288</v>
      </c>
      <c r="R809" s="12" t="s">
        <v>517</v>
      </c>
    </row>
    <row r="810" spans="1:18" hidden="1" x14ac:dyDescent="0.2">
      <c r="A810" s="1">
        <v>807</v>
      </c>
      <c r="B810" s="2" t="s">
        <v>283</v>
      </c>
      <c r="C810" s="2" t="s">
        <v>273</v>
      </c>
      <c r="D810" s="5" t="s">
        <v>1054</v>
      </c>
      <c r="E810" s="2">
        <v>4152</v>
      </c>
      <c r="F810" s="23">
        <v>1</v>
      </c>
      <c r="G810" s="1" t="s">
        <v>458</v>
      </c>
      <c r="H810" s="4">
        <v>2.9</v>
      </c>
      <c r="I810" s="2">
        <v>2700</v>
      </c>
      <c r="M810" s="5" t="s">
        <v>1241</v>
      </c>
      <c r="N810" s="1" t="s">
        <v>87</v>
      </c>
      <c r="O810" s="1" t="s">
        <v>1245</v>
      </c>
      <c r="P810" s="1" t="s">
        <v>28</v>
      </c>
      <c r="Q810" s="1" t="s">
        <v>1288</v>
      </c>
      <c r="R810" s="12" t="s">
        <v>16</v>
      </c>
    </row>
    <row r="811" spans="1:18" hidden="1" x14ac:dyDescent="0.2">
      <c r="A811" s="1">
        <v>808</v>
      </c>
      <c r="B811" s="2" t="s">
        <v>283</v>
      </c>
      <c r="C811" s="2" t="s">
        <v>273</v>
      </c>
      <c r="D811" s="5" t="s">
        <v>1054</v>
      </c>
      <c r="E811" s="2">
        <v>4153</v>
      </c>
      <c r="F811" s="23">
        <v>1</v>
      </c>
      <c r="G811" s="1" t="s">
        <v>522</v>
      </c>
      <c r="H811" s="4">
        <v>24.14</v>
      </c>
      <c r="I811" s="2">
        <v>3230</v>
      </c>
      <c r="M811" s="12" t="s">
        <v>1239</v>
      </c>
      <c r="N811" s="1" t="s">
        <v>57</v>
      </c>
      <c r="O811" s="1" t="s">
        <v>1246</v>
      </c>
      <c r="P811" s="1" t="s">
        <v>516</v>
      </c>
      <c r="Q811" s="1" t="s">
        <v>1288</v>
      </c>
      <c r="R811" s="12" t="s">
        <v>517</v>
      </c>
    </row>
    <row r="812" spans="1:18" hidden="1" x14ac:dyDescent="0.2">
      <c r="A812" s="1">
        <v>809</v>
      </c>
      <c r="B812" s="2" t="s">
        <v>283</v>
      </c>
      <c r="C812" s="2" t="s">
        <v>273</v>
      </c>
      <c r="D812" s="5" t="s">
        <v>1054</v>
      </c>
      <c r="E812" s="2">
        <v>4154</v>
      </c>
      <c r="F812" s="23">
        <v>1</v>
      </c>
      <c r="G812" s="1" t="s">
        <v>458</v>
      </c>
      <c r="H812" s="4">
        <v>2.9</v>
      </c>
      <c r="I812" s="2">
        <v>2700</v>
      </c>
      <c r="M812" s="5" t="s">
        <v>1241</v>
      </c>
      <c r="N812" s="1" t="s">
        <v>87</v>
      </c>
      <c r="O812" s="1" t="s">
        <v>1245</v>
      </c>
      <c r="P812" s="1" t="s">
        <v>28</v>
      </c>
      <c r="Q812" s="1" t="s">
        <v>1288</v>
      </c>
      <c r="R812" s="12" t="s">
        <v>16</v>
      </c>
    </row>
    <row r="813" spans="1:18" hidden="1" x14ac:dyDescent="0.2">
      <c r="A813" s="1">
        <v>810</v>
      </c>
      <c r="B813" s="2" t="s">
        <v>283</v>
      </c>
      <c r="C813" s="2" t="s">
        <v>273</v>
      </c>
      <c r="D813" s="5" t="s">
        <v>1054</v>
      </c>
      <c r="E813" s="2">
        <v>4155</v>
      </c>
      <c r="F813" s="23">
        <v>1</v>
      </c>
      <c r="G813" s="1" t="s">
        <v>544</v>
      </c>
      <c r="H813" s="4">
        <v>13.63</v>
      </c>
      <c r="I813" s="2">
        <v>3230</v>
      </c>
      <c r="M813" s="12" t="s">
        <v>1239</v>
      </c>
      <c r="N813" s="1" t="s">
        <v>57</v>
      </c>
      <c r="O813" s="1" t="s">
        <v>1246</v>
      </c>
      <c r="P813" s="1" t="s">
        <v>516</v>
      </c>
      <c r="Q813" s="1" t="s">
        <v>1288</v>
      </c>
      <c r="R813" s="12" t="s">
        <v>517</v>
      </c>
    </row>
    <row r="814" spans="1:18" hidden="1" x14ac:dyDescent="0.2">
      <c r="A814" s="1">
        <v>811</v>
      </c>
      <c r="B814" s="2" t="s">
        <v>283</v>
      </c>
      <c r="C814" s="2" t="s">
        <v>273</v>
      </c>
      <c r="D814" s="5" t="s">
        <v>1054</v>
      </c>
      <c r="E814" s="2">
        <v>4156</v>
      </c>
      <c r="F814" s="23">
        <v>1</v>
      </c>
      <c r="G814" s="1" t="s">
        <v>458</v>
      </c>
      <c r="H814" s="4">
        <v>2.82</v>
      </c>
      <c r="I814" s="2">
        <v>2700</v>
      </c>
      <c r="M814" s="5" t="s">
        <v>1241</v>
      </c>
      <c r="N814" s="1" t="s">
        <v>87</v>
      </c>
      <c r="O814" s="1" t="s">
        <v>1245</v>
      </c>
      <c r="P814" s="1" t="s">
        <v>28</v>
      </c>
      <c r="Q814" s="1" t="s">
        <v>1288</v>
      </c>
      <c r="R814" s="12" t="s">
        <v>16</v>
      </c>
    </row>
    <row r="815" spans="1:18" hidden="1" x14ac:dyDescent="0.2">
      <c r="A815" s="1">
        <v>812</v>
      </c>
      <c r="B815" s="2" t="s">
        <v>283</v>
      </c>
      <c r="C815" s="2" t="s">
        <v>273</v>
      </c>
      <c r="D815" s="5" t="s">
        <v>1054</v>
      </c>
      <c r="E815" s="2">
        <v>4157</v>
      </c>
      <c r="F815" s="23">
        <v>1</v>
      </c>
      <c r="G815" s="1" t="s">
        <v>544</v>
      </c>
      <c r="H815" s="4">
        <v>10.99</v>
      </c>
      <c r="I815" s="2">
        <v>3230</v>
      </c>
      <c r="M815" s="12" t="s">
        <v>1239</v>
      </c>
      <c r="N815" s="1" t="s">
        <v>57</v>
      </c>
      <c r="O815" s="1" t="s">
        <v>1246</v>
      </c>
      <c r="P815" s="1" t="s">
        <v>516</v>
      </c>
      <c r="Q815" s="1" t="s">
        <v>1288</v>
      </c>
      <c r="R815" s="12" t="s">
        <v>517</v>
      </c>
    </row>
    <row r="816" spans="1:18" hidden="1" x14ac:dyDescent="0.2">
      <c r="A816" s="1">
        <v>813</v>
      </c>
      <c r="B816" s="2" t="s">
        <v>283</v>
      </c>
      <c r="C816" s="2" t="s">
        <v>273</v>
      </c>
      <c r="D816" s="5" t="s">
        <v>1054</v>
      </c>
      <c r="E816" s="2">
        <v>4158</v>
      </c>
      <c r="F816" s="23">
        <v>1</v>
      </c>
      <c r="G816" s="1" t="s">
        <v>458</v>
      </c>
      <c r="H816" s="4">
        <v>2.9</v>
      </c>
      <c r="I816" s="2">
        <v>2700</v>
      </c>
      <c r="M816" s="5" t="s">
        <v>1241</v>
      </c>
      <c r="N816" s="1" t="s">
        <v>87</v>
      </c>
      <c r="O816" s="1" t="s">
        <v>1245</v>
      </c>
      <c r="P816" s="1" t="s">
        <v>28</v>
      </c>
      <c r="Q816" s="1" t="s">
        <v>1288</v>
      </c>
      <c r="R816" s="12" t="s">
        <v>16</v>
      </c>
    </row>
    <row r="817" spans="1:20" hidden="1" x14ac:dyDescent="0.2">
      <c r="A817" s="1">
        <v>814</v>
      </c>
      <c r="B817" s="2" t="s">
        <v>283</v>
      </c>
      <c r="C817" s="2" t="s">
        <v>273</v>
      </c>
      <c r="D817" s="5" t="s">
        <v>1054</v>
      </c>
      <c r="E817" s="2">
        <v>4159</v>
      </c>
      <c r="F817" s="23">
        <v>1</v>
      </c>
      <c r="G817" s="1" t="s">
        <v>544</v>
      </c>
      <c r="H817" s="4">
        <v>11.09</v>
      </c>
      <c r="I817" s="2">
        <v>3230</v>
      </c>
      <c r="M817" s="12" t="s">
        <v>1239</v>
      </c>
      <c r="N817" s="1" t="s">
        <v>57</v>
      </c>
      <c r="O817" s="1" t="s">
        <v>1246</v>
      </c>
      <c r="P817" s="1" t="s">
        <v>516</v>
      </c>
      <c r="Q817" s="1" t="s">
        <v>1288</v>
      </c>
      <c r="R817" s="12" t="s">
        <v>517</v>
      </c>
    </row>
    <row r="818" spans="1:20" hidden="1" x14ac:dyDescent="0.2">
      <c r="A818" s="1">
        <v>815</v>
      </c>
      <c r="B818" s="2" t="s">
        <v>283</v>
      </c>
      <c r="C818" s="2" t="s">
        <v>273</v>
      </c>
      <c r="D818" s="5" t="s">
        <v>1054</v>
      </c>
      <c r="E818" s="2">
        <v>4160</v>
      </c>
      <c r="F818" s="23">
        <v>1</v>
      </c>
      <c r="G818" s="1" t="s">
        <v>458</v>
      </c>
      <c r="H818" s="4">
        <v>2.9</v>
      </c>
      <c r="I818" s="2">
        <v>2700</v>
      </c>
      <c r="M818" s="5" t="s">
        <v>1241</v>
      </c>
      <c r="N818" s="1" t="s">
        <v>87</v>
      </c>
      <c r="O818" s="1" t="s">
        <v>1245</v>
      </c>
      <c r="P818" s="1" t="s">
        <v>28</v>
      </c>
      <c r="Q818" s="1" t="s">
        <v>1288</v>
      </c>
      <c r="R818" s="12" t="s">
        <v>16</v>
      </c>
    </row>
    <row r="819" spans="1:20" hidden="1" x14ac:dyDescent="0.2">
      <c r="A819" s="1">
        <v>816</v>
      </c>
      <c r="B819" s="2" t="s">
        <v>283</v>
      </c>
      <c r="C819" s="2" t="s">
        <v>273</v>
      </c>
      <c r="D819" s="5" t="s">
        <v>1054</v>
      </c>
      <c r="E819" s="2">
        <v>4161</v>
      </c>
      <c r="F819" s="2">
        <v>1</v>
      </c>
      <c r="G819" s="1" t="s">
        <v>558</v>
      </c>
      <c r="H819" s="4">
        <v>14.6</v>
      </c>
      <c r="I819" s="2">
        <v>3230</v>
      </c>
      <c r="M819" s="12" t="s">
        <v>1239</v>
      </c>
      <c r="N819" s="1" t="s">
        <v>57</v>
      </c>
      <c r="O819" s="1" t="s">
        <v>1246</v>
      </c>
      <c r="P819" s="1" t="s">
        <v>15</v>
      </c>
      <c r="Q819" s="1" t="s">
        <v>1288</v>
      </c>
      <c r="R819" s="12" t="s">
        <v>517</v>
      </c>
    </row>
    <row r="820" spans="1:20" hidden="1" x14ac:dyDescent="0.2">
      <c r="A820" s="1">
        <v>817</v>
      </c>
      <c r="B820" s="2" t="s">
        <v>283</v>
      </c>
      <c r="C820" s="2" t="s">
        <v>273</v>
      </c>
      <c r="D820" s="5" t="s">
        <v>1054</v>
      </c>
      <c r="E820" s="2">
        <v>4162</v>
      </c>
      <c r="F820" s="23">
        <v>1</v>
      </c>
      <c r="G820" s="1" t="s">
        <v>512</v>
      </c>
      <c r="H820" s="4">
        <v>14.42</v>
      </c>
      <c r="I820" s="2">
        <v>3230</v>
      </c>
      <c r="M820" s="12" t="s">
        <v>1239</v>
      </c>
      <c r="N820" s="1" t="s">
        <v>70</v>
      </c>
      <c r="O820" s="1" t="s">
        <v>1246</v>
      </c>
      <c r="P820" s="1" t="s">
        <v>292</v>
      </c>
      <c r="R820" s="12" t="s">
        <v>20</v>
      </c>
    </row>
    <row r="821" spans="1:20" hidden="1" x14ac:dyDescent="0.2">
      <c r="A821" s="1">
        <v>818</v>
      </c>
      <c r="B821" s="2" t="s">
        <v>283</v>
      </c>
      <c r="C821" s="2" t="s">
        <v>273</v>
      </c>
      <c r="D821" s="5" t="s">
        <v>1054</v>
      </c>
      <c r="E821" s="2">
        <v>4163</v>
      </c>
      <c r="F821" s="23">
        <v>1</v>
      </c>
      <c r="G821" s="1" t="s">
        <v>478</v>
      </c>
      <c r="H821" s="4">
        <v>16.170000000000002</v>
      </c>
      <c r="I821" s="2">
        <v>3230</v>
      </c>
      <c r="M821" s="12" t="s">
        <v>1239</v>
      </c>
      <c r="N821" s="1" t="s">
        <v>70</v>
      </c>
      <c r="O821" s="1" t="s">
        <v>1246</v>
      </c>
      <c r="P821" s="1" t="s">
        <v>292</v>
      </c>
      <c r="R821" s="12" t="s">
        <v>20</v>
      </c>
    </row>
    <row r="822" spans="1:20" hidden="1" x14ac:dyDescent="0.2">
      <c r="A822" s="1">
        <v>819</v>
      </c>
      <c r="B822" s="2" t="s">
        <v>283</v>
      </c>
      <c r="C822" s="2" t="s">
        <v>273</v>
      </c>
      <c r="D822" s="5" t="s">
        <v>1054</v>
      </c>
      <c r="E822" s="2">
        <v>4164</v>
      </c>
      <c r="F822" s="23">
        <v>4</v>
      </c>
      <c r="G822" s="1" t="s">
        <v>529</v>
      </c>
      <c r="H822" s="4">
        <v>8</v>
      </c>
      <c r="I822" s="2">
        <v>3230</v>
      </c>
      <c r="M822" s="12" t="s">
        <v>1239</v>
      </c>
      <c r="N822" s="1" t="s">
        <v>57</v>
      </c>
      <c r="O822" s="1" t="s">
        <v>1246</v>
      </c>
      <c r="P822" s="1" t="s">
        <v>199</v>
      </c>
      <c r="R822" s="12" t="s">
        <v>20</v>
      </c>
    </row>
    <row r="823" spans="1:20" hidden="1" x14ac:dyDescent="0.2">
      <c r="A823" s="1">
        <v>820</v>
      </c>
      <c r="B823" s="2" t="s">
        <v>283</v>
      </c>
      <c r="C823" s="2" t="s">
        <v>273</v>
      </c>
      <c r="D823" s="5" t="s">
        <v>1054</v>
      </c>
      <c r="E823" s="2">
        <v>4165</v>
      </c>
      <c r="F823" s="2">
        <v>15</v>
      </c>
      <c r="G823" s="1" t="s">
        <v>31</v>
      </c>
      <c r="H823" s="4">
        <v>6.82</v>
      </c>
      <c r="I823" s="2">
        <v>2700</v>
      </c>
      <c r="M823" s="12" t="s">
        <v>1239</v>
      </c>
      <c r="N823" s="1" t="s">
        <v>57</v>
      </c>
      <c r="O823" s="1" t="s">
        <v>1246</v>
      </c>
      <c r="P823" s="1" t="s">
        <v>32</v>
      </c>
      <c r="Q823" s="1" t="s">
        <v>1288</v>
      </c>
      <c r="R823" s="12" t="s">
        <v>16</v>
      </c>
    </row>
    <row r="824" spans="1:20" hidden="1" x14ac:dyDescent="0.2">
      <c r="A824" s="1">
        <v>821</v>
      </c>
      <c r="B824" s="2" t="s">
        <v>283</v>
      </c>
      <c r="C824" s="2" t="s">
        <v>273</v>
      </c>
      <c r="D824" s="5" t="s">
        <v>1054</v>
      </c>
      <c r="E824" s="2">
        <v>4166</v>
      </c>
      <c r="F824" s="23">
        <v>12</v>
      </c>
      <c r="G824" s="1" t="s">
        <v>30</v>
      </c>
      <c r="H824" s="4">
        <v>4.82</v>
      </c>
      <c r="I824" s="2">
        <v>3230</v>
      </c>
      <c r="M824" s="12" t="s">
        <v>1239</v>
      </c>
      <c r="N824" s="1" t="s">
        <v>57</v>
      </c>
      <c r="O824" s="1" t="s">
        <v>1246</v>
      </c>
      <c r="P824" s="1" t="s">
        <v>15</v>
      </c>
      <c r="R824" s="12" t="s">
        <v>20</v>
      </c>
      <c r="T824" s="13"/>
    </row>
    <row r="825" spans="1:20" hidden="1" x14ac:dyDescent="0.2">
      <c r="A825" s="1">
        <v>822</v>
      </c>
      <c r="B825" s="2" t="s">
        <v>283</v>
      </c>
      <c r="C825" s="2" t="s">
        <v>273</v>
      </c>
      <c r="D825" s="5" t="s">
        <v>1054</v>
      </c>
      <c r="E825" s="2">
        <v>4167</v>
      </c>
      <c r="F825" s="23">
        <v>1</v>
      </c>
      <c r="G825" s="1" t="s">
        <v>513</v>
      </c>
      <c r="H825" s="4">
        <v>3.21</v>
      </c>
      <c r="I825" s="2">
        <v>2700</v>
      </c>
      <c r="M825" s="5" t="s">
        <v>1241</v>
      </c>
      <c r="N825" s="1" t="s">
        <v>131</v>
      </c>
      <c r="O825" s="1" t="s">
        <v>1245</v>
      </c>
      <c r="P825" s="1" t="s">
        <v>28</v>
      </c>
      <c r="Q825" s="1" t="s">
        <v>1288</v>
      </c>
      <c r="R825" s="12" t="s">
        <v>16</v>
      </c>
      <c r="T825" s="13"/>
    </row>
    <row r="826" spans="1:20" hidden="1" x14ac:dyDescent="0.2">
      <c r="A826" s="1">
        <v>823</v>
      </c>
      <c r="B826" s="2" t="s">
        <v>283</v>
      </c>
      <c r="C826" s="2" t="s">
        <v>273</v>
      </c>
      <c r="D826" s="5" t="s">
        <v>1054</v>
      </c>
      <c r="E826" s="2">
        <v>4168</v>
      </c>
      <c r="F826" s="23">
        <v>1</v>
      </c>
      <c r="G826" s="1" t="s">
        <v>513</v>
      </c>
      <c r="H826" s="4">
        <v>3.19</v>
      </c>
      <c r="I826" s="2">
        <v>2700</v>
      </c>
      <c r="M826" s="5" t="s">
        <v>1241</v>
      </c>
      <c r="N826" s="1" t="s">
        <v>131</v>
      </c>
      <c r="O826" s="1" t="s">
        <v>1245</v>
      </c>
      <c r="P826" s="1" t="s">
        <v>28</v>
      </c>
      <c r="Q826" s="1" t="s">
        <v>1288</v>
      </c>
      <c r="R826" s="12" t="s">
        <v>16</v>
      </c>
      <c r="T826" s="13"/>
    </row>
    <row r="827" spans="1:20" hidden="1" x14ac:dyDescent="0.2">
      <c r="A827" s="1">
        <v>824</v>
      </c>
      <c r="B827" s="2" t="s">
        <v>283</v>
      </c>
      <c r="C827" s="2" t="s">
        <v>273</v>
      </c>
      <c r="D827" s="5" t="s">
        <v>1054</v>
      </c>
      <c r="E827" s="2">
        <v>4169</v>
      </c>
      <c r="F827" s="23">
        <v>1</v>
      </c>
      <c r="G827" s="1" t="s">
        <v>546</v>
      </c>
      <c r="H827" s="4">
        <v>6.47</v>
      </c>
      <c r="I827" s="2">
        <v>3230</v>
      </c>
      <c r="M827" s="5" t="s">
        <v>1241</v>
      </c>
      <c r="N827" s="1" t="s">
        <v>131</v>
      </c>
      <c r="O827" s="1" t="s">
        <v>1245</v>
      </c>
      <c r="P827" s="1" t="s">
        <v>28</v>
      </c>
      <c r="R827" s="12" t="s">
        <v>20</v>
      </c>
    </row>
    <row r="828" spans="1:20" hidden="1" x14ac:dyDescent="0.2">
      <c r="A828" s="1">
        <v>825</v>
      </c>
      <c r="B828" s="2" t="s">
        <v>283</v>
      </c>
      <c r="C828" s="2" t="s">
        <v>273</v>
      </c>
      <c r="D828" s="5" t="s">
        <v>1054</v>
      </c>
      <c r="E828" s="2">
        <v>4170</v>
      </c>
      <c r="F828" s="23">
        <v>12</v>
      </c>
      <c r="G828" s="1" t="s">
        <v>519</v>
      </c>
      <c r="H828" s="4">
        <v>6.81</v>
      </c>
      <c r="I828" s="2">
        <v>3230</v>
      </c>
      <c r="M828" s="12" t="s">
        <v>1239</v>
      </c>
      <c r="N828" s="1" t="s">
        <v>57</v>
      </c>
      <c r="O828" s="1" t="s">
        <v>1246</v>
      </c>
      <c r="P828" s="1" t="s">
        <v>15</v>
      </c>
      <c r="R828" s="12" t="s">
        <v>20</v>
      </c>
    </row>
    <row r="829" spans="1:20" hidden="1" x14ac:dyDescent="0.2">
      <c r="A829" s="1">
        <v>826</v>
      </c>
      <c r="B829" s="2" t="s">
        <v>283</v>
      </c>
      <c r="C829" s="2" t="s">
        <v>273</v>
      </c>
      <c r="D829" s="5" t="s">
        <v>1054</v>
      </c>
      <c r="E829" s="2">
        <v>4171</v>
      </c>
      <c r="F829" s="2">
        <v>14</v>
      </c>
      <c r="G829" s="1" t="s">
        <v>36</v>
      </c>
      <c r="H829" s="4">
        <v>3.24</v>
      </c>
      <c r="I829" s="2">
        <v>3230</v>
      </c>
      <c r="M829" s="5" t="s">
        <v>1241</v>
      </c>
      <c r="N829" s="1" t="s">
        <v>74</v>
      </c>
      <c r="O829" s="1" t="s">
        <v>1245</v>
      </c>
      <c r="P829" s="1" t="s">
        <v>37</v>
      </c>
      <c r="R829" s="12" t="s">
        <v>20</v>
      </c>
    </row>
    <row r="830" spans="1:20" hidden="1" x14ac:dyDescent="0.2">
      <c r="A830" s="1">
        <v>827</v>
      </c>
      <c r="B830" s="2" t="s">
        <v>283</v>
      </c>
      <c r="C830" s="2" t="s">
        <v>273</v>
      </c>
      <c r="D830" s="5" t="s">
        <v>1054</v>
      </c>
      <c r="E830" s="2">
        <v>4172</v>
      </c>
      <c r="F830" s="2">
        <v>14</v>
      </c>
      <c r="G830" s="1" t="s">
        <v>36</v>
      </c>
      <c r="H830" s="4">
        <v>3.58</v>
      </c>
      <c r="I830" s="2">
        <v>3230</v>
      </c>
      <c r="M830" s="5" t="s">
        <v>1241</v>
      </c>
      <c r="N830" s="1" t="s">
        <v>74</v>
      </c>
      <c r="O830" s="1" t="s">
        <v>1245</v>
      </c>
      <c r="P830" s="1" t="s">
        <v>37</v>
      </c>
      <c r="R830" s="12" t="s">
        <v>20</v>
      </c>
    </row>
    <row r="831" spans="1:20" hidden="1" x14ac:dyDescent="0.2">
      <c r="A831" s="1">
        <v>828</v>
      </c>
      <c r="B831" s="2" t="s">
        <v>283</v>
      </c>
      <c r="C831" s="2" t="s">
        <v>273</v>
      </c>
      <c r="D831" s="5" t="s">
        <v>1054</v>
      </c>
      <c r="E831" s="2">
        <v>4173</v>
      </c>
      <c r="F831" s="23">
        <v>1</v>
      </c>
      <c r="G831" s="1" t="s">
        <v>13</v>
      </c>
      <c r="H831" s="4">
        <v>27.09</v>
      </c>
      <c r="I831" s="2">
        <v>2700</v>
      </c>
      <c r="M831" s="12" t="s">
        <v>1239</v>
      </c>
      <c r="N831" s="1" t="s">
        <v>57</v>
      </c>
      <c r="O831" s="1" t="s">
        <v>1246</v>
      </c>
      <c r="P831" s="1" t="s">
        <v>15</v>
      </c>
      <c r="Q831" s="1" t="s">
        <v>1288</v>
      </c>
      <c r="R831" s="12" t="s">
        <v>26</v>
      </c>
    </row>
    <row r="832" spans="1:20" hidden="1" x14ac:dyDescent="0.2">
      <c r="A832" s="1">
        <v>829</v>
      </c>
      <c r="B832" s="2" t="s">
        <v>283</v>
      </c>
      <c r="C832" s="2" t="s">
        <v>273</v>
      </c>
      <c r="D832" s="5" t="s">
        <v>1054</v>
      </c>
      <c r="E832" s="2">
        <v>4174</v>
      </c>
      <c r="F832" s="23">
        <v>1</v>
      </c>
      <c r="G832" s="1" t="s">
        <v>13</v>
      </c>
      <c r="H832" s="4">
        <v>62.16</v>
      </c>
      <c r="I832" s="2">
        <v>2700</v>
      </c>
      <c r="M832" s="12" t="s">
        <v>1239</v>
      </c>
      <c r="N832" s="1" t="s">
        <v>57</v>
      </c>
      <c r="O832" s="1" t="s">
        <v>1246</v>
      </c>
      <c r="P832" s="1" t="s">
        <v>15</v>
      </c>
      <c r="Q832" s="1" t="s">
        <v>1288</v>
      </c>
      <c r="R832" s="12" t="s">
        <v>26</v>
      </c>
    </row>
    <row r="833" spans="1:18" hidden="1" x14ac:dyDescent="0.2">
      <c r="A833" s="1">
        <v>830</v>
      </c>
      <c r="B833" s="2" t="s">
        <v>283</v>
      </c>
      <c r="C833" s="2" t="s">
        <v>273</v>
      </c>
      <c r="D833" s="5" t="s">
        <v>1054</v>
      </c>
      <c r="E833" s="2">
        <v>4175</v>
      </c>
      <c r="F833" s="23">
        <v>1</v>
      </c>
      <c r="G833" s="1" t="s">
        <v>515</v>
      </c>
      <c r="H833" s="4">
        <v>26.06</v>
      </c>
      <c r="I833" s="2">
        <v>3230</v>
      </c>
      <c r="M833" s="12" t="s">
        <v>1239</v>
      </c>
      <c r="N833" s="1" t="s">
        <v>57</v>
      </c>
      <c r="O833" s="1" t="s">
        <v>1246</v>
      </c>
      <c r="P833" s="1" t="s">
        <v>516</v>
      </c>
      <c r="Q833" s="1" t="s">
        <v>1288</v>
      </c>
      <c r="R833" s="12" t="s">
        <v>517</v>
      </c>
    </row>
    <row r="834" spans="1:18" hidden="1" x14ac:dyDescent="0.2">
      <c r="A834" s="1">
        <v>831</v>
      </c>
      <c r="B834" s="2" t="s">
        <v>283</v>
      </c>
      <c r="C834" s="2" t="s">
        <v>273</v>
      </c>
      <c r="D834" s="5" t="s">
        <v>1054</v>
      </c>
      <c r="E834" s="2">
        <v>4176</v>
      </c>
      <c r="F834" s="23">
        <v>1</v>
      </c>
      <c r="G834" s="1" t="s">
        <v>458</v>
      </c>
      <c r="H834" s="4">
        <v>3.75</v>
      </c>
      <c r="I834" s="2">
        <v>2700</v>
      </c>
      <c r="M834" s="5" t="s">
        <v>1241</v>
      </c>
      <c r="N834" s="1" t="s">
        <v>87</v>
      </c>
      <c r="O834" s="1" t="s">
        <v>1245</v>
      </c>
      <c r="P834" s="1" t="s">
        <v>28</v>
      </c>
      <c r="Q834" s="1" t="s">
        <v>1288</v>
      </c>
      <c r="R834" s="12" t="s">
        <v>16</v>
      </c>
    </row>
    <row r="835" spans="1:18" hidden="1" x14ac:dyDescent="0.2">
      <c r="A835" s="1">
        <v>832</v>
      </c>
      <c r="B835" s="2" t="s">
        <v>283</v>
      </c>
      <c r="C835" s="2" t="s">
        <v>273</v>
      </c>
      <c r="D835" s="5" t="s">
        <v>1054</v>
      </c>
      <c r="E835" s="2">
        <v>4177</v>
      </c>
      <c r="F835" s="23">
        <v>1</v>
      </c>
      <c r="G835" s="1" t="s">
        <v>515</v>
      </c>
      <c r="H835" s="4">
        <v>23.27</v>
      </c>
      <c r="I835" s="2">
        <v>3230</v>
      </c>
      <c r="M835" s="12" t="s">
        <v>1239</v>
      </c>
      <c r="N835" s="1" t="s">
        <v>57</v>
      </c>
      <c r="O835" s="1" t="s">
        <v>1246</v>
      </c>
      <c r="P835" s="1" t="s">
        <v>516</v>
      </c>
      <c r="Q835" s="1" t="s">
        <v>1288</v>
      </c>
      <c r="R835" s="12" t="s">
        <v>517</v>
      </c>
    </row>
    <row r="836" spans="1:18" hidden="1" x14ac:dyDescent="0.2">
      <c r="A836" s="1">
        <v>833</v>
      </c>
      <c r="B836" s="2" t="s">
        <v>283</v>
      </c>
      <c r="C836" s="2" t="s">
        <v>273</v>
      </c>
      <c r="D836" s="5" t="s">
        <v>1054</v>
      </c>
      <c r="E836" s="2">
        <v>4178</v>
      </c>
      <c r="F836" s="23">
        <v>1</v>
      </c>
      <c r="G836" s="1" t="s">
        <v>458</v>
      </c>
      <c r="H836" s="4">
        <v>3.75</v>
      </c>
      <c r="I836" s="2">
        <v>2700</v>
      </c>
      <c r="M836" s="5" t="s">
        <v>1241</v>
      </c>
      <c r="N836" s="1" t="s">
        <v>87</v>
      </c>
      <c r="O836" s="1" t="s">
        <v>1245</v>
      </c>
      <c r="P836" s="1" t="s">
        <v>28</v>
      </c>
      <c r="Q836" s="1" t="s">
        <v>1288</v>
      </c>
      <c r="R836" s="12" t="s">
        <v>16</v>
      </c>
    </row>
    <row r="837" spans="1:18" hidden="1" x14ac:dyDescent="0.2">
      <c r="A837" s="1">
        <v>834</v>
      </c>
      <c r="B837" s="2" t="s">
        <v>283</v>
      </c>
      <c r="C837" s="2" t="s">
        <v>273</v>
      </c>
      <c r="D837" s="5" t="s">
        <v>1054</v>
      </c>
      <c r="E837" s="2">
        <v>4179</v>
      </c>
      <c r="F837" s="23">
        <v>1</v>
      </c>
      <c r="G837" s="1" t="s">
        <v>522</v>
      </c>
      <c r="H837" s="4">
        <v>32.56</v>
      </c>
      <c r="I837" s="2">
        <v>3230</v>
      </c>
      <c r="M837" s="12" t="s">
        <v>1239</v>
      </c>
      <c r="N837" s="1" t="s">
        <v>57</v>
      </c>
      <c r="O837" s="1" t="s">
        <v>1246</v>
      </c>
      <c r="P837" s="1" t="s">
        <v>516</v>
      </c>
      <c r="Q837" s="1" t="s">
        <v>1288</v>
      </c>
      <c r="R837" s="12" t="s">
        <v>517</v>
      </c>
    </row>
    <row r="838" spans="1:18" hidden="1" x14ac:dyDescent="0.2">
      <c r="A838" s="1">
        <v>835</v>
      </c>
      <c r="B838" s="2" t="s">
        <v>283</v>
      </c>
      <c r="C838" s="2" t="s">
        <v>273</v>
      </c>
      <c r="D838" s="5" t="s">
        <v>1054</v>
      </c>
      <c r="E838" s="2">
        <v>4180</v>
      </c>
      <c r="F838" s="23">
        <v>1</v>
      </c>
      <c r="G838" s="1" t="s">
        <v>458</v>
      </c>
      <c r="H838" s="4">
        <v>3.75</v>
      </c>
      <c r="I838" s="2">
        <v>2700</v>
      </c>
      <c r="M838" s="5" t="s">
        <v>1241</v>
      </c>
      <c r="N838" s="1" t="s">
        <v>87</v>
      </c>
      <c r="O838" s="1" t="s">
        <v>1245</v>
      </c>
      <c r="P838" s="1" t="s">
        <v>28</v>
      </c>
      <c r="Q838" s="1" t="s">
        <v>1288</v>
      </c>
      <c r="R838" s="12" t="s">
        <v>16</v>
      </c>
    </row>
    <row r="839" spans="1:18" hidden="1" x14ac:dyDescent="0.2">
      <c r="A839" s="1">
        <v>836</v>
      </c>
      <c r="B839" s="2" t="s">
        <v>283</v>
      </c>
      <c r="C839" s="2" t="s">
        <v>273</v>
      </c>
      <c r="D839" s="5" t="s">
        <v>1054</v>
      </c>
      <c r="E839" s="2">
        <v>4181</v>
      </c>
      <c r="F839" s="23">
        <v>1</v>
      </c>
      <c r="G839" s="1" t="s">
        <v>522</v>
      </c>
      <c r="H839" s="4">
        <v>32.64</v>
      </c>
      <c r="I839" s="2">
        <v>3230</v>
      </c>
      <c r="M839" s="12" t="s">
        <v>1239</v>
      </c>
      <c r="N839" s="1" t="s">
        <v>57</v>
      </c>
      <c r="O839" s="1" t="s">
        <v>1246</v>
      </c>
      <c r="P839" s="1" t="s">
        <v>516</v>
      </c>
      <c r="Q839" s="1" t="s">
        <v>1288</v>
      </c>
      <c r="R839" s="12" t="s">
        <v>517</v>
      </c>
    </row>
    <row r="840" spans="1:18" hidden="1" x14ac:dyDescent="0.2">
      <c r="A840" s="1">
        <v>837</v>
      </c>
      <c r="B840" s="2" t="s">
        <v>283</v>
      </c>
      <c r="C840" s="2" t="s">
        <v>273</v>
      </c>
      <c r="D840" s="5" t="s">
        <v>1054</v>
      </c>
      <c r="E840" s="2">
        <v>4182</v>
      </c>
      <c r="F840" s="23">
        <v>1</v>
      </c>
      <c r="G840" s="1" t="s">
        <v>458</v>
      </c>
      <c r="H840" s="4">
        <v>3.75</v>
      </c>
      <c r="I840" s="2">
        <v>2700</v>
      </c>
      <c r="M840" s="5" t="s">
        <v>1241</v>
      </c>
      <c r="N840" s="1" t="s">
        <v>87</v>
      </c>
      <c r="O840" s="1" t="s">
        <v>1245</v>
      </c>
      <c r="P840" s="1" t="s">
        <v>28</v>
      </c>
      <c r="Q840" s="1" t="s">
        <v>1288</v>
      </c>
      <c r="R840" s="12" t="s">
        <v>16</v>
      </c>
    </row>
    <row r="841" spans="1:18" hidden="1" x14ac:dyDescent="0.2">
      <c r="A841" s="1">
        <v>838</v>
      </c>
      <c r="B841" s="2" t="s">
        <v>283</v>
      </c>
      <c r="C841" s="2" t="s">
        <v>273</v>
      </c>
      <c r="D841" s="5" t="s">
        <v>1054</v>
      </c>
      <c r="E841" s="2">
        <v>4183</v>
      </c>
      <c r="F841" s="23">
        <v>1</v>
      </c>
      <c r="G841" s="1" t="s">
        <v>522</v>
      </c>
      <c r="H841" s="4">
        <v>32.619999999999997</v>
      </c>
      <c r="I841" s="2">
        <v>3230</v>
      </c>
      <c r="M841" s="12" t="s">
        <v>1239</v>
      </c>
      <c r="N841" s="1" t="s">
        <v>57</v>
      </c>
      <c r="O841" s="1" t="s">
        <v>1246</v>
      </c>
      <c r="P841" s="1" t="s">
        <v>516</v>
      </c>
      <c r="Q841" s="1" t="s">
        <v>1288</v>
      </c>
      <c r="R841" s="12" t="s">
        <v>517</v>
      </c>
    </row>
    <row r="842" spans="1:18" hidden="1" x14ac:dyDescent="0.2">
      <c r="A842" s="1">
        <v>839</v>
      </c>
      <c r="B842" s="2" t="s">
        <v>283</v>
      </c>
      <c r="C842" s="2" t="s">
        <v>273</v>
      </c>
      <c r="D842" s="5" t="s">
        <v>1054</v>
      </c>
      <c r="E842" s="2">
        <v>4184</v>
      </c>
      <c r="F842" s="23">
        <v>1</v>
      </c>
      <c r="G842" s="1" t="s">
        <v>458</v>
      </c>
      <c r="H842" s="4">
        <v>3.75</v>
      </c>
      <c r="I842" s="2">
        <v>2700</v>
      </c>
      <c r="M842" s="5" t="s">
        <v>1241</v>
      </c>
      <c r="N842" s="1" t="s">
        <v>87</v>
      </c>
      <c r="O842" s="1" t="s">
        <v>1245</v>
      </c>
      <c r="P842" s="1" t="s">
        <v>28</v>
      </c>
      <c r="Q842" s="1" t="s">
        <v>1288</v>
      </c>
      <c r="R842" s="12" t="s">
        <v>16</v>
      </c>
    </row>
    <row r="843" spans="1:18" hidden="1" x14ac:dyDescent="0.2">
      <c r="A843" s="1">
        <v>840</v>
      </c>
      <c r="B843" s="2" t="s">
        <v>283</v>
      </c>
      <c r="C843" s="2" t="s">
        <v>273</v>
      </c>
      <c r="D843" s="5" t="s">
        <v>1054</v>
      </c>
      <c r="E843" s="2">
        <v>4185</v>
      </c>
      <c r="F843" s="23">
        <v>1</v>
      </c>
      <c r="G843" s="1" t="s">
        <v>522</v>
      </c>
      <c r="H843" s="4">
        <v>32.54</v>
      </c>
      <c r="I843" s="2">
        <v>3230</v>
      </c>
      <c r="M843" s="12" t="s">
        <v>1239</v>
      </c>
      <c r="N843" s="1" t="s">
        <v>57</v>
      </c>
      <c r="O843" s="1" t="s">
        <v>1246</v>
      </c>
      <c r="P843" s="1" t="s">
        <v>516</v>
      </c>
      <c r="Q843" s="1" t="s">
        <v>1288</v>
      </c>
      <c r="R843" s="12" t="s">
        <v>517</v>
      </c>
    </row>
    <row r="844" spans="1:18" hidden="1" x14ac:dyDescent="0.2">
      <c r="A844" s="1">
        <v>841</v>
      </c>
      <c r="B844" s="2" t="s">
        <v>283</v>
      </c>
      <c r="C844" s="2" t="s">
        <v>273</v>
      </c>
      <c r="D844" s="5" t="s">
        <v>1054</v>
      </c>
      <c r="E844" s="2">
        <v>4186</v>
      </c>
      <c r="F844" s="23">
        <v>1</v>
      </c>
      <c r="G844" s="1" t="s">
        <v>458</v>
      </c>
      <c r="H844" s="4">
        <v>3.75</v>
      </c>
      <c r="I844" s="2">
        <v>2700</v>
      </c>
      <c r="M844" s="5" t="s">
        <v>1241</v>
      </c>
      <c r="N844" s="1" t="s">
        <v>87</v>
      </c>
      <c r="O844" s="1" t="s">
        <v>1245</v>
      </c>
      <c r="P844" s="1" t="s">
        <v>28</v>
      </c>
      <c r="Q844" s="1" t="s">
        <v>1288</v>
      </c>
      <c r="R844" s="12" t="s">
        <v>16</v>
      </c>
    </row>
    <row r="845" spans="1:18" hidden="1" x14ac:dyDescent="0.2">
      <c r="A845" s="1">
        <v>842</v>
      </c>
      <c r="B845" s="2" t="s">
        <v>283</v>
      </c>
      <c r="C845" s="2" t="s">
        <v>273</v>
      </c>
      <c r="D845" s="5" t="s">
        <v>1054</v>
      </c>
      <c r="E845" s="2">
        <v>4187</v>
      </c>
      <c r="F845" s="23">
        <v>1</v>
      </c>
      <c r="G845" s="1" t="s">
        <v>520</v>
      </c>
      <c r="H845" s="4">
        <v>35.340000000000003</v>
      </c>
      <c r="I845" s="2">
        <v>3230</v>
      </c>
      <c r="M845" s="12" t="s">
        <v>1239</v>
      </c>
      <c r="N845" s="1" t="s">
        <v>57</v>
      </c>
      <c r="O845" s="1" t="s">
        <v>1246</v>
      </c>
      <c r="P845" s="1" t="s">
        <v>516</v>
      </c>
      <c r="Q845" s="1" t="s">
        <v>1288</v>
      </c>
      <c r="R845" s="12" t="s">
        <v>517</v>
      </c>
    </row>
    <row r="846" spans="1:18" hidden="1" x14ac:dyDescent="0.2">
      <c r="A846" s="1">
        <v>843</v>
      </c>
      <c r="B846" s="2" t="s">
        <v>283</v>
      </c>
      <c r="C846" s="2" t="s">
        <v>273</v>
      </c>
      <c r="D846" s="5" t="s">
        <v>1054</v>
      </c>
      <c r="E846" s="2">
        <v>4188</v>
      </c>
      <c r="F846" s="23">
        <v>1</v>
      </c>
      <c r="G846" s="1" t="s">
        <v>521</v>
      </c>
      <c r="H846" s="4">
        <v>5.57</v>
      </c>
      <c r="I846" s="2">
        <v>2700</v>
      </c>
      <c r="M846" s="5" t="s">
        <v>1241</v>
      </c>
      <c r="N846" s="1" t="s">
        <v>87</v>
      </c>
      <c r="O846" s="1" t="s">
        <v>1245</v>
      </c>
      <c r="P846" s="1" t="s">
        <v>28</v>
      </c>
      <c r="Q846" s="1" t="s">
        <v>1288</v>
      </c>
      <c r="R846" s="12" t="s">
        <v>16</v>
      </c>
    </row>
    <row r="847" spans="1:18" hidden="1" x14ac:dyDescent="0.2">
      <c r="A847" s="1">
        <v>844</v>
      </c>
      <c r="B847" s="2" t="s">
        <v>283</v>
      </c>
      <c r="C847" s="2" t="s">
        <v>273</v>
      </c>
      <c r="D847" s="5" t="s">
        <v>1054</v>
      </c>
      <c r="E847" s="2">
        <v>4189</v>
      </c>
      <c r="F847" s="23">
        <v>12</v>
      </c>
      <c r="G847" s="1" t="s">
        <v>528</v>
      </c>
      <c r="H847" s="4">
        <v>9.3699999999999992</v>
      </c>
      <c r="I847" s="2">
        <v>3230</v>
      </c>
      <c r="M847" s="12" t="s">
        <v>1239</v>
      </c>
      <c r="N847" s="1" t="s">
        <v>57</v>
      </c>
      <c r="O847" s="1" t="s">
        <v>1246</v>
      </c>
      <c r="P847" s="1" t="s">
        <v>15</v>
      </c>
      <c r="R847" s="12" t="s">
        <v>20</v>
      </c>
    </row>
    <row r="848" spans="1:18" hidden="1" x14ac:dyDescent="0.2">
      <c r="A848" s="1">
        <v>845</v>
      </c>
      <c r="B848" s="2" t="s">
        <v>283</v>
      </c>
      <c r="C848" s="2" t="s">
        <v>273</v>
      </c>
      <c r="D848" s="5" t="s">
        <v>1054</v>
      </c>
      <c r="E848" s="2">
        <v>4190</v>
      </c>
      <c r="F848" s="23">
        <v>1</v>
      </c>
      <c r="G848" s="1" t="s">
        <v>518</v>
      </c>
      <c r="H848" s="4">
        <v>24.02</v>
      </c>
      <c r="I848" s="2">
        <v>3230</v>
      </c>
      <c r="M848" s="5" t="s">
        <v>1241</v>
      </c>
      <c r="N848" s="1" t="s">
        <v>87</v>
      </c>
      <c r="O848" s="1" t="s">
        <v>1245</v>
      </c>
      <c r="P848" s="1" t="s">
        <v>28</v>
      </c>
      <c r="R848" s="12" t="s">
        <v>20</v>
      </c>
    </row>
    <row r="849" spans="1:20" hidden="1" x14ac:dyDescent="0.2">
      <c r="A849" s="1">
        <v>846</v>
      </c>
      <c r="B849" s="2" t="s">
        <v>283</v>
      </c>
      <c r="C849" s="2" t="s">
        <v>273</v>
      </c>
      <c r="D849" s="5" t="s">
        <v>1054</v>
      </c>
      <c r="E849" s="2">
        <v>4191</v>
      </c>
      <c r="F849" s="23">
        <v>1</v>
      </c>
      <c r="G849" s="1" t="s">
        <v>106</v>
      </c>
      <c r="H849" s="4">
        <v>10.41</v>
      </c>
      <c r="I849" s="2">
        <v>2700</v>
      </c>
      <c r="M849" s="5" t="s">
        <v>1241</v>
      </c>
      <c r="N849" s="1" t="s">
        <v>87</v>
      </c>
      <c r="O849" s="1" t="s">
        <v>1245</v>
      </c>
      <c r="P849" s="1" t="s">
        <v>28</v>
      </c>
      <c r="Q849" s="1" t="s">
        <v>1288</v>
      </c>
      <c r="R849" s="12" t="s">
        <v>16</v>
      </c>
    </row>
    <row r="850" spans="1:20" hidden="1" x14ac:dyDescent="0.2">
      <c r="A850" s="1">
        <v>847</v>
      </c>
      <c r="B850" s="2" t="s">
        <v>283</v>
      </c>
      <c r="C850" s="2" t="s">
        <v>273</v>
      </c>
      <c r="D850" s="5" t="s">
        <v>1054</v>
      </c>
      <c r="E850" s="2">
        <v>4192</v>
      </c>
      <c r="F850" s="23">
        <v>1</v>
      </c>
      <c r="G850" s="1" t="s">
        <v>559</v>
      </c>
      <c r="H850" s="4">
        <v>19.57</v>
      </c>
      <c r="I850" s="2">
        <v>3230</v>
      </c>
      <c r="M850" s="12" t="s">
        <v>1239</v>
      </c>
      <c r="N850" s="1" t="s">
        <v>57</v>
      </c>
      <c r="O850" s="1" t="s">
        <v>1246</v>
      </c>
      <c r="P850" s="1" t="s">
        <v>15</v>
      </c>
      <c r="Q850" s="1" t="s">
        <v>1288</v>
      </c>
      <c r="R850" s="12" t="s">
        <v>517</v>
      </c>
    </row>
    <row r="851" spans="1:20" hidden="1" x14ac:dyDescent="0.2">
      <c r="A851" s="1">
        <v>848</v>
      </c>
      <c r="B851" s="2" t="s">
        <v>283</v>
      </c>
      <c r="C851" s="2" t="s">
        <v>273</v>
      </c>
      <c r="D851" s="5" t="s">
        <v>1054</v>
      </c>
      <c r="E851" s="2">
        <v>4193</v>
      </c>
      <c r="F851" s="23">
        <v>1</v>
      </c>
      <c r="G851" s="1" t="s">
        <v>458</v>
      </c>
      <c r="H851" s="4">
        <v>2.9</v>
      </c>
      <c r="I851" s="2">
        <v>2700</v>
      </c>
      <c r="M851" s="5" t="s">
        <v>1241</v>
      </c>
      <c r="N851" s="1" t="s">
        <v>87</v>
      </c>
      <c r="O851" s="1" t="s">
        <v>1245</v>
      </c>
      <c r="P851" s="1" t="s">
        <v>28</v>
      </c>
      <c r="Q851" s="1" t="s">
        <v>1288</v>
      </c>
      <c r="R851" s="12" t="s">
        <v>16</v>
      </c>
    </row>
    <row r="852" spans="1:20" hidden="1" x14ac:dyDescent="0.2">
      <c r="A852" s="1">
        <v>849</v>
      </c>
      <c r="B852" s="2" t="s">
        <v>283</v>
      </c>
      <c r="C852" s="2" t="s">
        <v>273</v>
      </c>
      <c r="D852" s="5" t="s">
        <v>1054</v>
      </c>
      <c r="E852" s="2">
        <v>4194</v>
      </c>
      <c r="F852" s="23">
        <v>6</v>
      </c>
      <c r="G852" s="1" t="s">
        <v>197</v>
      </c>
      <c r="H852" s="4">
        <v>17.04</v>
      </c>
      <c r="I852" s="2">
        <v>3230</v>
      </c>
      <c r="M852" s="12" t="s">
        <v>1239</v>
      </c>
      <c r="N852" s="1" t="s">
        <v>57</v>
      </c>
      <c r="O852" s="1" t="s">
        <v>1246</v>
      </c>
      <c r="P852" s="1" t="s">
        <v>15</v>
      </c>
      <c r="Q852" s="1" t="s">
        <v>1288</v>
      </c>
      <c r="R852" s="12" t="s">
        <v>517</v>
      </c>
    </row>
    <row r="853" spans="1:20" hidden="1" x14ac:dyDescent="0.2">
      <c r="A853" s="1">
        <v>850</v>
      </c>
      <c r="B853" s="2" t="s">
        <v>283</v>
      </c>
      <c r="C853" s="2" t="s">
        <v>273</v>
      </c>
      <c r="D853" s="5" t="s">
        <v>1054</v>
      </c>
      <c r="E853" s="2">
        <v>4195</v>
      </c>
      <c r="F853" s="23">
        <v>1</v>
      </c>
      <c r="G853" s="1" t="s">
        <v>458</v>
      </c>
      <c r="H853" s="4">
        <v>2.9</v>
      </c>
      <c r="I853" s="2">
        <v>2700</v>
      </c>
      <c r="M853" s="5" t="s">
        <v>1241</v>
      </c>
      <c r="N853" s="1" t="s">
        <v>87</v>
      </c>
      <c r="O853" s="1" t="s">
        <v>1245</v>
      </c>
      <c r="P853" s="1" t="s">
        <v>28</v>
      </c>
      <c r="Q853" s="1" t="s">
        <v>1288</v>
      </c>
      <c r="R853" s="12" t="s">
        <v>16</v>
      </c>
    </row>
    <row r="854" spans="1:20" hidden="1" x14ac:dyDescent="0.2">
      <c r="A854" s="1">
        <v>851</v>
      </c>
      <c r="B854" s="2" t="s">
        <v>283</v>
      </c>
      <c r="C854" s="2" t="s">
        <v>273</v>
      </c>
      <c r="D854" s="5" t="s">
        <v>1054</v>
      </c>
      <c r="E854" s="2">
        <v>4196</v>
      </c>
      <c r="F854" s="23">
        <v>4</v>
      </c>
      <c r="G854" s="1" t="s">
        <v>514</v>
      </c>
      <c r="H854" s="4">
        <v>21.5</v>
      </c>
      <c r="I854" s="2">
        <v>3230</v>
      </c>
      <c r="M854" s="12" t="s">
        <v>1239</v>
      </c>
      <c r="N854" s="1" t="s">
        <v>57</v>
      </c>
      <c r="O854" s="1" t="s">
        <v>1246</v>
      </c>
      <c r="P854" s="1" t="s">
        <v>15</v>
      </c>
      <c r="Q854" s="1" t="s">
        <v>1288</v>
      </c>
      <c r="R854" s="12" t="s">
        <v>517</v>
      </c>
    </row>
    <row r="855" spans="1:20" hidden="1" x14ac:dyDescent="0.2">
      <c r="A855" s="1">
        <v>852</v>
      </c>
      <c r="B855" s="2" t="s">
        <v>283</v>
      </c>
      <c r="C855" s="2" t="s">
        <v>273</v>
      </c>
      <c r="D855" s="5" t="s">
        <v>1054</v>
      </c>
      <c r="E855" s="2">
        <v>4197</v>
      </c>
      <c r="F855" s="23">
        <v>1</v>
      </c>
      <c r="G855" s="1" t="s">
        <v>513</v>
      </c>
      <c r="H855" s="4">
        <v>3.52</v>
      </c>
      <c r="I855" s="2">
        <v>2700</v>
      </c>
      <c r="M855" s="5" t="s">
        <v>1241</v>
      </c>
      <c r="N855" s="1" t="s">
        <v>131</v>
      </c>
      <c r="O855" s="1" t="s">
        <v>1245</v>
      </c>
      <c r="P855" s="1" t="s">
        <v>28</v>
      </c>
      <c r="R855" s="12" t="s">
        <v>20</v>
      </c>
      <c r="T855" s="13"/>
    </row>
    <row r="856" spans="1:20" hidden="1" x14ac:dyDescent="0.2">
      <c r="A856" s="1">
        <v>853</v>
      </c>
      <c r="B856" s="2" t="s">
        <v>283</v>
      </c>
      <c r="C856" s="2" t="s">
        <v>273</v>
      </c>
      <c r="D856" s="5" t="s">
        <v>1054</v>
      </c>
      <c r="E856" s="2">
        <v>4198</v>
      </c>
      <c r="F856" s="23">
        <v>1</v>
      </c>
      <c r="G856" s="1" t="s">
        <v>513</v>
      </c>
      <c r="H856" s="4">
        <v>3.62</v>
      </c>
      <c r="I856" s="2">
        <v>2700</v>
      </c>
      <c r="M856" s="5" t="s">
        <v>1241</v>
      </c>
      <c r="N856" s="1" t="s">
        <v>131</v>
      </c>
      <c r="O856" s="1" t="s">
        <v>1245</v>
      </c>
      <c r="P856" s="1" t="s">
        <v>28</v>
      </c>
      <c r="Q856" s="1" t="s">
        <v>1288</v>
      </c>
      <c r="R856" s="12" t="s">
        <v>16</v>
      </c>
      <c r="T856" s="13"/>
    </row>
    <row r="857" spans="1:20" hidden="1" x14ac:dyDescent="0.2">
      <c r="A857" s="1">
        <v>854</v>
      </c>
      <c r="B857" s="2" t="s">
        <v>283</v>
      </c>
      <c r="C857" s="2" t="s">
        <v>273</v>
      </c>
      <c r="D857" s="5" t="s">
        <v>1054</v>
      </c>
      <c r="E857" s="2">
        <v>4199</v>
      </c>
      <c r="F857" s="23">
        <v>1</v>
      </c>
      <c r="G857" s="1" t="s">
        <v>478</v>
      </c>
      <c r="H857" s="4">
        <v>21.5</v>
      </c>
      <c r="I857" s="2">
        <v>3230</v>
      </c>
      <c r="M857" s="12" t="s">
        <v>1239</v>
      </c>
      <c r="N857" s="1" t="s">
        <v>70</v>
      </c>
      <c r="O857" s="1" t="s">
        <v>1246</v>
      </c>
      <c r="P857" s="1" t="s">
        <v>292</v>
      </c>
      <c r="R857" s="12" t="s">
        <v>20</v>
      </c>
    </row>
    <row r="858" spans="1:20" hidden="1" x14ac:dyDescent="0.2">
      <c r="A858" s="1">
        <v>855</v>
      </c>
      <c r="B858" s="2" t="s">
        <v>283</v>
      </c>
      <c r="C858" s="2" t="s">
        <v>273</v>
      </c>
      <c r="D858" s="5" t="s">
        <v>1054</v>
      </c>
      <c r="E858" s="2">
        <v>4200</v>
      </c>
      <c r="F858" s="23">
        <v>12</v>
      </c>
      <c r="G858" s="1" t="s">
        <v>30</v>
      </c>
      <c r="H858" s="4">
        <v>10.24</v>
      </c>
      <c r="I858" s="2">
        <v>3230</v>
      </c>
      <c r="M858" s="12" t="s">
        <v>1239</v>
      </c>
      <c r="N858" s="1" t="s">
        <v>57</v>
      </c>
      <c r="O858" s="1" t="s">
        <v>1246</v>
      </c>
      <c r="P858" s="1" t="s">
        <v>15</v>
      </c>
      <c r="R858" s="12" t="s">
        <v>20</v>
      </c>
      <c r="T858" s="13"/>
    </row>
    <row r="859" spans="1:20" hidden="1" x14ac:dyDescent="0.2">
      <c r="A859" s="1">
        <v>856</v>
      </c>
      <c r="B859" s="2" t="s">
        <v>283</v>
      </c>
      <c r="C859" s="2" t="s">
        <v>273</v>
      </c>
      <c r="D859" s="5" t="s">
        <v>1054</v>
      </c>
      <c r="E859" s="2">
        <v>4201</v>
      </c>
      <c r="F859" s="2">
        <v>15</v>
      </c>
      <c r="G859" s="1" t="s">
        <v>31</v>
      </c>
      <c r="H859" s="4">
        <v>9.4499999999999993</v>
      </c>
      <c r="I859" s="2">
        <v>2700</v>
      </c>
      <c r="M859" s="12" t="s">
        <v>1239</v>
      </c>
      <c r="N859" s="1" t="s">
        <v>57</v>
      </c>
      <c r="O859" s="1" t="s">
        <v>1246</v>
      </c>
      <c r="P859" s="1" t="s">
        <v>32</v>
      </c>
      <c r="Q859" s="1" t="s">
        <v>1288</v>
      </c>
      <c r="R859" s="12" t="s">
        <v>16</v>
      </c>
    </row>
    <row r="860" spans="1:20" hidden="1" x14ac:dyDescent="0.2">
      <c r="A860" s="1">
        <v>857</v>
      </c>
      <c r="B860" s="2" t="s">
        <v>283</v>
      </c>
      <c r="C860" s="2" t="s">
        <v>273</v>
      </c>
      <c r="D860" s="5" t="s">
        <v>1054</v>
      </c>
      <c r="E860" s="2">
        <v>4202</v>
      </c>
      <c r="F860" s="23">
        <v>4</v>
      </c>
      <c r="G860" s="1" t="s">
        <v>529</v>
      </c>
      <c r="H860" s="4">
        <v>10.34</v>
      </c>
      <c r="I860" s="2">
        <v>3230</v>
      </c>
      <c r="M860" s="12" t="s">
        <v>1239</v>
      </c>
      <c r="N860" s="1" t="s">
        <v>57</v>
      </c>
      <c r="O860" s="1" t="s">
        <v>1246</v>
      </c>
      <c r="P860" s="1" t="s">
        <v>199</v>
      </c>
      <c r="R860" s="12" t="s">
        <v>20</v>
      </c>
    </row>
    <row r="861" spans="1:20" hidden="1" x14ac:dyDescent="0.2">
      <c r="A861" s="1">
        <v>858</v>
      </c>
      <c r="B861" s="2" t="s">
        <v>283</v>
      </c>
      <c r="C861" s="2" t="s">
        <v>273</v>
      </c>
      <c r="D861" s="5" t="s">
        <v>1054</v>
      </c>
      <c r="E861" s="2">
        <v>4203</v>
      </c>
      <c r="F861" s="23">
        <v>1</v>
      </c>
      <c r="G861" s="1" t="s">
        <v>512</v>
      </c>
      <c r="H861" s="4">
        <v>18.13</v>
      </c>
      <c r="I861" s="2">
        <v>3230</v>
      </c>
      <c r="M861" s="12" t="s">
        <v>1239</v>
      </c>
      <c r="N861" s="1" t="s">
        <v>70</v>
      </c>
      <c r="O861" s="1" t="s">
        <v>1246</v>
      </c>
      <c r="P861" s="1" t="s">
        <v>292</v>
      </c>
      <c r="R861" s="12" t="s">
        <v>20</v>
      </c>
    </row>
    <row r="862" spans="1:20" hidden="1" x14ac:dyDescent="0.2">
      <c r="A862" s="1">
        <v>859</v>
      </c>
      <c r="B862" s="2" t="s">
        <v>283</v>
      </c>
      <c r="C862" s="2" t="s">
        <v>273</v>
      </c>
      <c r="D862" s="5" t="s">
        <v>1054</v>
      </c>
      <c r="E862" s="2">
        <v>4204</v>
      </c>
      <c r="F862" s="23">
        <v>1</v>
      </c>
      <c r="G862" s="1" t="s">
        <v>560</v>
      </c>
      <c r="H862" s="4">
        <v>22.92</v>
      </c>
      <c r="I862" s="2">
        <v>3230</v>
      </c>
      <c r="M862" s="12" t="s">
        <v>1239</v>
      </c>
      <c r="N862" s="1" t="s">
        <v>70</v>
      </c>
      <c r="O862" s="1" t="s">
        <v>1246</v>
      </c>
      <c r="P862" s="1" t="s">
        <v>292</v>
      </c>
      <c r="R862" s="12" t="s">
        <v>20</v>
      </c>
    </row>
    <row r="863" spans="1:20" hidden="1" x14ac:dyDescent="0.2">
      <c r="A863" s="1">
        <v>860</v>
      </c>
      <c r="B863" s="2" t="s">
        <v>283</v>
      </c>
      <c r="C863" s="2" t="s">
        <v>273</v>
      </c>
      <c r="D863" s="5" t="s">
        <v>1054</v>
      </c>
      <c r="E863" s="2">
        <v>4205</v>
      </c>
      <c r="F863" s="23">
        <v>1</v>
      </c>
      <c r="G863" s="1" t="s">
        <v>561</v>
      </c>
      <c r="H863" s="4">
        <v>5.47</v>
      </c>
      <c r="I863" s="2">
        <v>2700</v>
      </c>
      <c r="M863" s="5" t="s">
        <v>1241</v>
      </c>
      <c r="N863" s="1" t="s">
        <v>131</v>
      </c>
      <c r="O863" s="1" t="s">
        <v>1245</v>
      </c>
      <c r="P863" s="1" t="s">
        <v>28</v>
      </c>
      <c r="Q863" s="1" t="s">
        <v>1288</v>
      </c>
      <c r="R863" s="12" t="s">
        <v>16</v>
      </c>
    </row>
    <row r="864" spans="1:20" hidden="1" x14ac:dyDescent="0.2">
      <c r="A864" s="1">
        <v>861</v>
      </c>
      <c r="B864" s="2" t="s">
        <v>283</v>
      </c>
      <c r="C864" s="2" t="s">
        <v>273</v>
      </c>
      <c r="D864" s="5" t="s">
        <v>1039</v>
      </c>
      <c r="E864" s="2">
        <v>4206</v>
      </c>
      <c r="F864" s="23">
        <v>6</v>
      </c>
      <c r="G864" s="1" t="s">
        <v>13</v>
      </c>
      <c r="H864" s="4">
        <v>39.26</v>
      </c>
      <c r="I864" s="2" t="s">
        <v>562</v>
      </c>
      <c r="M864" s="12" t="s">
        <v>1239</v>
      </c>
      <c r="N864" s="1" t="s">
        <v>57</v>
      </c>
      <c r="O864" s="1" t="s">
        <v>1246</v>
      </c>
      <c r="P864" s="1" t="s">
        <v>15</v>
      </c>
      <c r="Q864" s="1" t="s">
        <v>1288</v>
      </c>
      <c r="R864" s="12" t="s">
        <v>16</v>
      </c>
    </row>
    <row r="865" spans="1:20" hidden="1" x14ac:dyDescent="0.2">
      <c r="A865" s="1">
        <v>862</v>
      </c>
      <c r="B865" s="2" t="s">
        <v>283</v>
      </c>
      <c r="C865" s="2" t="s">
        <v>273</v>
      </c>
      <c r="D865" s="5" t="s">
        <v>1039</v>
      </c>
      <c r="E865" s="2">
        <v>4207</v>
      </c>
      <c r="F865" s="23">
        <v>13</v>
      </c>
      <c r="G865" s="1" t="s">
        <v>432</v>
      </c>
      <c r="H865" s="4">
        <v>15.23</v>
      </c>
      <c r="I865" s="2">
        <v>3230</v>
      </c>
      <c r="M865" s="5" t="s">
        <v>1241</v>
      </c>
      <c r="N865" s="1" t="s">
        <v>185</v>
      </c>
      <c r="O865" s="1" t="s">
        <v>1245</v>
      </c>
      <c r="P865" s="1" t="s">
        <v>271</v>
      </c>
      <c r="R865" s="12" t="s">
        <v>20</v>
      </c>
    </row>
    <row r="866" spans="1:20" hidden="1" x14ac:dyDescent="0.2">
      <c r="A866" s="1">
        <v>863</v>
      </c>
      <c r="B866" s="2" t="s">
        <v>283</v>
      </c>
      <c r="C866" s="2" t="s">
        <v>273</v>
      </c>
      <c r="D866" s="5" t="s">
        <v>1039</v>
      </c>
      <c r="E866" s="2">
        <v>4208</v>
      </c>
      <c r="F866" s="23">
        <v>17</v>
      </c>
      <c r="G866" s="1" t="s">
        <v>17</v>
      </c>
      <c r="H866" s="4" t="s">
        <v>19</v>
      </c>
      <c r="I866" s="2" t="s">
        <v>19</v>
      </c>
      <c r="N866" s="2" t="s">
        <v>20</v>
      </c>
      <c r="O866" s="2"/>
      <c r="P866" s="2" t="s">
        <v>20</v>
      </c>
      <c r="Q866" s="2"/>
      <c r="R866" s="12" t="s">
        <v>20</v>
      </c>
    </row>
    <row r="867" spans="1:20" hidden="1" x14ac:dyDescent="0.2">
      <c r="A867" s="1">
        <v>864</v>
      </c>
      <c r="B867" s="2" t="s">
        <v>283</v>
      </c>
      <c r="C867" s="2" t="s">
        <v>273</v>
      </c>
      <c r="D867" s="5" t="s">
        <v>1054</v>
      </c>
      <c r="E867" s="2">
        <v>4209</v>
      </c>
      <c r="F867" s="23">
        <v>6</v>
      </c>
      <c r="G867" s="1" t="s">
        <v>533</v>
      </c>
      <c r="H867" s="4">
        <v>23.11</v>
      </c>
      <c r="I867" s="2" t="s">
        <v>534</v>
      </c>
      <c r="M867" s="5" t="s">
        <v>1241</v>
      </c>
      <c r="N867" s="1" t="s">
        <v>535</v>
      </c>
      <c r="O867" s="1" t="s">
        <v>1245</v>
      </c>
      <c r="P867" s="1" t="s">
        <v>271</v>
      </c>
      <c r="Q867" s="1" t="s">
        <v>1289</v>
      </c>
      <c r="R867" s="12" t="s">
        <v>362</v>
      </c>
    </row>
    <row r="868" spans="1:20" hidden="1" x14ac:dyDescent="0.2">
      <c r="A868" s="1">
        <v>865</v>
      </c>
      <c r="B868" s="2" t="s">
        <v>283</v>
      </c>
      <c r="C868" s="2" t="s">
        <v>273</v>
      </c>
      <c r="D868" s="5" t="s">
        <v>1054</v>
      </c>
      <c r="E868" s="2">
        <v>4210</v>
      </c>
      <c r="F868" s="23">
        <v>6</v>
      </c>
      <c r="G868" s="1" t="s">
        <v>533</v>
      </c>
      <c r="H868" s="4">
        <v>23.11</v>
      </c>
      <c r="I868" s="2" t="s">
        <v>534</v>
      </c>
      <c r="M868" s="5" t="s">
        <v>1241</v>
      </c>
      <c r="N868" s="1" t="s">
        <v>535</v>
      </c>
      <c r="O868" s="1" t="s">
        <v>1245</v>
      </c>
      <c r="P868" s="1" t="s">
        <v>271</v>
      </c>
      <c r="Q868" s="1" t="s">
        <v>1289</v>
      </c>
      <c r="R868" s="12" t="s">
        <v>362</v>
      </c>
    </row>
    <row r="869" spans="1:20" x14ac:dyDescent="0.2">
      <c r="A869" s="1">
        <v>866</v>
      </c>
      <c r="B869" s="2" t="s">
        <v>283</v>
      </c>
      <c r="C869" s="2" t="s">
        <v>273</v>
      </c>
      <c r="D869" s="5" t="s">
        <v>1039</v>
      </c>
      <c r="E869" s="2" t="s">
        <v>399</v>
      </c>
      <c r="F869" s="23">
        <v>8</v>
      </c>
      <c r="G869" s="1" t="s">
        <v>400</v>
      </c>
      <c r="H869" s="4">
        <v>6.72</v>
      </c>
      <c r="I869" s="2" t="s">
        <v>19</v>
      </c>
      <c r="N869" s="1" t="s">
        <v>20</v>
      </c>
      <c r="P869" s="1" t="s">
        <v>20</v>
      </c>
      <c r="R869" s="12" t="s">
        <v>20</v>
      </c>
    </row>
    <row r="870" spans="1:20" x14ac:dyDescent="0.2">
      <c r="A870" s="1">
        <v>867</v>
      </c>
      <c r="B870" s="2" t="s">
        <v>283</v>
      </c>
      <c r="C870" s="2" t="s">
        <v>273</v>
      </c>
      <c r="D870" s="5" t="s">
        <v>1039</v>
      </c>
      <c r="E870" s="2" t="s">
        <v>402</v>
      </c>
      <c r="F870" s="23">
        <v>8</v>
      </c>
      <c r="G870" s="1" t="s">
        <v>403</v>
      </c>
      <c r="H870" s="4">
        <v>6.72</v>
      </c>
      <c r="I870" s="2" t="s">
        <v>19</v>
      </c>
      <c r="N870" s="2" t="s">
        <v>20</v>
      </c>
      <c r="O870" s="2"/>
      <c r="P870" s="2" t="s">
        <v>20</v>
      </c>
      <c r="Q870" s="2"/>
      <c r="R870" s="12" t="s">
        <v>20</v>
      </c>
    </row>
    <row r="871" spans="1:20" x14ac:dyDescent="0.2">
      <c r="A871" s="1">
        <v>868</v>
      </c>
      <c r="B871" s="2" t="s">
        <v>283</v>
      </c>
      <c r="C871" s="2" t="s">
        <v>273</v>
      </c>
      <c r="D871" s="5" t="s">
        <v>1039</v>
      </c>
      <c r="E871" s="2" t="s">
        <v>404</v>
      </c>
      <c r="F871" s="23">
        <v>8</v>
      </c>
      <c r="G871" s="1" t="s">
        <v>405</v>
      </c>
      <c r="H871" s="4">
        <v>8.08</v>
      </c>
      <c r="I871" s="2" t="s">
        <v>19</v>
      </c>
      <c r="N871" s="2" t="s">
        <v>20</v>
      </c>
      <c r="O871" s="2"/>
      <c r="P871" s="2" t="s">
        <v>20</v>
      </c>
      <c r="Q871" s="2"/>
      <c r="R871" s="12" t="s">
        <v>20</v>
      </c>
    </row>
    <row r="872" spans="1:20" x14ac:dyDescent="0.2">
      <c r="A872" s="1">
        <v>869</v>
      </c>
      <c r="B872" s="2" t="s">
        <v>283</v>
      </c>
      <c r="C872" s="2" t="s">
        <v>273</v>
      </c>
      <c r="D872" s="5" t="s">
        <v>1039</v>
      </c>
      <c r="E872" s="2" t="s">
        <v>406</v>
      </c>
      <c r="F872" s="23">
        <v>8</v>
      </c>
      <c r="G872" s="1" t="s">
        <v>407</v>
      </c>
      <c r="H872" s="4">
        <v>7.08</v>
      </c>
      <c r="I872" s="2" t="s">
        <v>19</v>
      </c>
      <c r="N872" s="2" t="s">
        <v>20</v>
      </c>
      <c r="O872" s="2"/>
      <c r="P872" s="2" t="s">
        <v>20</v>
      </c>
      <c r="Q872" s="2"/>
      <c r="R872" s="12" t="s">
        <v>20</v>
      </c>
      <c r="T872" s="13"/>
    </row>
    <row r="873" spans="1:20" x14ac:dyDescent="0.2">
      <c r="A873" s="1">
        <v>870</v>
      </c>
      <c r="B873" s="2" t="s">
        <v>283</v>
      </c>
      <c r="C873" s="2" t="s">
        <v>273</v>
      </c>
      <c r="D873" s="5" t="s">
        <v>1039</v>
      </c>
      <c r="E873" s="2" t="s">
        <v>408</v>
      </c>
      <c r="F873" s="23">
        <v>8</v>
      </c>
      <c r="G873" s="1" t="s">
        <v>563</v>
      </c>
      <c r="H873" s="4">
        <v>6.72</v>
      </c>
      <c r="I873" s="2" t="s">
        <v>19</v>
      </c>
      <c r="N873" s="2" t="s">
        <v>20</v>
      </c>
      <c r="O873" s="2"/>
      <c r="P873" s="2" t="s">
        <v>20</v>
      </c>
      <c r="Q873" s="2"/>
      <c r="R873" s="12" t="s">
        <v>20</v>
      </c>
    </row>
    <row r="874" spans="1:20" hidden="1" x14ac:dyDescent="0.2">
      <c r="A874" s="1">
        <v>871</v>
      </c>
      <c r="B874" s="2" t="s">
        <v>283</v>
      </c>
      <c r="C874" s="2" t="s">
        <v>273</v>
      </c>
      <c r="D874" s="5" t="s">
        <v>1039</v>
      </c>
      <c r="E874" s="2" t="s">
        <v>410</v>
      </c>
      <c r="F874" s="23">
        <v>6</v>
      </c>
      <c r="G874" s="1" t="s">
        <v>411</v>
      </c>
      <c r="H874" s="4">
        <v>13.73</v>
      </c>
      <c r="I874" s="2">
        <v>3230</v>
      </c>
      <c r="M874" s="5" t="s">
        <v>1241</v>
      </c>
      <c r="N874" s="1" t="s">
        <v>185</v>
      </c>
      <c r="O874" s="1" t="s">
        <v>1245</v>
      </c>
      <c r="P874" s="1" t="s">
        <v>114</v>
      </c>
      <c r="R874" s="12" t="s">
        <v>20</v>
      </c>
    </row>
    <row r="875" spans="1:20" hidden="1" x14ac:dyDescent="0.2">
      <c r="A875" s="1">
        <v>872</v>
      </c>
      <c r="B875" s="2" t="s">
        <v>283</v>
      </c>
      <c r="C875" s="2" t="s">
        <v>273</v>
      </c>
      <c r="D875" s="5" t="s">
        <v>1039</v>
      </c>
      <c r="E875" s="2" t="s">
        <v>412</v>
      </c>
      <c r="F875" s="23">
        <v>6</v>
      </c>
      <c r="G875" s="1" t="s">
        <v>505</v>
      </c>
      <c r="H875" s="4">
        <v>13.59</v>
      </c>
      <c r="I875" s="2">
        <v>3230</v>
      </c>
      <c r="M875" s="5" t="s">
        <v>1241</v>
      </c>
      <c r="N875" s="1" t="s">
        <v>185</v>
      </c>
      <c r="O875" s="1" t="s">
        <v>1245</v>
      </c>
      <c r="P875" s="1" t="s">
        <v>114</v>
      </c>
      <c r="R875" s="12" t="s">
        <v>20</v>
      </c>
    </row>
    <row r="876" spans="1:20" hidden="1" x14ac:dyDescent="0.2">
      <c r="A876" s="1">
        <v>873</v>
      </c>
      <c r="B876" s="2" t="s">
        <v>283</v>
      </c>
      <c r="C876" s="2" t="s">
        <v>273</v>
      </c>
      <c r="D876" s="5" t="s">
        <v>1039</v>
      </c>
      <c r="E876" s="2" t="s">
        <v>414</v>
      </c>
      <c r="F876" s="23">
        <v>6</v>
      </c>
      <c r="G876" s="1" t="s">
        <v>415</v>
      </c>
      <c r="H876" s="4">
        <v>13.23</v>
      </c>
      <c r="I876" s="2">
        <v>3230</v>
      </c>
      <c r="M876" s="5" t="s">
        <v>1241</v>
      </c>
      <c r="N876" s="1" t="s">
        <v>185</v>
      </c>
      <c r="O876" s="1" t="s">
        <v>1245</v>
      </c>
      <c r="P876" s="1" t="s">
        <v>114</v>
      </c>
      <c r="R876" s="12" t="s">
        <v>20</v>
      </c>
    </row>
    <row r="877" spans="1:20" hidden="1" x14ac:dyDescent="0.2">
      <c r="A877" s="1">
        <v>874</v>
      </c>
      <c r="B877" s="2" t="s">
        <v>283</v>
      </c>
      <c r="C877" s="2" t="s">
        <v>273</v>
      </c>
      <c r="D877" s="5" t="s">
        <v>1039</v>
      </c>
      <c r="E877" s="2" t="s">
        <v>416</v>
      </c>
      <c r="F877" s="23">
        <v>6</v>
      </c>
      <c r="G877" s="1" t="s">
        <v>417</v>
      </c>
      <c r="H877" s="4">
        <v>27.41</v>
      </c>
      <c r="I877" s="2">
        <v>3230</v>
      </c>
      <c r="M877" s="5" t="s">
        <v>1241</v>
      </c>
      <c r="N877" s="1" t="s">
        <v>537</v>
      </c>
      <c r="O877" s="1" t="s">
        <v>1245</v>
      </c>
      <c r="P877" s="1" t="s">
        <v>114</v>
      </c>
      <c r="R877" s="12" t="s">
        <v>20</v>
      </c>
    </row>
    <row r="878" spans="1:20" hidden="1" x14ac:dyDescent="0.2">
      <c r="A878" s="1">
        <v>875</v>
      </c>
      <c r="B878" s="2" t="s">
        <v>283</v>
      </c>
      <c r="C878" s="2" t="s">
        <v>273</v>
      </c>
      <c r="D878" s="5" t="s">
        <v>1039</v>
      </c>
      <c r="E878" s="2" t="s">
        <v>419</v>
      </c>
      <c r="F878" s="23">
        <v>6</v>
      </c>
      <c r="G878" s="1" t="s">
        <v>420</v>
      </c>
      <c r="H878" s="4">
        <v>27.41</v>
      </c>
      <c r="I878" s="2">
        <v>3230</v>
      </c>
      <c r="M878" s="5" t="s">
        <v>1241</v>
      </c>
      <c r="N878" s="1" t="s">
        <v>537</v>
      </c>
      <c r="O878" s="1" t="s">
        <v>1245</v>
      </c>
      <c r="P878" s="1" t="s">
        <v>114</v>
      </c>
      <c r="R878" s="12" t="s">
        <v>20</v>
      </c>
    </row>
    <row r="879" spans="1:20" hidden="1" x14ac:dyDescent="0.2">
      <c r="A879" s="1">
        <v>876</v>
      </c>
      <c r="B879" s="2" t="s">
        <v>283</v>
      </c>
      <c r="C879" s="2" t="s">
        <v>273</v>
      </c>
      <c r="D879" s="5" t="s">
        <v>1039</v>
      </c>
      <c r="E879" s="2" t="s">
        <v>421</v>
      </c>
      <c r="F879" s="23">
        <v>6</v>
      </c>
      <c r="G879" s="1" t="s">
        <v>422</v>
      </c>
      <c r="H879" s="4">
        <v>26.83</v>
      </c>
      <c r="I879" s="2">
        <v>3230</v>
      </c>
      <c r="M879" s="5" t="s">
        <v>1241</v>
      </c>
      <c r="N879" s="1" t="s">
        <v>537</v>
      </c>
      <c r="O879" s="1" t="s">
        <v>1245</v>
      </c>
      <c r="P879" s="1" t="s">
        <v>114</v>
      </c>
      <c r="R879" s="12" t="s">
        <v>20</v>
      </c>
      <c r="T879" s="13"/>
    </row>
    <row r="880" spans="1:20" hidden="1" x14ac:dyDescent="0.2">
      <c r="A880" s="1">
        <v>877</v>
      </c>
      <c r="B880" s="2" t="s">
        <v>283</v>
      </c>
      <c r="C880" s="2" t="s">
        <v>273</v>
      </c>
      <c r="D880" s="5" t="s">
        <v>1039</v>
      </c>
      <c r="E880" s="2" t="s">
        <v>423</v>
      </c>
      <c r="F880" s="23">
        <v>6</v>
      </c>
      <c r="G880" s="1" t="s">
        <v>424</v>
      </c>
      <c r="H880" s="4">
        <v>20.260000000000002</v>
      </c>
      <c r="I880" s="2">
        <v>3230</v>
      </c>
      <c r="M880" s="5" t="s">
        <v>1241</v>
      </c>
      <c r="N880" s="1" t="s">
        <v>185</v>
      </c>
      <c r="O880" s="1" t="s">
        <v>1245</v>
      </c>
      <c r="P880" s="1" t="s">
        <v>425</v>
      </c>
      <c r="R880" s="12" t="s">
        <v>20</v>
      </c>
    </row>
    <row r="881" spans="1:18" hidden="1" x14ac:dyDescent="0.2">
      <c r="A881" s="1">
        <v>878</v>
      </c>
      <c r="B881" s="2" t="s">
        <v>283</v>
      </c>
      <c r="C881" s="2" t="s">
        <v>564</v>
      </c>
      <c r="D881" s="5" t="s">
        <v>1039</v>
      </c>
      <c r="E881" s="2">
        <v>5100</v>
      </c>
      <c r="F881" s="23">
        <v>6</v>
      </c>
      <c r="G881" s="1" t="s">
        <v>284</v>
      </c>
      <c r="H881" s="4">
        <v>70.8</v>
      </c>
      <c r="I881" s="2">
        <v>2700</v>
      </c>
      <c r="M881" s="12" t="s">
        <v>1239</v>
      </c>
      <c r="N881" s="1" t="s">
        <v>57</v>
      </c>
      <c r="O881" s="1" t="s">
        <v>1246</v>
      </c>
      <c r="P881" s="1" t="s">
        <v>15</v>
      </c>
      <c r="Q881" s="1" t="s">
        <v>1288</v>
      </c>
      <c r="R881" s="12" t="s">
        <v>16</v>
      </c>
    </row>
    <row r="882" spans="1:18" hidden="1" x14ac:dyDescent="0.2">
      <c r="A882" s="1">
        <v>879</v>
      </c>
      <c r="B882" s="2" t="s">
        <v>283</v>
      </c>
      <c r="C882" s="2" t="s">
        <v>564</v>
      </c>
      <c r="D882" s="5" t="s">
        <v>1055</v>
      </c>
      <c r="E882" s="2">
        <v>5101</v>
      </c>
      <c r="F882" s="23">
        <v>6</v>
      </c>
      <c r="G882" s="1" t="s">
        <v>13</v>
      </c>
      <c r="H882" s="4">
        <v>33.17</v>
      </c>
      <c r="I882" s="2">
        <v>2700</v>
      </c>
      <c r="M882" s="12" t="s">
        <v>1239</v>
      </c>
      <c r="N882" s="1" t="s">
        <v>57</v>
      </c>
      <c r="O882" s="1" t="s">
        <v>1246</v>
      </c>
      <c r="P882" s="1" t="s">
        <v>15</v>
      </c>
      <c r="Q882" s="1" t="s">
        <v>1288</v>
      </c>
      <c r="R882" s="12" t="s">
        <v>26</v>
      </c>
    </row>
    <row r="883" spans="1:18" hidden="1" x14ac:dyDescent="0.2">
      <c r="A883" s="1">
        <v>880</v>
      </c>
      <c r="B883" s="2" t="s">
        <v>283</v>
      </c>
      <c r="C883" s="2" t="s">
        <v>564</v>
      </c>
      <c r="D883" s="5" t="s">
        <v>1055</v>
      </c>
      <c r="E883" s="2">
        <v>5102</v>
      </c>
      <c r="F883" s="23">
        <v>6</v>
      </c>
      <c r="G883" s="1" t="s">
        <v>13</v>
      </c>
      <c r="H883" s="4">
        <v>59.57</v>
      </c>
      <c r="I883" s="2">
        <v>2700</v>
      </c>
      <c r="M883" s="12" t="s">
        <v>1239</v>
      </c>
      <c r="N883" s="1" t="s">
        <v>57</v>
      </c>
      <c r="O883" s="1" t="s">
        <v>1246</v>
      </c>
      <c r="P883" s="1" t="s">
        <v>15</v>
      </c>
      <c r="Q883" s="1" t="s">
        <v>1288</v>
      </c>
      <c r="R883" s="12" t="s">
        <v>26</v>
      </c>
    </row>
    <row r="884" spans="1:18" hidden="1" x14ac:dyDescent="0.2">
      <c r="A884" s="1">
        <v>881</v>
      </c>
      <c r="B884" s="2" t="s">
        <v>283</v>
      </c>
      <c r="C884" s="2" t="s">
        <v>564</v>
      </c>
      <c r="D884" s="5" t="s">
        <v>1055</v>
      </c>
      <c r="E884" s="2">
        <v>5103</v>
      </c>
      <c r="F884" s="23">
        <v>1</v>
      </c>
      <c r="G884" s="1" t="s">
        <v>276</v>
      </c>
      <c r="H884" s="4">
        <v>8.48</v>
      </c>
      <c r="I884" s="2">
        <v>2700</v>
      </c>
      <c r="M884" s="5" t="s">
        <v>1241</v>
      </c>
      <c r="N884" s="1" t="s">
        <v>131</v>
      </c>
      <c r="O884" s="1" t="s">
        <v>1245</v>
      </c>
      <c r="P884" s="1" t="s">
        <v>37</v>
      </c>
      <c r="Q884" s="1" t="s">
        <v>1288</v>
      </c>
      <c r="R884" s="12" t="s">
        <v>16</v>
      </c>
    </row>
    <row r="885" spans="1:18" hidden="1" x14ac:dyDescent="0.2">
      <c r="A885" s="1">
        <v>882</v>
      </c>
      <c r="B885" s="2" t="s">
        <v>283</v>
      </c>
      <c r="C885" s="2" t="s">
        <v>564</v>
      </c>
      <c r="D885" s="5" t="s">
        <v>1055</v>
      </c>
      <c r="E885" s="2">
        <v>5104</v>
      </c>
      <c r="F885" s="23">
        <v>1</v>
      </c>
      <c r="G885" s="1" t="s">
        <v>511</v>
      </c>
      <c r="H885" s="4">
        <v>35.479999999999997</v>
      </c>
      <c r="I885" s="2">
        <v>2700</v>
      </c>
      <c r="M885" s="12" t="s">
        <v>1239</v>
      </c>
      <c r="N885" s="1" t="s">
        <v>57</v>
      </c>
      <c r="O885" s="1" t="s">
        <v>1246</v>
      </c>
      <c r="P885" s="1" t="s">
        <v>15</v>
      </c>
      <c r="Q885" s="1" t="s">
        <v>1288</v>
      </c>
      <c r="R885" s="12" t="s">
        <v>16</v>
      </c>
    </row>
    <row r="886" spans="1:18" hidden="1" x14ac:dyDescent="0.2">
      <c r="A886" s="1">
        <v>883</v>
      </c>
      <c r="B886" s="2" t="s">
        <v>283</v>
      </c>
      <c r="C886" s="2" t="s">
        <v>564</v>
      </c>
      <c r="D886" s="5" t="s">
        <v>1055</v>
      </c>
      <c r="E886" s="2">
        <v>5105</v>
      </c>
      <c r="F886" s="23">
        <v>1</v>
      </c>
      <c r="G886" s="1" t="s">
        <v>512</v>
      </c>
      <c r="H886" s="4">
        <v>22.28</v>
      </c>
      <c r="I886" s="2">
        <v>3230</v>
      </c>
      <c r="M886" s="12" t="s">
        <v>1239</v>
      </c>
      <c r="N886" s="1" t="s">
        <v>70</v>
      </c>
      <c r="O886" s="1" t="s">
        <v>1246</v>
      </c>
      <c r="P886" s="1" t="s">
        <v>292</v>
      </c>
      <c r="R886" s="12" t="s">
        <v>20</v>
      </c>
    </row>
    <row r="887" spans="1:18" hidden="1" x14ac:dyDescent="0.2">
      <c r="A887" s="1">
        <v>884</v>
      </c>
      <c r="B887" s="2" t="s">
        <v>283</v>
      </c>
      <c r="C887" s="2" t="s">
        <v>564</v>
      </c>
      <c r="D887" s="5" t="s">
        <v>1055</v>
      </c>
      <c r="E887" s="2">
        <v>5106</v>
      </c>
      <c r="F887" s="23">
        <v>1</v>
      </c>
      <c r="G887" s="1" t="s">
        <v>478</v>
      </c>
      <c r="H887" s="4">
        <v>21.21</v>
      </c>
      <c r="I887" s="2">
        <v>3230</v>
      </c>
      <c r="M887" s="12" t="s">
        <v>1239</v>
      </c>
      <c r="N887" s="1" t="s">
        <v>70</v>
      </c>
      <c r="O887" s="1" t="s">
        <v>1246</v>
      </c>
      <c r="P887" s="1" t="s">
        <v>292</v>
      </c>
      <c r="R887" s="12" t="s">
        <v>20</v>
      </c>
    </row>
    <row r="888" spans="1:18" hidden="1" x14ac:dyDescent="0.2">
      <c r="A888" s="1">
        <v>885</v>
      </c>
      <c r="B888" s="2" t="s">
        <v>283</v>
      </c>
      <c r="C888" s="2" t="s">
        <v>564</v>
      </c>
      <c r="D888" s="5" t="s">
        <v>1055</v>
      </c>
      <c r="E888" s="2">
        <v>5107</v>
      </c>
      <c r="F888" s="23">
        <v>4</v>
      </c>
      <c r="G888" s="1" t="s">
        <v>529</v>
      </c>
      <c r="H888" s="4">
        <v>10.53</v>
      </c>
      <c r="I888" s="2">
        <v>3230</v>
      </c>
      <c r="M888" s="12" t="s">
        <v>1239</v>
      </c>
      <c r="N888" s="1" t="s">
        <v>57</v>
      </c>
      <c r="O888" s="1" t="s">
        <v>1246</v>
      </c>
      <c r="P888" s="1" t="s">
        <v>32</v>
      </c>
      <c r="R888" s="12" t="s">
        <v>20</v>
      </c>
    </row>
    <row r="889" spans="1:18" hidden="1" x14ac:dyDescent="0.2">
      <c r="A889" s="1">
        <v>886</v>
      </c>
      <c r="B889" s="2" t="s">
        <v>283</v>
      </c>
      <c r="C889" s="2" t="s">
        <v>564</v>
      </c>
      <c r="D889" s="5" t="s">
        <v>1055</v>
      </c>
      <c r="E889" s="2">
        <v>5108</v>
      </c>
      <c r="F889" s="2">
        <v>15</v>
      </c>
      <c r="G889" s="1" t="s">
        <v>31</v>
      </c>
      <c r="H889" s="4">
        <v>9.58</v>
      </c>
      <c r="I889" s="2">
        <v>2700</v>
      </c>
      <c r="M889" s="12" t="s">
        <v>1239</v>
      </c>
      <c r="N889" s="1" t="s">
        <v>57</v>
      </c>
      <c r="O889" s="1" t="s">
        <v>1246</v>
      </c>
      <c r="P889" s="1" t="s">
        <v>199</v>
      </c>
      <c r="Q889" s="1" t="s">
        <v>1288</v>
      </c>
      <c r="R889" s="12" t="s">
        <v>16</v>
      </c>
    </row>
    <row r="890" spans="1:18" hidden="1" x14ac:dyDescent="0.2">
      <c r="A890" s="1">
        <v>887</v>
      </c>
      <c r="B890" s="2" t="s">
        <v>283</v>
      </c>
      <c r="C890" s="2" t="s">
        <v>564</v>
      </c>
      <c r="D890" s="5" t="s">
        <v>1055</v>
      </c>
      <c r="E890" s="2">
        <v>5109</v>
      </c>
      <c r="F890" s="23">
        <v>13</v>
      </c>
      <c r="G890" s="1" t="s">
        <v>565</v>
      </c>
      <c r="H890" s="4">
        <v>10.26</v>
      </c>
      <c r="I890" s="2">
        <v>3230</v>
      </c>
      <c r="M890" s="12" t="s">
        <v>1239</v>
      </c>
      <c r="N890" s="1" t="s">
        <v>57</v>
      </c>
      <c r="O890" s="1" t="s">
        <v>1246</v>
      </c>
      <c r="P890" s="1" t="s">
        <v>15</v>
      </c>
      <c r="R890" s="12" t="s">
        <v>20</v>
      </c>
    </row>
    <row r="891" spans="1:18" hidden="1" x14ac:dyDescent="0.2">
      <c r="A891" s="1">
        <v>888</v>
      </c>
      <c r="B891" s="2" t="s">
        <v>283</v>
      </c>
      <c r="C891" s="2" t="s">
        <v>564</v>
      </c>
      <c r="D891" s="5" t="s">
        <v>1055</v>
      </c>
      <c r="E891" s="2">
        <v>5110</v>
      </c>
      <c r="F891" s="23">
        <v>1</v>
      </c>
      <c r="G891" s="1" t="s">
        <v>566</v>
      </c>
      <c r="H891" s="4">
        <v>3.62</v>
      </c>
      <c r="I891" s="2">
        <v>2700</v>
      </c>
      <c r="M891" s="5" t="s">
        <v>1241</v>
      </c>
      <c r="N891" s="1" t="s">
        <v>131</v>
      </c>
      <c r="O891" s="1" t="s">
        <v>1245</v>
      </c>
      <c r="P891" s="1" t="s">
        <v>28</v>
      </c>
      <c r="Q891" s="1" t="s">
        <v>1288</v>
      </c>
      <c r="R891" s="12" t="s">
        <v>16</v>
      </c>
    </row>
    <row r="892" spans="1:18" hidden="1" x14ac:dyDescent="0.2">
      <c r="A892" s="1">
        <v>889</v>
      </c>
      <c r="B892" s="2" t="s">
        <v>283</v>
      </c>
      <c r="C892" s="2" t="s">
        <v>564</v>
      </c>
      <c r="D892" s="5" t="s">
        <v>1055</v>
      </c>
      <c r="E892" s="2">
        <v>5111</v>
      </c>
      <c r="F892" s="23">
        <v>1</v>
      </c>
      <c r="G892" s="1" t="s">
        <v>513</v>
      </c>
      <c r="H892" s="4">
        <v>3.51</v>
      </c>
      <c r="I892" s="2">
        <v>2700</v>
      </c>
      <c r="M892" s="5" t="s">
        <v>1241</v>
      </c>
      <c r="N892" s="1" t="s">
        <v>131</v>
      </c>
      <c r="O892" s="1" t="s">
        <v>1245</v>
      </c>
      <c r="P892" s="1" t="s">
        <v>28</v>
      </c>
      <c r="Q892" s="1" t="s">
        <v>1288</v>
      </c>
      <c r="R892" s="12" t="s">
        <v>16</v>
      </c>
    </row>
    <row r="893" spans="1:18" hidden="1" x14ac:dyDescent="0.2">
      <c r="A893" s="1">
        <v>890</v>
      </c>
      <c r="B893" s="2" t="s">
        <v>283</v>
      </c>
      <c r="C893" s="2" t="s">
        <v>564</v>
      </c>
      <c r="D893" s="5" t="s">
        <v>1055</v>
      </c>
      <c r="E893" s="2">
        <v>5112</v>
      </c>
      <c r="F893" s="23">
        <v>4</v>
      </c>
      <c r="G893" s="1" t="s">
        <v>514</v>
      </c>
      <c r="H893" s="4">
        <v>21.43</v>
      </c>
      <c r="I893" s="2">
        <v>3230</v>
      </c>
      <c r="M893" s="12" t="s">
        <v>1239</v>
      </c>
      <c r="N893" s="1" t="s">
        <v>57</v>
      </c>
      <c r="O893" s="1" t="s">
        <v>1246</v>
      </c>
      <c r="P893" s="1" t="s">
        <v>15</v>
      </c>
      <c r="Q893" s="1" t="s">
        <v>1288</v>
      </c>
      <c r="R893" s="12" t="s">
        <v>517</v>
      </c>
    </row>
    <row r="894" spans="1:18" hidden="1" x14ac:dyDescent="0.2">
      <c r="A894" s="1">
        <v>891</v>
      </c>
      <c r="B894" s="2" t="s">
        <v>283</v>
      </c>
      <c r="C894" s="2" t="s">
        <v>564</v>
      </c>
      <c r="D894" s="5" t="s">
        <v>1055</v>
      </c>
      <c r="E894" s="2">
        <v>5113</v>
      </c>
      <c r="F894" s="23">
        <v>11</v>
      </c>
      <c r="G894" s="1" t="s">
        <v>549</v>
      </c>
      <c r="H894" s="4">
        <v>7.66</v>
      </c>
      <c r="I894" s="2">
        <v>2700</v>
      </c>
      <c r="M894" s="12" t="s">
        <v>1239</v>
      </c>
      <c r="N894" s="1" t="s">
        <v>57</v>
      </c>
      <c r="O894" s="1" t="s">
        <v>1246</v>
      </c>
      <c r="P894" s="1" t="s">
        <v>223</v>
      </c>
      <c r="Q894" s="1" t="s">
        <v>1288</v>
      </c>
      <c r="R894" s="12" t="s">
        <v>83</v>
      </c>
    </row>
    <row r="895" spans="1:18" hidden="1" x14ac:dyDescent="0.2">
      <c r="A895" s="1">
        <v>892</v>
      </c>
      <c r="B895" s="2" t="s">
        <v>283</v>
      </c>
      <c r="C895" s="2" t="s">
        <v>564</v>
      </c>
      <c r="D895" s="5" t="s">
        <v>1055</v>
      </c>
      <c r="E895" s="2">
        <v>5114</v>
      </c>
      <c r="F895" s="23">
        <v>1</v>
      </c>
      <c r="G895" s="1" t="s">
        <v>478</v>
      </c>
      <c r="H895" s="4">
        <v>8.86</v>
      </c>
      <c r="I895" s="2">
        <v>2700</v>
      </c>
      <c r="M895" s="12" t="s">
        <v>1239</v>
      </c>
      <c r="N895" s="1" t="s">
        <v>70</v>
      </c>
      <c r="O895" s="1" t="s">
        <v>1246</v>
      </c>
      <c r="P895" s="1" t="s">
        <v>223</v>
      </c>
      <c r="Q895" s="1" t="s">
        <v>1288</v>
      </c>
      <c r="R895" s="12" t="s">
        <v>83</v>
      </c>
    </row>
    <row r="896" spans="1:18" hidden="1" x14ac:dyDescent="0.2">
      <c r="A896" s="1">
        <v>893</v>
      </c>
      <c r="B896" s="2" t="s">
        <v>283</v>
      </c>
      <c r="C896" s="2" t="s">
        <v>564</v>
      </c>
      <c r="D896" s="5" t="s">
        <v>1055</v>
      </c>
      <c r="E896" s="2">
        <v>5115</v>
      </c>
      <c r="F896" s="23">
        <v>11</v>
      </c>
      <c r="G896" s="1" t="s">
        <v>567</v>
      </c>
      <c r="H896" s="4">
        <v>26.78</v>
      </c>
      <c r="I896" s="2">
        <v>2800</v>
      </c>
      <c r="M896" s="12" t="s">
        <v>1239</v>
      </c>
      <c r="N896" s="1" t="s">
        <v>70</v>
      </c>
      <c r="O896" s="1" t="s">
        <v>1246</v>
      </c>
      <c r="P896" s="1" t="s">
        <v>223</v>
      </c>
      <c r="Q896" s="1" t="s">
        <v>1288</v>
      </c>
      <c r="R896" s="12" t="s">
        <v>97</v>
      </c>
    </row>
    <row r="897" spans="1:18" hidden="1" x14ac:dyDescent="0.2">
      <c r="A897" s="1">
        <v>894</v>
      </c>
      <c r="B897" s="2" t="s">
        <v>283</v>
      </c>
      <c r="C897" s="2" t="s">
        <v>564</v>
      </c>
      <c r="D897" s="5" t="s">
        <v>1055</v>
      </c>
      <c r="E897" s="2">
        <v>5116</v>
      </c>
      <c r="F897" s="23">
        <v>17</v>
      </c>
      <c r="G897" s="1" t="s">
        <v>17</v>
      </c>
      <c r="H897" s="4" t="s">
        <v>19</v>
      </c>
      <c r="I897" s="2" t="s">
        <v>19</v>
      </c>
      <c r="N897" s="2" t="s">
        <v>20</v>
      </c>
      <c r="O897" s="2"/>
      <c r="P897" s="2" t="s">
        <v>20</v>
      </c>
      <c r="Q897" s="2"/>
      <c r="R897" s="12" t="s">
        <v>20</v>
      </c>
    </row>
    <row r="898" spans="1:18" hidden="1" x14ac:dyDescent="0.2">
      <c r="A898" s="1">
        <v>895</v>
      </c>
      <c r="B898" s="2" t="s">
        <v>283</v>
      </c>
      <c r="C898" s="2" t="s">
        <v>564</v>
      </c>
      <c r="D898" s="5" t="s">
        <v>1055</v>
      </c>
      <c r="E898" s="2">
        <v>5117</v>
      </c>
      <c r="F898" s="23">
        <v>1</v>
      </c>
      <c r="G898" s="1" t="s">
        <v>106</v>
      </c>
      <c r="H898" s="4">
        <v>11.34</v>
      </c>
      <c r="I898" s="2">
        <v>2700</v>
      </c>
      <c r="M898" s="5" t="s">
        <v>1241</v>
      </c>
      <c r="N898" s="1" t="s">
        <v>87</v>
      </c>
      <c r="O898" s="1" t="s">
        <v>1245</v>
      </c>
      <c r="P898" s="1" t="s">
        <v>28</v>
      </c>
      <c r="Q898" s="1" t="s">
        <v>1288</v>
      </c>
      <c r="R898" s="12" t="s">
        <v>16</v>
      </c>
    </row>
    <row r="899" spans="1:18" hidden="1" x14ac:dyDescent="0.2">
      <c r="A899" s="1">
        <v>896</v>
      </c>
      <c r="B899" s="2" t="s">
        <v>283</v>
      </c>
      <c r="C899" s="2" t="s">
        <v>564</v>
      </c>
      <c r="D899" s="5" t="s">
        <v>1055</v>
      </c>
      <c r="E899" s="2">
        <v>5118</v>
      </c>
      <c r="F899" s="23">
        <v>1</v>
      </c>
      <c r="G899" s="1" t="s">
        <v>518</v>
      </c>
      <c r="H899" s="4">
        <v>24.02</v>
      </c>
      <c r="I899" s="2">
        <v>3230</v>
      </c>
      <c r="M899" s="5" t="s">
        <v>1241</v>
      </c>
      <c r="N899" s="1" t="s">
        <v>87</v>
      </c>
      <c r="O899" s="1" t="s">
        <v>1245</v>
      </c>
      <c r="P899" s="1" t="s">
        <v>28</v>
      </c>
      <c r="R899" s="12" t="s">
        <v>20</v>
      </c>
    </row>
    <row r="900" spans="1:18" hidden="1" x14ac:dyDescent="0.2">
      <c r="A900" s="1">
        <v>897</v>
      </c>
      <c r="B900" s="2" t="s">
        <v>283</v>
      </c>
      <c r="C900" s="2" t="s">
        <v>564</v>
      </c>
      <c r="D900" s="5" t="s">
        <v>1055</v>
      </c>
      <c r="E900" s="2">
        <v>5119</v>
      </c>
      <c r="F900" s="23">
        <v>12</v>
      </c>
      <c r="G900" s="1" t="s">
        <v>519</v>
      </c>
      <c r="H900" s="4">
        <v>9.2799999999999994</v>
      </c>
      <c r="I900" s="2">
        <v>3230</v>
      </c>
      <c r="M900" s="12" t="s">
        <v>1239</v>
      </c>
      <c r="N900" s="1" t="s">
        <v>57</v>
      </c>
      <c r="O900" s="1" t="s">
        <v>1246</v>
      </c>
      <c r="P900" s="1" t="s">
        <v>15</v>
      </c>
      <c r="R900" s="12" t="s">
        <v>20</v>
      </c>
    </row>
    <row r="901" spans="1:18" hidden="1" x14ac:dyDescent="0.2">
      <c r="A901" s="1">
        <v>898</v>
      </c>
      <c r="B901" s="2" t="s">
        <v>283</v>
      </c>
      <c r="C901" s="2" t="s">
        <v>564</v>
      </c>
      <c r="D901" s="5" t="s">
        <v>1055</v>
      </c>
      <c r="E901" s="2">
        <v>5120</v>
      </c>
      <c r="F901" s="23">
        <v>1</v>
      </c>
      <c r="G901" s="1" t="s">
        <v>520</v>
      </c>
      <c r="H901" s="4">
        <v>35.36</v>
      </c>
      <c r="I901" s="2">
        <v>3230</v>
      </c>
      <c r="M901" s="12" t="s">
        <v>1239</v>
      </c>
      <c r="N901" s="1" t="s">
        <v>57</v>
      </c>
      <c r="O901" s="1" t="s">
        <v>1246</v>
      </c>
      <c r="P901" s="1" t="s">
        <v>516</v>
      </c>
      <c r="Q901" s="1" t="s">
        <v>1288</v>
      </c>
      <c r="R901" s="12" t="s">
        <v>517</v>
      </c>
    </row>
    <row r="902" spans="1:18" hidden="1" x14ac:dyDescent="0.2">
      <c r="A902" s="1">
        <v>899</v>
      </c>
      <c r="B902" s="2" t="s">
        <v>283</v>
      </c>
      <c r="C902" s="2" t="s">
        <v>564</v>
      </c>
      <c r="D902" s="5" t="s">
        <v>1055</v>
      </c>
      <c r="E902" s="2">
        <v>5121</v>
      </c>
      <c r="F902" s="23">
        <v>1</v>
      </c>
      <c r="G902" s="1" t="s">
        <v>521</v>
      </c>
      <c r="H902" s="4">
        <v>5.57</v>
      </c>
      <c r="I902" s="2">
        <v>2700</v>
      </c>
      <c r="M902" s="5" t="s">
        <v>1241</v>
      </c>
      <c r="N902" s="1" t="s">
        <v>87</v>
      </c>
      <c r="O902" s="1" t="s">
        <v>1245</v>
      </c>
      <c r="P902" s="1" t="s">
        <v>28</v>
      </c>
      <c r="Q902" s="1" t="s">
        <v>1288</v>
      </c>
      <c r="R902" s="12" t="s">
        <v>16</v>
      </c>
    </row>
    <row r="903" spans="1:18" hidden="1" x14ac:dyDescent="0.2">
      <c r="A903" s="1">
        <v>900</v>
      </c>
      <c r="B903" s="2" t="s">
        <v>283</v>
      </c>
      <c r="C903" s="2" t="s">
        <v>564</v>
      </c>
      <c r="D903" s="5" t="s">
        <v>1055</v>
      </c>
      <c r="E903" s="2">
        <v>5122</v>
      </c>
      <c r="F903" s="23">
        <v>1</v>
      </c>
      <c r="G903" s="1" t="s">
        <v>522</v>
      </c>
      <c r="H903" s="4">
        <v>34.21</v>
      </c>
      <c r="I903" s="2">
        <v>3230</v>
      </c>
      <c r="M903" s="12" t="s">
        <v>1239</v>
      </c>
      <c r="N903" s="1" t="s">
        <v>57</v>
      </c>
      <c r="O903" s="1" t="s">
        <v>1246</v>
      </c>
      <c r="P903" s="1" t="s">
        <v>516</v>
      </c>
      <c r="Q903" s="1" t="s">
        <v>1288</v>
      </c>
      <c r="R903" s="12" t="s">
        <v>517</v>
      </c>
    </row>
    <row r="904" spans="1:18" hidden="1" x14ac:dyDescent="0.2">
      <c r="A904" s="1">
        <v>901</v>
      </c>
      <c r="B904" s="2" t="s">
        <v>283</v>
      </c>
      <c r="C904" s="2" t="s">
        <v>564</v>
      </c>
      <c r="D904" s="5" t="s">
        <v>1055</v>
      </c>
      <c r="E904" s="2">
        <v>5123</v>
      </c>
      <c r="F904" s="23">
        <v>1</v>
      </c>
      <c r="G904" s="1" t="s">
        <v>458</v>
      </c>
      <c r="H904" s="4">
        <v>4.4400000000000004</v>
      </c>
      <c r="I904" s="2">
        <v>2700</v>
      </c>
      <c r="M904" s="5" t="s">
        <v>1241</v>
      </c>
      <c r="N904" s="1" t="s">
        <v>87</v>
      </c>
      <c r="O904" s="1" t="s">
        <v>1245</v>
      </c>
      <c r="P904" s="1" t="s">
        <v>28</v>
      </c>
      <c r="Q904" s="1" t="s">
        <v>1288</v>
      </c>
      <c r="R904" s="12" t="s">
        <v>16</v>
      </c>
    </row>
    <row r="905" spans="1:18" hidden="1" x14ac:dyDescent="0.2">
      <c r="A905" s="1">
        <v>902</v>
      </c>
      <c r="B905" s="2" t="s">
        <v>283</v>
      </c>
      <c r="C905" s="2" t="s">
        <v>564</v>
      </c>
      <c r="D905" s="5" t="s">
        <v>1055</v>
      </c>
      <c r="E905" s="2">
        <v>5124</v>
      </c>
      <c r="F905" s="23">
        <v>1</v>
      </c>
      <c r="G905" s="1" t="s">
        <v>522</v>
      </c>
      <c r="H905" s="4">
        <v>34.21</v>
      </c>
      <c r="I905" s="2">
        <v>3230</v>
      </c>
      <c r="M905" s="12" t="s">
        <v>1239</v>
      </c>
      <c r="N905" s="1" t="s">
        <v>57</v>
      </c>
      <c r="O905" s="1" t="s">
        <v>1246</v>
      </c>
      <c r="P905" s="1" t="s">
        <v>516</v>
      </c>
      <c r="Q905" s="1" t="s">
        <v>1288</v>
      </c>
      <c r="R905" s="12" t="s">
        <v>517</v>
      </c>
    </row>
    <row r="906" spans="1:18" hidden="1" x14ac:dyDescent="0.2">
      <c r="A906" s="1">
        <v>903</v>
      </c>
      <c r="B906" s="2" t="s">
        <v>283</v>
      </c>
      <c r="C906" s="2" t="s">
        <v>564</v>
      </c>
      <c r="D906" s="5" t="s">
        <v>1055</v>
      </c>
      <c r="E906" s="2">
        <v>5125</v>
      </c>
      <c r="F906" s="23">
        <v>1</v>
      </c>
      <c r="G906" s="1" t="s">
        <v>458</v>
      </c>
      <c r="H906" s="4">
        <v>4.4400000000000004</v>
      </c>
      <c r="I906" s="2">
        <v>2700</v>
      </c>
      <c r="M906" s="5" t="s">
        <v>1241</v>
      </c>
      <c r="N906" s="1" t="s">
        <v>87</v>
      </c>
      <c r="O906" s="1" t="s">
        <v>1245</v>
      </c>
      <c r="P906" s="1" t="s">
        <v>28</v>
      </c>
      <c r="Q906" s="1" t="s">
        <v>1288</v>
      </c>
      <c r="R906" s="12" t="s">
        <v>16</v>
      </c>
    </row>
    <row r="907" spans="1:18" hidden="1" x14ac:dyDescent="0.2">
      <c r="A907" s="1">
        <v>904</v>
      </c>
      <c r="B907" s="2" t="s">
        <v>283</v>
      </c>
      <c r="C907" s="2" t="s">
        <v>564</v>
      </c>
      <c r="D907" s="5" t="s">
        <v>1055</v>
      </c>
      <c r="E907" s="2">
        <v>5126</v>
      </c>
      <c r="F907" s="23">
        <v>1</v>
      </c>
      <c r="G907" s="1" t="s">
        <v>522</v>
      </c>
      <c r="H907" s="4">
        <v>31.84</v>
      </c>
      <c r="I907" s="2">
        <v>3230</v>
      </c>
      <c r="M907" s="12" t="s">
        <v>1239</v>
      </c>
      <c r="N907" s="1" t="s">
        <v>57</v>
      </c>
      <c r="O907" s="1" t="s">
        <v>1246</v>
      </c>
      <c r="P907" s="1" t="s">
        <v>516</v>
      </c>
      <c r="Q907" s="1" t="s">
        <v>1288</v>
      </c>
      <c r="R907" s="12" t="s">
        <v>517</v>
      </c>
    </row>
    <row r="908" spans="1:18" hidden="1" x14ac:dyDescent="0.2">
      <c r="A908" s="1">
        <v>905</v>
      </c>
      <c r="B908" s="2" t="s">
        <v>283</v>
      </c>
      <c r="C908" s="2" t="s">
        <v>564</v>
      </c>
      <c r="D908" s="5" t="s">
        <v>1055</v>
      </c>
      <c r="E908" s="2">
        <v>5127</v>
      </c>
      <c r="F908" s="23">
        <v>1</v>
      </c>
      <c r="G908" s="1" t="s">
        <v>458</v>
      </c>
      <c r="H908" s="4">
        <v>4.4400000000000004</v>
      </c>
      <c r="I908" s="2">
        <v>2700</v>
      </c>
      <c r="M908" s="5" t="s">
        <v>1241</v>
      </c>
      <c r="N908" s="1" t="s">
        <v>87</v>
      </c>
      <c r="O908" s="1" t="s">
        <v>1245</v>
      </c>
      <c r="P908" s="1" t="s">
        <v>28</v>
      </c>
      <c r="Q908" s="1" t="s">
        <v>1288</v>
      </c>
      <c r="R908" s="12" t="s">
        <v>16</v>
      </c>
    </row>
    <row r="909" spans="1:18" hidden="1" x14ac:dyDescent="0.2">
      <c r="A909" s="1">
        <v>906</v>
      </c>
      <c r="B909" s="2" t="s">
        <v>283</v>
      </c>
      <c r="C909" s="2" t="s">
        <v>564</v>
      </c>
      <c r="D909" s="5" t="s">
        <v>1055</v>
      </c>
      <c r="E909" s="2">
        <v>5128</v>
      </c>
      <c r="F909" s="23">
        <v>1</v>
      </c>
      <c r="G909" s="1" t="s">
        <v>522</v>
      </c>
      <c r="H909" s="4">
        <v>31.82</v>
      </c>
      <c r="I909" s="2">
        <v>3230</v>
      </c>
      <c r="M909" s="12" t="s">
        <v>1239</v>
      </c>
      <c r="N909" s="1" t="s">
        <v>57</v>
      </c>
      <c r="O909" s="1" t="s">
        <v>1246</v>
      </c>
      <c r="P909" s="1" t="s">
        <v>516</v>
      </c>
      <c r="Q909" s="1" t="s">
        <v>1288</v>
      </c>
      <c r="R909" s="12" t="s">
        <v>517</v>
      </c>
    </row>
    <row r="910" spans="1:18" hidden="1" x14ac:dyDescent="0.2">
      <c r="A910" s="1">
        <v>907</v>
      </c>
      <c r="B910" s="2" t="s">
        <v>283</v>
      </c>
      <c r="C910" s="2" t="s">
        <v>564</v>
      </c>
      <c r="D910" s="5" t="s">
        <v>1055</v>
      </c>
      <c r="E910" s="2">
        <v>5129</v>
      </c>
      <c r="F910" s="23">
        <v>1</v>
      </c>
      <c r="G910" s="1" t="s">
        <v>458</v>
      </c>
      <c r="H910" s="4">
        <v>4.4400000000000004</v>
      </c>
      <c r="I910" s="2">
        <v>2700</v>
      </c>
      <c r="M910" s="5" t="s">
        <v>1241</v>
      </c>
      <c r="N910" s="1" t="s">
        <v>87</v>
      </c>
      <c r="O910" s="1" t="s">
        <v>1245</v>
      </c>
      <c r="P910" s="1" t="s">
        <v>28</v>
      </c>
      <c r="Q910" s="1" t="s">
        <v>1288</v>
      </c>
      <c r="R910" s="12" t="s">
        <v>16</v>
      </c>
    </row>
    <row r="911" spans="1:18" hidden="1" x14ac:dyDescent="0.2">
      <c r="A911" s="1">
        <v>908</v>
      </c>
      <c r="B911" s="2" t="s">
        <v>283</v>
      </c>
      <c r="C911" s="2" t="s">
        <v>564</v>
      </c>
      <c r="D911" s="5" t="s">
        <v>1055</v>
      </c>
      <c r="E911" s="2">
        <v>5130</v>
      </c>
      <c r="F911" s="23">
        <v>1</v>
      </c>
      <c r="G911" s="1" t="s">
        <v>515</v>
      </c>
      <c r="H911" s="4">
        <v>22.89</v>
      </c>
      <c r="I911" s="2">
        <v>3230</v>
      </c>
      <c r="M911" s="12" t="s">
        <v>1239</v>
      </c>
      <c r="N911" s="1" t="s">
        <v>57</v>
      </c>
      <c r="O911" s="1" t="s">
        <v>1246</v>
      </c>
      <c r="P911" s="1" t="s">
        <v>516</v>
      </c>
      <c r="Q911" s="1" t="s">
        <v>1288</v>
      </c>
      <c r="R911" s="12" t="s">
        <v>517</v>
      </c>
    </row>
    <row r="912" spans="1:18" hidden="1" x14ac:dyDescent="0.2">
      <c r="A912" s="1">
        <v>909</v>
      </c>
      <c r="B912" s="2" t="s">
        <v>283</v>
      </c>
      <c r="C912" s="2" t="s">
        <v>564</v>
      </c>
      <c r="D912" s="5" t="s">
        <v>1055</v>
      </c>
      <c r="E912" s="2">
        <v>5131</v>
      </c>
      <c r="F912" s="23">
        <v>1</v>
      </c>
      <c r="G912" s="1" t="s">
        <v>458</v>
      </c>
      <c r="H912" s="4">
        <v>4.4400000000000004</v>
      </c>
      <c r="I912" s="2">
        <v>2700</v>
      </c>
      <c r="M912" s="5" t="s">
        <v>1241</v>
      </c>
      <c r="N912" s="1" t="s">
        <v>87</v>
      </c>
      <c r="O912" s="1" t="s">
        <v>1245</v>
      </c>
      <c r="P912" s="1" t="s">
        <v>28</v>
      </c>
      <c r="Q912" s="1" t="s">
        <v>1288</v>
      </c>
      <c r="R912" s="12" t="s">
        <v>16</v>
      </c>
    </row>
    <row r="913" spans="1:19" hidden="1" x14ac:dyDescent="0.2">
      <c r="A913" s="1">
        <v>910</v>
      </c>
      <c r="B913" s="2" t="s">
        <v>283</v>
      </c>
      <c r="C913" s="2" t="s">
        <v>564</v>
      </c>
      <c r="D913" s="5" t="s">
        <v>1055</v>
      </c>
      <c r="E913" s="2">
        <v>5132</v>
      </c>
      <c r="F913" s="23">
        <v>1</v>
      </c>
      <c r="G913" s="1" t="s">
        <v>515</v>
      </c>
      <c r="H913" s="4">
        <v>24.82</v>
      </c>
      <c r="I913" s="2">
        <v>3230</v>
      </c>
      <c r="M913" s="12" t="s">
        <v>1239</v>
      </c>
      <c r="N913" s="1" t="s">
        <v>57</v>
      </c>
      <c r="O913" s="1" t="s">
        <v>1246</v>
      </c>
      <c r="P913" s="1" t="s">
        <v>516</v>
      </c>
      <c r="Q913" s="1" t="s">
        <v>1288</v>
      </c>
      <c r="R913" s="12" t="s">
        <v>517</v>
      </c>
    </row>
    <row r="914" spans="1:19" hidden="1" x14ac:dyDescent="0.2">
      <c r="A914" s="1">
        <v>911</v>
      </c>
      <c r="B914" s="2" t="s">
        <v>283</v>
      </c>
      <c r="C914" s="2" t="s">
        <v>564</v>
      </c>
      <c r="D914" s="5" t="s">
        <v>1055</v>
      </c>
      <c r="E914" s="2">
        <v>5133</v>
      </c>
      <c r="F914" s="23">
        <v>1</v>
      </c>
      <c r="G914" s="1" t="s">
        <v>458</v>
      </c>
      <c r="H914" s="4">
        <v>4.4400000000000004</v>
      </c>
      <c r="I914" s="2">
        <v>2700</v>
      </c>
      <c r="M914" s="5" t="s">
        <v>1241</v>
      </c>
      <c r="N914" s="1" t="s">
        <v>87</v>
      </c>
      <c r="O914" s="1" t="s">
        <v>1245</v>
      </c>
      <c r="P914" s="1" t="s">
        <v>28</v>
      </c>
      <c r="Q914" s="1" t="s">
        <v>1288</v>
      </c>
      <c r="R914" s="12" t="s">
        <v>16</v>
      </c>
    </row>
    <row r="915" spans="1:19" hidden="1" x14ac:dyDescent="0.2">
      <c r="A915" s="1">
        <v>912</v>
      </c>
      <c r="B915" s="2" t="s">
        <v>283</v>
      </c>
      <c r="C915" s="2" t="s">
        <v>564</v>
      </c>
      <c r="D915" s="5" t="s">
        <v>1055</v>
      </c>
      <c r="E915" s="2">
        <v>5134</v>
      </c>
      <c r="F915" s="2">
        <v>14</v>
      </c>
      <c r="G915" s="1" t="s">
        <v>36</v>
      </c>
      <c r="H915" s="4">
        <v>4.2300000000000004</v>
      </c>
      <c r="I915" s="2">
        <v>3230</v>
      </c>
      <c r="M915" s="5" t="s">
        <v>1241</v>
      </c>
      <c r="N915" s="1" t="s">
        <v>74</v>
      </c>
      <c r="O915" s="1" t="s">
        <v>1245</v>
      </c>
      <c r="P915" s="1" t="s">
        <v>37</v>
      </c>
      <c r="R915" s="12" t="s">
        <v>20</v>
      </c>
    </row>
    <row r="916" spans="1:19" hidden="1" x14ac:dyDescent="0.2">
      <c r="A916" s="1">
        <v>913</v>
      </c>
      <c r="B916" s="2" t="s">
        <v>283</v>
      </c>
      <c r="C916" s="2" t="s">
        <v>564</v>
      </c>
      <c r="D916" s="5" t="s">
        <v>1055</v>
      </c>
      <c r="E916" s="2">
        <v>5135</v>
      </c>
      <c r="F916" s="23">
        <v>1</v>
      </c>
      <c r="G916" s="1" t="s">
        <v>483</v>
      </c>
      <c r="H916" s="4">
        <v>35.03</v>
      </c>
      <c r="I916" s="2">
        <v>2700</v>
      </c>
      <c r="M916" s="12" t="s">
        <v>1239</v>
      </c>
      <c r="N916" s="1" t="s">
        <v>70</v>
      </c>
      <c r="O916" s="1" t="s">
        <v>1246</v>
      </c>
      <c r="P916" s="1" t="s">
        <v>15</v>
      </c>
      <c r="Q916" s="1" t="s">
        <v>1288</v>
      </c>
      <c r="R916" s="12" t="s">
        <v>16</v>
      </c>
    </row>
    <row r="917" spans="1:19" hidden="1" x14ac:dyDescent="0.2">
      <c r="A917" s="1">
        <v>914</v>
      </c>
      <c r="B917" s="2" t="s">
        <v>283</v>
      </c>
      <c r="C917" s="2" t="s">
        <v>564</v>
      </c>
      <c r="D917" s="5" t="s">
        <v>1055</v>
      </c>
      <c r="E917" s="2">
        <v>5136</v>
      </c>
      <c r="F917" s="23">
        <v>17</v>
      </c>
      <c r="G917" s="1" t="s">
        <v>17</v>
      </c>
      <c r="H917" s="4" t="s">
        <v>19</v>
      </c>
      <c r="I917" s="2" t="s">
        <v>19</v>
      </c>
      <c r="N917" s="2" t="s">
        <v>20</v>
      </c>
      <c r="O917" s="2"/>
      <c r="P917" s="2" t="s">
        <v>20</v>
      </c>
      <c r="Q917" s="2"/>
      <c r="R917" s="12" t="s">
        <v>20</v>
      </c>
    </row>
    <row r="918" spans="1:19" hidden="1" x14ac:dyDescent="0.2">
      <c r="A918" s="1">
        <v>915</v>
      </c>
      <c r="B918" s="2" t="s">
        <v>283</v>
      </c>
      <c r="C918" s="2" t="s">
        <v>564</v>
      </c>
      <c r="D918" s="5" t="s">
        <v>1062</v>
      </c>
      <c r="E918" s="2">
        <v>5137</v>
      </c>
      <c r="F918" s="23">
        <v>6</v>
      </c>
      <c r="G918" s="1" t="s">
        <v>13</v>
      </c>
      <c r="H918" s="4">
        <v>40.22</v>
      </c>
      <c r="I918" s="2">
        <v>2700</v>
      </c>
      <c r="M918" s="12" t="s">
        <v>1239</v>
      </c>
      <c r="N918" s="1" t="s">
        <v>57</v>
      </c>
      <c r="O918" s="1" t="s">
        <v>1246</v>
      </c>
      <c r="P918" s="1" t="s">
        <v>15</v>
      </c>
      <c r="Q918" s="1" t="s">
        <v>1288</v>
      </c>
      <c r="R918" s="12" t="s">
        <v>26</v>
      </c>
    </row>
    <row r="919" spans="1:19" hidden="1" x14ac:dyDescent="0.2">
      <c r="A919" s="1">
        <v>916</v>
      </c>
      <c r="B919" s="2" t="s">
        <v>283</v>
      </c>
      <c r="C919" s="2" t="s">
        <v>564</v>
      </c>
      <c r="D919" s="5" t="s">
        <v>1062</v>
      </c>
      <c r="E919" s="2">
        <v>5138</v>
      </c>
      <c r="F919" s="23">
        <v>6</v>
      </c>
      <c r="G919" s="1" t="s">
        <v>13</v>
      </c>
      <c r="H919" s="4">
        <v>36.14</v>
      </c>
      <c r="I919" s="2">
        <v>2700</v>
      </c>
      <c r="M919" s="12" t="s">
        <v>1239</v>
      </c>
      <c r="N919" s="1" t="s">
        <v>57</v>
      </c>
      <c r="O919" s="1" t="s">
        <v>1246</v>
      </c>
      <c r="P919" s="1" t="s">
        <v>15</v>
      </c>
      <c r="Q919" s="1" t="s">
        <v>1288</v>
      </c>
      <c r="R919" s="12" t="s">
        <v>26</v>
      </c>
    </row>
    <row r="920" spans="1:19" hidden="1" x14ac:dyDescent="0.2">
      <c r="A920" s="1">
        <v>917</v>
      </c>
      <c r="B920" s="2" t="s">
        <v>283</v>
      </c>
      <c r="C920" s="2" t="s">
        <v>564</v>
      </c>
      <c r="D920" s="5" t="s">
        <v>1062</v>
      </c>
      <c r="E920" s="2">
        <v>5139</v>
      </c>
      <c r="F920" s="23">
        <v>2</v>
      </c>
      <c r="G920" s="1" t="s">
        <v>299</v>
      </c>
      <c r="H920" s="4">
        <v>6.35</v>
      </c>
      <c r="I920" s="2">
        <v>2700</v>
      </c>
      <c r="M920" s="12" t="s">
        <v>1239</v>
      </c>
      <c r="N920" s="1" t="s">
        <v>57</v>
      </c>
      <c r="O920" s="1" t="s">
        <v>1246</v>
      </c>
      <c r="P920" s="1" t="s">
        <v>15</v>
      </c>
      <c r="Q920" s="1" t="s">
        <v>1288</v>
      </c>
      <c r="R920" s="12" t="s">
        <v>16</v>
      </c>
    </row>
    <row r="921" spans="1:19" hidden="1" x14ac:dyDescent="0.2">
      <c r="A921" s="1">
        <v>918</v>
      </c>
      <c r="B921" s="2" t="s">
        <v>283</v>
      </c>
      <c r="C921" s="2" t="s">
        <v>564</v>
      </c>
      <c r="D921" s="5" t="s">
        <v>1062</v>
      </c>
      <c r="E921" s="2">
        <v>5140</v>
      </c>
      <c r="F921" s="23">
        <v>11</v>
      </c>
      <c r="G921" s="1" t="s">
        <v>568</v>
      </c>
      <c r="H921" s="4">
        <v>54.2</v>
      </c>
      <c r="I921" s="2">
        <v>2800</v>
      </c>
      <c r="M921" s="12" t="s">
        <v>1239</v>
      </c>
      <c r="N921" s="1" t="s">
        <v>70</v>
      </c>
      <c r="O921" s="1" t="s">
        <v>1246</v>
      </c>
      <c r="P921" s="1" t="s">
        <v>223</v>
      </c>
      <c r="Q921" s="1" t="s">
        <v>1288</v>
      </c>
      <c r="R921" s="12" t="s">
        <v>83</v>
      </c>
      <c r="S921" s="29"/>
    </row>
    <row r="922" spans="1:19" hidden="1" x14ac:dyDescent="0.2">
      <c r="A922" s="1">
        <v>919</v>
      </c>
      <c r="B922" s="2" t="s">
        <v>283</v>
      </c>
      <c r="C922" s="2" t="s">
        <v>564</v>
      </c>
      <c r="D922" s="5" t="s">
        <v>1062</v>
      </c>
      <c r="E922" s="2">
        <v>5141</v>
      </c>
      <c r="F922" s="23">
        <v>1</v>
      </c>
      <c r="G922" s="1" t="s">
        <v>458</v>
      </c>
      <c r="H922" s="4">
        <v>4.6900000000000004</v>
      </c>
      <c r="I922" s="2">
        <v>2700</v>
      </c>
      <c r="M922" s="5" t="s">
        <v>1241</v>
      </c>
      <c r="N922" s="1" t="s">
        <v>87</v>
      </c>
      <c r="O922" s="1" t="s">
        <v>1245</v>
      </c>
      <c r="P922" s="1" t="s">
        <v>28</v>
      </c>
      <c r="Q922" s="1" t="s">
        <v>1288</v>
      </c>
      <c r="R922" s="12" t="s">
        <v>83</v>
      </c>
    </row>
    <row r="923" spans="1:19" hidden="1" x14ac:dyDescent="0.2">
      <c r="A923" s="1">
        <v>920</v>
      </c>
      <c r="B923" s="2" t="s">
        <v>283</v>
      </c>
      <c r="C923" s="2" t="s">
        <v>564</v>
      </c>
      <c r="D923" s="5" t="s">
        <v>1062</v>
      </c>
      <c r="E923" s="2">
        <v>5142</v>
      </c>
      <c r="F923" s="23">
        <v>11</v>
      </c>
      <c r="G923" s="1" t="s">
        <v>569</v>
      </c>
      <c r="H923" s="4">
        <v>48.27</v>
      </c>
      <c r="I923" s="2">
        <v>2800</v>
      </c>
      <c r="M923" s="12" t="s">
        <v>1239</v>
      </c>
      <c r="N923" s="1" t="s">
        <v>70</v>
      </c>
      <c r="O923" s="1" t="s">
        <v>1246</v>
      </c>
      <c r="P923" s="1" t="s">
        <v>223</v>
      </c>
      <c r="Q923" s="1" t="s">
        <v>1288</v>
      </c>
      <c r="R923" s="12" t="s">
        <v>83</v>
      </c>
    </row>
    <row r="924" spans="1:19" hidden="1" x14ac:dyDescent="0.2">
      <c r="A924" s="1">
        <v>921</v>
      </c>
      <c r="B924" s="2" t="s">
        <v>283</v>
      </c>
      <c r="C924" s="2" t="s">
        <v>564</v>
      </c>
      <c r="D924" s="5" t="s">
        <v>1062</v>
      </c>
      <c r="E924" s="2">
        <v>5143</v>
      </c>
      <c r="F924" s="23">
        <v>1</v>
      </c>
      <c r="G924" s="1" t="s">
        <v>458</v>
      </c>
      <c r="H924" s="4">
        <v>4.6900000000000004</v>
      </c>
      <c r="I924" s="2">
        <v>2700</v>
      </c>
      <c r="M924" s="5" t="s">
        <v>1241</v>
      </c>
      <c r="N924" s="1" t="s">
        <v>87</v>
      </c>
      <c r="O924" s="1" t="s">
        <v>1245</v>
      </c>
      <c r="P924" s="1" t="s">
        <v>28</v>
      </c>
      <c r="Q924" s="1" t="s">
        <v>1288</v>
      </c>
      <c r="R924" s="12" t="s">
        <v>83</v>
      </c>
    </row>
    <row r="925" spans="1:19" hidden="1" x14ac:dyDescent="0.2">
      <c r="A925" s="1">
        <v>922</v>
      </c>
      <c r="B925" s="2" t="s">
        <v>283</v>
      </c>
      <c r="C925" s="2" t="s">
        <v>564</v>
      </c>
      <c r="D925" s="5" t="s">
        <v>1062</v>
      </c>
      <c r="E925" s="2">
        <v>5144</v>
      </c>
      <c r="F925" s="23">
        <v>1</v>
      </c>
      <c r="G925" s="1" t="s">
        <v>108</v>
      </c>
      <c r="H925" s="4">
        <v>22.18</v>
      </c>
      <c r="I925" s="2">
        <v>2800</v>
      </c>
      <c r="M925" s="12" t="s">
        <v>1239</v>
      </c>
      <c r="N925" s="1" t="s">
        <v>57</v>
      </c>
      <c r="O925" s="1" t="s">
        <v>1246</v>
      </c>
      <c r="P925" s="1" t="s">
        <v>199</v>
      </c>
      <c r="Q925" s="1" t="s">
        <v>1288</v>
      </c>
      <c r="R925" s="12" t="s">
        <v>16</v>
      </c>
    </row>
    <row r="926" spans="1:19" hidden="1" x14ac:dyDescent="0.2">
      <c r="A926" s="1">
        <v>923</v>
      </c>
      <c r="B926" s="2" t="s">
        <v>283</v>
      </c>
      <c r="C926" s="2" t="s">
        <v>564</v>
      </c>
      <c r="D926" s="5" t="s">
        <v>1062</v>
      </c>
      <c r="E926" s="2">
        <v>5145</v>
      </c>
      <c r="F926" s="23">
        <v>1</v>
      </c>
      <c r="G926" s="1" t="s">
        <v>458</v>
      </c>
      <c r="H926" s="4">
        <v>3.74</v>
      </c>
      <c r="I926" s="2">
        <v>2700</v>
      </c>
      <c r="M926" s="5" t="s">
        <v>1241</v>
      </c>
      <c r="N926" s="1" t="s">
        <v>87</v>
      </c>
      <c r="O926" s="1" t="s">
        <v>1245</v>
      </c>
      <c r="P926" s="1" t="s">
        <v>28</v>
      </c>
      <c r="Q926" s="1" t="s">
        <v>1288</v>
      </c>
      <c r="R926" s="12" t="s">
        <v>16</v>
      </c>
    </row>
    <row r="927" spans="1:19" hidden="1" x14ac:dyDescent="0.2">
      <c r="A927" s="1">
        <v>924</v>
      </c>
      <c r="B927" s="2" t="s">
        <v>283</v>
      </c>
      <c r="C927" s="2" t="s">
        <v>564</v>
      </c>
      <c r="D927" s="5" t="s">
        <v>1062</v>
      </c>
      <c r="E927" s="2">
        <v>5146</v>
      </c>
      <c r="F927" s="23">
        <v>11</v>
      </c>
      <c r="G927" s="1" t="s">
        <v>570</v>
      </c>
      <c r="H927" s="4">
        <v>5.39</v>
      </c>
      <c r="I927" s="2">
        <v>2700</v>
      </c>
      <c r="M927" s="12" t="s">
        <v>1244</v>
      </c>
      <c r="N927" s="1" t="s">
        <v>571</v>
      </c>
      <c r="O927" s="1" t="s">
        <v>1246</v>
      </c>
      <c r="P927" s="1" t="s">
        <v>223</v>
      </c>
      <c r="Q927" s="1" t="s">
        <v>1288</v>
      </c>
      <c r="R927" s="12" t="s">
        <v>83</v>
      </c>
    </row>
    <row r="928" spans="1:19" hidden="1" x14ac:dyDescent="0.2">
      <c r="A928" s="1">
        <v>925</v>
      </c>
      <c r="B928" s="2" t="s">
        <v>283</v>
      </c>
      <c r="C928" s="2" t="s">
        <v>564</v>
      </c>
      <c r="D928" s="5" t="s">
        <v>1062</v>
      </c>
      <c r="E928" s="2">
        <v>5147</v>
      </c>
      <c r="F928" s="23">
        <v>11</v>
      </c>
      <c r="G928" s="1" t="s">
        <v>572</v>
      </c>
      <c r="H928" s="4">
        <v>37.159999999999997</v>
      </c>
      <c r="I928" s="2">
        <v>2800</v>
      </c>
      <c r="M928" s="12" t="s">
        <v>1239</v>
      </c>
      <c r="N928" s="1" t="s">
        <v>70</v>
      </c>
      <c r="O928" s="1" t="s">
        <v>1246</v>
      </c>
      <c r="P928" s="1" t="s">
        <v>223</v>
      </c>
      <c r="Q928" s="1" t="s">
        <v>1288</v>
      </c>
      <c r="R928" s="12" t="s">
        <v>97</v>
      </c>
    </row>
    <row r="929" spans="1:18" hidden="1" x14ac:dyDescent="0.2">
      <c r="A929" s="1">
        <v>926</v>
      </c>
      <c r="B929" s="2" t="s">
        <v>283</v>
      </c>
      <c r="C929" s="2" t="s">
        <v>564</v>
      </c>
      <c r="D929" s="5" t="s">
        <v>1062</v>
      </c>
      <c r="E929" s="2">
        <v>5148</v>
      </c>
      <c r="F929" s="23">
        <v>11</v>
      </c>
      <c r="G929" s="1" t="s">
        <v>549</v>
      </c>
      <c r="H929" s="4">
        <v>7.18</v>
      </c>
      <c r="I929" s="2">
        <v>2700</v>
      </c>
      <c r="M929" s="12" t="s">
        <v>1239</v>
      </c>
      <c r="N929" s="1" t="s">
        <v>57</v>
      </c>
      <c r="O929" s="1" t="s">
        <v>1246</v>
      </c>
      <c r="P929" s="1" t="s">
        <v>223</v>
      </c>
      <c r="Q929" s="1" t="s">
        <v>1288</v>
      </c>
      <c r="R929" s="12" t="s">
        <v>83</v>
      </c>
    </row>
    <row r="930" spans="1:18" hidden="1" x14ac:dyDescent="0.2">
      <c r="A930" s="1">
        <v>927</v>
      </c>
      <c r="B930" s="2" t="s">
        <v>283</v>
      </c>
      <c r="C930" s="2" t="s">
        <v>564</v>
      </c>
      <c r="D930" s="5" t="s">
        <v>1062</v>
      </c>
      <c r="E930" s="2">
        <v>5149</v>
      </c>
      <c r="F930" s="23">
        <v>12</v>
      </c>
      <c r="G930" s="1" t="s">
        <v>30</v>
      </c>
      <c r="H930" s="4">
        <v>1.84</v>
      </c>
      <c r="I930" s="2">
        <v>3530</v>
      </c>
      <c r="M930" s="12" t="s">
        <v>1239</v>
      </c>
      <c r="N930" s="1" t="s">
        <v>57</v>
      </c>
      <c r="O930" s="1" t="s">
        <v>1246</v>
      </c>
      <c r="P930" s="1" t="s">
        <v>15</v>
      </c>
      <c r="R930" s="12" t="s">
        <v>20</v>
      </c>
    </row>
    <row r="931" spans="1:18" hidden="1" x14ac:dyDescent="0.2">
      <c r="A931" s="1">
        <v>928</v>
      </c>
      <c r="B931" s="2" t="s">
        <v>283</v>
      </c>
      <c r="C931" s="2" t="s">
        <v>564</v>
      </c>
      <c r="D931" s="5" t="s">
        <v>1062</v>
      </c>
      <c r="E931" s="2">
        <v>5150</v>
      </c>
      <c r="F931" s="23">
        <v>12</v>
      </c>
      <c r="G931" s="1" t="s">
        <v>30</v>
      </c>
      <c r="H931" s="4">
        <v>2.54</v>
      </c>
      <c r="I931" s="2">
        <v>3530</v>
      </c>
      <c r="M931" s="12" t="s">
        <v>1239</v>
      </c>
      <c r="N931" s="1" t="s">
        <v>57</v>
      </c>
      <c r="O931" s="1" t="s">
        <v>1246</v>
      </c>
      <c r="P931" s="1" t="s">
        <v>15</v>
      </c>
      <c r="R931" s="12" t="s">
        <v>20</v>
      </c>
    </row>
    <row r="932" spans="1:18" hidden="1" x14ac:dyDescent="0.2">
      <c r="A932" s="1">
        <v>929</v>
      </c>
      <c r="B932" s="2" t="s">
        <v>283</v>
      </c>
      <c r="C932" s="2" t="s">
        <v>564</v>
      </c>
      <c r="D932" s="5" t="s">
        <v>1062</v>
      </c>
      <c r="E932" s="2">
        <v>5151</v>
      </c>
      <c r="F932" s="23">
        <v>17</v>
      </c>
      <c r="G932" s="1" t="s">
        <v>17</v>
      </c>
      <c r="H932" s="4" t="s">
        <v>19</v>
      </c>
      <c r="I932" s="2" t="s">
        <v>19</v>
      </c>
      <c r="N932" s="2" t="s">
        <v>20</v>
      </c>
      <c r="O932" s="2"/>
      <c r="P932" s="2" t="s">
        <v>20</v>
      </c>
      <c r="Q932" s="2"/>
      <c r="R932" s="12" t="s">
        <v>20</v>
      </c>
    </row>
    <row r="933" spans="1:18" hidden="1" x14ac:dyDescent="0.2">
      <c r="A933" s="1">
        <v>930</v>
      </c>
      <c r="B933" s="2" t="s">
        <v>283</v>
      </c>
      <c r="C933" s="2" t="s">
        <v>564</v>
      </c>
      <c r="D933" s="5" t="s">
        <v>1062</v>
      </c>
      <c r="E933" s="2">
        <v>5152</v>
      </c>
      <c r="F933" s="23">
        <v>17</v>
      </c>
      <c r="G933" s="1" t="s">
        <v>17</v>
      </c>
      <c r="H933" s="4" t="s">
        <v>19</v>
      </c>
      <c r="I933" s="2" t="s">
        <v>19</v>
      </c>
      <c r="N933" s="2" t="s">
        <v>20</v>
      </c>
      <c r="O933" s="2"/>
      <c r="P933" s="2" t="s">
        <v>20</v>
      </c>
      <c r="Q933" s="2"/>
      <c r="R933" s="12" t="s">
        <v>20</v>
      </c>
    </row>
    <row r="934" spans="1:18" hidden="1" x14ac:dyDescent="0.2">
      <c r="A934" s="1">
        <v>931</v>
      </c>
      <c r="B934" s="2" t="s">
        <v>283</v>
      </c>
      <c r="C934" s="2" t="s">
        <v>564</v>
      </c>
      <c r="D934" s="5" t="s">
        <v>1062</v>
      </c>
      <c r="E934" s="2">
        <v>5153</v>
      </c>
      <c r="F934" s="23">
        <v>17</v>
      </c>
      <c r="G934" s="1" t="s">
        <v>17</v>
      </c>
      <c r="H934" s="4" t="s">
        <v>19</v>
      </c>
      <c r="I934" s="2" t="s">
        <v>19</v>
      </c>
      <c r="N934" s="2" t="s">
        <v>20</v>
      </c>
      <c r="O934" s="2"/>
      <c r="P934" s="2" t="s">
        <v>20</v>
      </c>
      <c r="Q934" s="2"/>
      <c r="R934" s="12" t="s">
        <v>20</v>
      </c>
    </row>
    <row r="935" spans="1:18" hidden="1" x14ac:dyDescent="0.2">
      <c r="A935" s="1">
        <v>932</v>
      </c>
      <c r="B935" s="2" t="s">
        <v>283</v>
      </c>
      <c r="C935" s="2" t="s">
        <v>564</v>
      </c>
      <c r="D935" s="5" t="s">
        <v>1062</v>
      </c>
      <c r="E935" s="2">
        <v>5154</v>
      </c>
      <c r="F935" s="23">
        <v>17</v>
      </c>
      <c r="G935" s="1" t="s">
        <v>17</v>
      </c>
      <c r="H935" s="4" t="s">
        <v>19</v>
      </c>
      <c r="I935" s="2" t="s">
        <v>19</v>
      </c>
      <c r="N935" s="2" t="s">
        <v>20</v>
      </c>
      <c r="O935" s="2"/>
      <c r="P935" s="2" t="s">
        <v>20</v>
      </c>
      <c r="Q935" s="2"/>
      <c r="R935" s="12" t="s">
        <v>20</v>
      </c>
    </row>
    <row r="936" spans="1:18" hidden="1" x14ac:dyDescent="0.2">
      <c r="A936" s="1">
        <v>933</v>
      </c>
      <c r="B936" s="2" t="s">
        <v>283</v>
      </c>
      <c r="C936" s="2" t="s">
        <v>564</v>
      </c>
      <c r="D936" s="5" t="s">
        <v>1062</v>
      </c>
      <c r="E936" s="2">
        <v>5155</v>
      </c>
      <c r="F936" s="23">
        <v>1</v>
      </c>
      <c r="G936" s="1" t="s">
        <v>573</v>
      </c>
      <c r="H936" s="4">
        <v>14.19</v>
      </c>
      <c r="I936" s="2">
        <v>3530</v>
      </c>
      <c r="M936" s="12" t="s">
        <v>1239</v>
      </c>
      <c r="N936" s="1" t="s">
        <v>57</v>
      </c>
      <c r="O936" s="1" t="s">
        <v>1246</v>
      </c>
      <c r="P936" s="1" t="s">
        <v>199</v>
      </c>
      <c r="Q936" s="1" t="s">
        <v>1288</v>
      </c>
      <c r="R936" s="12" t="s">
        <v>517</v>
      </c>
    </row>
    <row r="937" spans="1:18" hidden="1" x14ac:dyDescent="0.2">
      <c r="A937" s="1">
        <v>934</v>
      </c>
      <c r="B937" s="2" t="s">
        <v>283</v>
      </c>
      <c r="C937" s="2" t="s">
        <v>564</v>
      </c>
      <c r="D937" s="5" t="s">
        <v>1062</v>
      </c>
      <c r="E937" s="2">
        <v>5156</v>
      </c>
      <c r="F937" s="23">
        <v>1</v>
      </c>
      <c r="G937" s="1" t="s">
        <v>458</v>
      </c>
      <c r="H937" s="4">
        <v>2.82</v>
      </c>
      <c r="I937" s="2">
        <v>2700</v>
      </c>
      <c r="M937" s="5" t="s">
        <v>1241</v>
      </c>
      <c r="N937" s="1" t="s">
        <v>87</v>
      </c>
      <c r="O937" s="1" t="s">
        <v>1245</v>
      </c>
      <c r="P937" s="1" t="s">
        <v>28</v>
      </c>
      <c r="Q937" s="1" t="s">
        <v>1288</v>
      </c>
      <c r="R937" s="12" t="s">
        <v>16</v>
      </c>
    </row>
    <row r="938" spans="1:18" hidden="1" x14ac:dyDescent="0.2">
      <c r="A938" s="1">
        <v>935</v>
      </c>
      <c r="B938" s="2" t="s">
        <v>283</v>
      </c>
      <c r="C938" s="2" t="s">
        <v>564</v>
      </c>
      <c r="D938" s="5" t="s">
        <v>1062</v>
      </c>
      <c r="E938" s="2">
        <v>5157</v>
      </c>
      <c r="F938" s="23">
        <v>13</v>
      </c>
      <c r="G938" s="1" t="s">
        <v>574</v>
      </c>
      <c r="H938" s="4">
        <v>8.07</v>
      </c>
      <c r="I938" s="2">
        <v>3530</v>
      </c>
      <c r="M938" s="12" t="s">
        <v>1239</v>
      </c>
      <c r="N938" s="1" t="s">
        <v>57</v>
      </c>
      <c r="O938" s="1" t="s">
        <v>1246</v>
      </c>
      <c r="P938" s="1" t="s">
        <v>15</v>
      </c>
      <c r="R938" s="12" t="s">
        <v>20</v>
      </c>
    </row>
    <row r="939" spans="1:18" hidden="1" x14ac:dyDescent="0.2">
      <c r="A939" s="1">
        <v>936</v>
      </c>
      <c r="B939" s="2" t="s">
        <v>283</v>
      </c>
      <c r="C939" s="2" t="s">
        <v>564</v>
      </c>
      <c r="D939" s="5" t="s">
        <v>1062</v>
      </c>
      <c r="E939" s="2">
        <v>5158</v>
      </c>
      <c r="F939" s="23">
        <v>12</v>
      </c>
      <c r="G939" s="1" t="s">
        <v>30</v>
      </c>
      <c r="H939" s="4">
        <v>5.47</v>
      </c>
      <c r="I939" s="2">
        <v>3530</v>
      </c>
      <c r="M939" s="12" t="s">
        <v>1239</v>
      </c>
      <c r="N939" s="1" t="s">
        <v>57</v>
      </c>
      <c r="O939" s="1" t="s">
        <v>1246</v>
      </c>
      <c r="P939" s="1" t="s">
        <v>15</v>
      </c>
      <c r="R939" s="12" t="s">
        <v>20</v>
      </c>
    </row>
    <row r="940" spans="1:18" hidden="1" x14ac:dyDescent="0.2">
      <c r="A940" s="1">
        <v>937</v>
      </c>
      <c r="B940" s="2" t="s">
        <v>283</v>
      </c>
      <c r="C940" s="2" t="s">
        <v>564</v>
      </c>
      <c r="D940" s="5" t="s">
        <v>1062</v>
      </c>
      <c r="E940" s="2">
        <v>5159</v>
      </c>
      <c r="F940" s="23">
        <v>1</v>
      </c>
      <c r="G940" s="1" t="s">
        <v>518</v>
      </c>
      <c r="H940" s="4">
        <v>13.64</v>
      </c>
      <c r="I940" s="2">
        <v>3530</v>
      </c>
      <c r="M940" s="5" t="s">
        <v>1241</v>
      </c>
      <c r="N940" s="1" t="s">
        <v>87</v>
      </c>
      <c r="O940" s="1" t="s">
        <v>1245</v>
      </c>
      <c r="P940" s="1" t="s">
        <v>28</v>
      </c>
      <c r="R940" s="12" t="s">
        <v>20</v>
      </c>
    </row>
    <row r="941" spans="1:18" hidden="1" x14ac:dyDescent="0.2">
      <c r="A941" s="1">
        <v>938</v>
      </c>
      <c r="B941" s="2" t="s">
        <v>283</v>
      </c>
      <c r="C941" s="2" t="s">
        <v>564</v>
      </c>
      <c r="D941" s="5" t="s">
        <v>1062</v>
      </c>
      <c r="E941" s="2">
        <v>5160</v>
      </c>
      <c r="F941" s="23">
        <v>17</v>
      </c>
      <c r="G941" s="1" t="s">
        <v>17</v>
      </c>
      <c r="H941" s="4" t="s">
        <v>19</v>
      </c>
      <c r="I941" s="2" t="s">
        <v>19</v>
      </c>
      <c r="N941" s="2" t="s">
        <v>20</v>
      </c>
      <c r="O941" s="2"/>
      <c r="P941" s="2" t="s">
        <v>20</v>
      </c>
      <c r="Q941" s="2"/>
      <c r="R941" s="12" t="s">
        <v>20</v>
      </c>
    </row>
    <row r="942" spans="1:18" hidden="1" x14ac:dyDescent="0.2">
      <c r="A942" s="1">
        <v>939</v>
      </c>
      <c r="B942" s="2" t="s">
        <v>283</v>
      </c>
      <c r="C942" s="2" t="s">
        <v>564</v>
      </c>
      <c r="D942" s="5" t="s">
        <v>1062</v>
      </c>
      <c r="E942" s="2">
        <v>5161</v>
      </c>
      <c r="F942" s="23">
        <v>1</v>
      </c>
      <c r="G942" s="1" t="s">
        <v>575</v>
      </c>
      <c r="H942" s="4">
        <v>15.21</v>
      </c>
      <c r="I942" s="2">
        <v>3530</v>
      </c>
      <c r="M942" s="12" t="s">
        <v>1239</v>
      </c>
      <c r="N942" s="1" t="s">
        <v>57</v>
      </c>
      <c r="O942" s="1" t="s">
        <v>1246</v>
      </c>
      <c r="P942" s="1" t="s">
        <v>32</v>
      </c>
      <c r="R942" s="12" t="s">
        <v>20</v>
      </c>
    </row>
    <row r="943" spans="1:18" hidden="1" x14ac:dyDescent="0.2">
      <c r="A943" s="1">
        <v>940</v>
      </c>
      <c r="B943" s="2" t="s">
        <v>283</v>
      </c>
      <c r="C943" s="2" t="s">
        <v>564</v>
      </c>
      <c r="D943" s="5" t="s">
        <v>1062</v>
      </c>
      <c r="E943" s="2">
        <v>5162</v>
      </c>
      <c r="F943" s="23">
        <v>1</v>
      </c>
      <c r="G943" s="1" t="s">
        <v>576</v>
      </c>
      <c r="H943" s="4">
        <v>14.07</v>
      </c>
      <c r="I943" s="2">
        <v>3530</v>
      </c>
      <c r="M943" s="12" t="s">
        <v>1239</v>
      </c>
      <c r="N943" s="1" t="s">
        <v>57</v>
      </c>
      <c r="O943" s="1" t="s">
        <v>1246</v>
      </c>
      <c r="P943" s="1" t="s">
        <v>292</v>
      </c>
      <c r="R943" s="12" t="s">
        <v>20</v>
      </c>
    </row>
    <row r="944" spans="1:18" hidden="1" x14ac:dyDescent="0.2">
      <c r="A944" s="1">
        <v>941</v>
      </c>
      <c r="B944" s="2" t="s">
        <v>283</v>
      </c>
      <c r="C944" s="2" t="s">
        <v>564</v>
      </c>
      <c r="D944" s="5" t="s">
        <v>1062</v>
      </c>
      <c r="E944" s="2">
        <v>5163</v>
      </c>
      <c r="F944" s="23">
        <v>1</v>
      </c>
      <c r="G944" s="1" t="s">
        <v>577</v>
      </c>
      <c r="H944" s="4">
        <v>20.12</v>
      </c>
      <c r="I944" s="2">
        <v>3530</v>
      </c>
      <c r="M944" s="12" t="s">
        <v>1239</v>
      </c>
      <c r="N944" s="1" t="s">
        <v>57</v>
      </c>
      <c r="O944" s="1" t="s">
        <v>1246</v>
      </c>
      <c r="P944" s="1" t="s">
        <v>292</v>
      </c>
      <c r="R944" s="12" t="s">
        <v>20</v>
      </c>
    </row>
    <row r="945" spans="1:18" hidden="1" x14ac:dyDescent="0.2">
      <c r="A945" s="1">
        <v>942</v>
      </c>
      <c r="B945" s="2" t="s">
        <v>283</v>
      </c>
      <c r="C945" s="2" t="s">
        <v>564</v>
      </c>
      <c r="D945" s="5" t="s">
        <v>1062</v>
      </c>
      <c r="E945" s="2">
        <v>5164</v>
      </c>
      <c r="F945" s="23">
        <v>4</v>
      </c>
      <c r="G945" s="1" t="s">
        <v>529</v>
      </c>
      <c r="H945" s="4">
        <v>8</v>
      </c>
      <c r="I945" s="2">
        <v>3530</v>
      </c>
      <c r="M945" s="12" t="s">
        <v>1239</v>
      </c>
      <c r="N945" s="1" t="s">
        <v>57</v>
      </c>
      <c r="O945" s="1" t="s">
        <v>1246</v>
      </c>
      <c r="P945" s="1" t="s">
        <v>199</v>
      </c>
      <c r="R945" s="12" t="s">
        <v>20</v>
      </c>
    </row>
    <row r="946" spans="1:18" hidden="1" x14ac:dyDescent="0.2">
      <c r="A946" s="1">
        <v>943</v>
      </c>
      <c r="B946" s="2" t="s">
        <v>283</v>
      </c>
      <c r="C946" s="2" t="s">
        <v>564</v>
      </c>
      <c r="D946" s="5" t="s">
        <v>1062</v>
      </c>
      <c r="E946" s="2">
        <v>5165</v>
      </c>
      <c r="F946" s="2">
        <v>15</v>
      </c>
      <c r="G946" s="1" t="s">
        <v>31</v>
      </c>
      <c r="H946" s="4">
        <v>6.82</v>
      </c>
      <c r="I946" s="2">
        <v>2700</v>
      </c>
      <c r="M946" s="12" t="s">
        <v>1239</v>
      </c>
      <c r="N946" s="1" t="s">
        <v>57</v>
      </c>
      <c r="O946" s="1" t="s">
        <v>1246</v>
      </c>
      <c r="P946" s="1" t="s">
        <v>32</v>
      </c>
      <c r="Q946" s="1" t="s">
        <v>1288</v>
      </c>
      <c r="R946" s="12" t="s">
        <v>16</v>
      </c>
    </row>
    <row r="947" spans="1:18" hidden="1" x14ac:dyDescent="0.2">
      <c r="A947" s="1">
        <v>944</v>
      </c>
      <c r="B947" s="2" t="s">
        <v>283</v>
      </c>
      <c r="C947" s="2" t="s">
        <v>564</v>
      </c>
      <c r="D947" s="5" t="s">
        <v>1062</v>
      </c>
      <c r="E947" s="2">
        <v>5166</v>
      </c>
      <c r="F947" s="23">
        <v>1</v>
      </c>
      <c r="G947" s="1" t="s">
        <v>458</v>
      </c>
      <c r="H947" s="4">
        <v>4.29</v>
      </c>
      <c r="I947" s="2">
        <v>2700</v>
      </c>
      <c r="M947" s="5" t="s">
        <v>1241</v>
      </c>
      <c r="N947" s="1" t="s">
        <v>87</v>
      </c>
      <c r="O947" s="1" t="s">
        <v>1245</v>
      </c>
      <c r="P947" s="1" t="s">
        <v>28</v>
      </c>
      <c r="Q947" s="1" t="s">
        <v>1288</v>
      </c>
      <c r="R947" s="12" t="s">
        <v>16</v>
      </c>
    </row>
    <row r="948" spans="1:18" hidden="1" x14ac:dyDescent="0.2">
      <c r="A948" s="1">
        <v>945</v>
      </c>
      <c r="B948" s="2" t="s">
        <v>283</v>
      </c>
      <c r="C948" s="2" t="s">
        <v>564</v>
      </c>
      <c r="D948" s="5" t="s">
        <v>1062</v>
      </c>
      <c r="E948" s="2">
        <v>5167</v>
      </c>
      <c r="F948" s="23">
        <v>1</v>
      </c>
      <c r="G948" s="1" t="s">
        <v>513</v>
      </c>
      <c r="H948" s="4">
        <v>3.21</v>
      </c>
      <c r="I948" s="2">
        <v>2700</v>
      </c>
      <c r="M948" s="5" t="s">
        <v>1241</v>
      </c>
      <c r="N948" s="1" t="s">
        <v>131</v>
      </c>
      <c r="O948" s="1" t="s">
        <v>1245</v>
      </c>
      <c r="P948" s="1" t="s">
        <v>28</v>
      </c>
      <c r="Q948" s="1" t="s">
        <v>1288</v>
      </c>
      <c r="R948" s="12" t="s">
        <v>16</v>
      </c>
    </row>
    <row r="949" spans="1:18" hidden="1" x14ac:dyDescent="0.2">
      <c r="A949" s="1">
        <v>946</v>
      </c>
      <c r="B949" s="2" t="s">
        <v>283</v>
      </c>
      <c r="C949" s="2" t="s">
        <v>564</v>
      </c>
      <c r="D949" s="5" t="s">
        <v>1062</v>
      </c>
      <c r="E949" s="2">
        <v>5168</v>
      </c>
      <c r="F949" s="23">
        <v>1</v>
      </c>
      <c r="G949" s="1" t="s">
        <v>513</v>
      </c>
      <c r="H949" s="4">
        <v>3.19</v>
      </c>
      <c r="I949" s="2">
        <v>2700</v>
      </c>
      <c r="M949" s="5" t="s">
        <v>1241</v>
      </c>
      <c r="N949" s="1" t="s">
        <v>131</v>
      </c>
      <c r="O949" s="1" t="s">
        <v>1245</v>
      </c>
      <c r="P949" s="1" t="s">
        <v>28</v>
      </c>
      <c r="Q949" s="1" t="s">
        <v>1288</v>
      </c>
      <c r="R949" s="12" t="s">
        <v>16</v>
      </c>
    </row>
    <row r="950" spans="1:18" hidden="1" x14ac:dyDescent="0.2">
      <c r="A950" s="1">
        <v>947</v>
      </c>
      <c r="B950" s="2" t="s">
        <v>283</v>
      </c>
      <c r="C950" s="2" t="s">
        <v>564</v>
      </c>
      <c r="D950" s="5" t="s">
        <v>1062</v>
      </c>
      <c r="E950" s="2">
        <v>5169</v>
      </c>
      <c r="F950" s="23">
        <v>17</v>
      </c>
      <c r="G950" s="1" t="s">
        <v>17</v>
      </c>
      <c r="H950" s="4" t="s">
        <v>19</v>
      </c>
      <c r="I950" s="2" t="s">
        <v>19</v>
      </c>
      <c r="N950" s="2" t="s">
        <v>20</v>
      </c>
      <c r="O950" s="2"/>
      <c r="P950" s="2" t="s">
        <v>20</v>
      </c>
      <c r="Q950" s="2"/>
      <c r="R950" s="12" t="s">
        <v>20</v>
      </c>
    </row>
    <row r="951" spans="1:18" hidden="1" x14ac:dyDescent="0.2">
      <c r="A951" s="1">
        <v>948</v>
      </c>
      <c r="B951" s="2" t="s">
        <v>283</v>
      </c>
      <c r="C951" s="2" t="s">
        <v>564</v>
      </c>
      <c r="D951" s="5" t="s">
        <v>1062</v>
      </c>
      <c r="E951" s="2">
        <v>5170</v>
      </c>
      <c r="F951" s="23">
        <v>12</v>
      </c>
      <c r="G951" s="1" t="s">
        <v>519</v>
      </c>
      <c r="H951" s="4">
        <v>8.81</v>
      </c>
      <c r="I951" s="2">
        <v>3230</v>
      </c>
      <c r="M951" s="12" t="s">
        <v>1239</v>
      </c>
      <c r="N951" s="1" t="s">
        <v>57</v>
      </c>
      <c r="O951" s="1" t="s">
        <v>1246</v>
      </c>
      <c r="P951" s="1" t="s">
        <v>15</v>
      </c>
      <c r="R951" s="12" t="s">
        <v>20</v>
      </c>
    </row>
    <row r="952" spans="1:18" hidden="1" x14ac:dyDescent="0.2">
      <c r="A952" s="1">
        <v>949</v>
      </c>
      <c r="B952" s="2" t="s">
        <v>283</v>
      </c>
      <c r="C952" s="2" t="s">
        <v>564</v>
      </c>
      <c r="D952" s="5" t="s">
        <v>1062</v>
      </c>
      <c r="E952" s="2">
        <v>5171</v>
      </c>
      <c r="F952" s="2">
        <v>14</v>
      </c>
      <c r="G952" s="1" t="s">
        <v>36</v>
      </c>
      <c r="H952" s="4">
        <v>3.24</v>
      </c>
      <c r="I952" s="2">
        <v>3230</v>
      </c>
      <c r="M952" s="5" t="s">
        <v>1241</v>
      </c>
      <c r="N952" s="1" t="s">
        <v>74</v>
      </c>
      <c r="O952" s="1" t="s">
        <v>1245</v>
      </c>
      <c r="P952" s="1" t="s">
        <v>37</v>
      </c>
      <c r="R952" s="12" t="s">
        <v>20</v>
      </c>
    </row>
    <row r="953" spans="1:18" hidden="1" x14ac:dyDescent="0.2">
      <c r="A953" s="1">
        <v>950</v>
      </c>
      <c r="B953" s="2" t="s">
        <v>283</v>
      </c>
      <c r="C953" s="2" t="s">
        <v>564</v>
      </c>
      <c r="D953" s="5" t="s">
        <v>1062</v>
      </c>
      <c r="E953" s="2">
        <v>5172</v>
      </c>
      <c r="F953" s="2">
        <v>14</v>
      </c>
      <c r="G953" s="1" t="s">
        <v>36</v>
      </c>
      <c r="H953" s="4">
        <v>3.58</v>
      </c>
      <c r="I953" s="2">
        <v>3230</v>
      </c>
      <c r="M953" s="5" t="s">
        <v>1241</v>
      </c>
      <c r="N953" s="1" t="s">
        <v>74</v>
      </c>
      <c r="O953" s="1" t="s">
        <v>1245</v>
      </c>
      <c r="P953" s="1" t="s">
        <v>37</v>
      </c>
      <c r="R953" s="12" t="s">
        <v>20</v>
      </c>
    </row>
    <row r="954" spans="1:18" hidden="1" x14ac:dyDescent="0.2">
      <c r="A954" s="1">
        <v>951</v>
      </c>
      <c r="B954" s="2" t="s">
        <v>283</v>
      </c>
      <c r="C954" s="2" t="s">
        <v>564</v>
      </c>
      <c r="D954" s="5" t="s">
        <v>1062</v>
      </c>
      <c r="E954" s="2">
        <v>5173</v>
      </c>
      <c r="F954" s="23">
        <v>6</v>
      </c>
      <c r="G954" s="15" t="s">
        <v>13</v>
      </c>
      <c r="H954" s="4">
        <v>27.16</v>
      </c>
      <c r="I954" s="2">
        <v>2700</v>
      </c>
      <c r="M954" s="12" t="s">
        <v>1239</v>
      </c>
      <c r="N954" s="1" t="s">
        <v>57</v>
      </c>
      <c r="O954" s="1" t="s">
        <v>1246</v>
      </c>
      <c r="P954" s="1" t="s">
        <v>15</v>
      </c>
      <c r="Q954" s="1" t="s">
        <v>1288</v>
      </c>
      <c r="R954" s="12" t="s">
        <v>26</v>
      </c>
    </row>
    <row r="955" spans="1:18" hidden="1" x14ac:dyDescent="0.2">
      <c r="A955" s="1">
        <v>952</v>
      </c>
      <c r="B955" s="2" t="s">
        <v>283</v>
      </c>
      <c r="C955" s="2" t="s">
        <v>564</v>
      </c>
      <c r="D955" s="5" t="s">
        <v>1062</v>
      </c>
      <c r="E955" s="2">
        <v>5174</v>
      </c>
      <c r="F955" s="23">
        <v>6</v>
      </c>
      <c r="G955" s="15" t="s">
        <v>13</v>
      </c>
      <c r="H955" s="4">
        <v>59.74</v>
      </c>
      <c r="I955" s="2">
        <v>2700</v>
      </c>
      <c r="M955" s="12" t="s">
        <v>1239</v>
      </c>
      <c r="N955" s="1" t="s">
        <v>57</v>
      </c>
      <c r="O955" s="1" t="s">
        <v>1246</v>
      </c>
      <c r="P955" s="1" t="s">
        <v>15</v>
      </c>
      <c r="Q955" s="1" t="s">
        <v>1288</v>
      </c>
      <c r="R955" s="12" t="s">
        <v>26</v>
      </c>
    </row>
    <row r="956" spans="1:18" hidden="1" x14ac:dyDescent="0.2">
      <c r="A956" s="1">
        <v>953</v>
      </c>
      <c r="B956" s="2" t="s">
        <v>283</v>
      </c>
      <c r="C956" s="2" t="s">
        <v>564</v>
      </c>
      <c r="D956" s="5" t="s">
        <v>1062</v>
      </c>
      <c r="E956" s="2">
        <v>5175</v>
      </c>
      <c r="F956" s="23">
        <v>1</v>
      </c>
      <c r="G956" s="1" t="s">
        <v>544</v>
      </c>
      <c r="H956" s="4">
        <v>25.11</v>
      </c>
      <c r="I956" s="2">
        <v>3230</v>
      </c>
      <c r="M956" s="12" t="s">
        <v>1239</v>
      </c>
      <c r="N956" s="1" t="s">
        <v>57</v>
      </c>
      <c r="O956" s="1" t="s">
        <v>1246</v>
      </c>
      <c r="P956" s="1" t="s">
        <v>516</v>
      </c>
      <c r="Q956" s="1" t="s">
        <v>1288</v>
      </c>
      <c r="R956" s="12" t="s">
        <v>517</v>
      </c>
    </row>
    <row r="957" spans="1:18" hidden="1" x14ac:dyDescent="0.2">
      <c r="A957" s="1">
        <v>954</v>
      </c>
      <c r="B957" s="2" t="s">
        <v>283</v>
      </c>
      <c r="C957" s="2" t="s">
        <v>564</v>
      </c>
      <c r="D957" s="5" t="s">
        <v>1062</v>
      </c>
      <c r="E957" s="2">
        <v>5176</v>
      </c>
      <c r="F957" s="23">
        <v>1</v>
      </c>
      <c r="G957" s="1" t="s">
        <v>458</v>
      </c>
      <c r="H957" s="4">
        <v>4.4400000000000004</v>
      </c>
      <c r="I957" s="2">
        <v>2700</v>
      </c>
      <c r="M957" s="5" t="s">
        <v>1241</v>
      </c>
      <c r="N957" s="1" t="s">
        <v>87</v>
      </c>
      <c r="O957" s="1" t="s">
        <v>1245</v>
      </c>
      <c r="P957" s="1" t="s">
        <v>28</v>
      </c>
      <c r="Q957" s="1" t="s">
        <v>1288</v>
      </c>
      <c r="R957" s="12" t="s">
        <v>16</v>
      </c>
    </row>
    <row r="958" spans="1:18" hidden="1" x14ac:dyDescent="0.2">
      <c r="A958" s="1">
        <v>955</v>
      </c>
      <c r="B958" s="2" t="s">
        <v>283</v>
      </c>
      <c r="C958" s="2" t="s">
        <v>564</v>
      </c>
      <c r="D958" s="5" t="s">
        <v>1062</v>
      </c>
      <c r="E958" s="2">
        <v>5177</v>
      </c>
      <c r="F958" s="23">
        <v>1</v>
      </c>
      <c r="G958" s="1" t="s">
        <v>544</v>
      </c>
      <c r="H958" s="4">
        <v>22.32</v>
      </c>
      <c r="I958" s="2">
        <v>3230</v>
      </c>
      <c r="M958" s="12" t="s">
        <v>1239</v>
      </c>
      <c r="N958" s="1" t="s">
        <v>57</v>
      </c>
      <c r="O958" s="1" t="s">
        <v>1246</v>
      </c>
      <c r="P958" s="1" t="s">
        <v>516</v>
      </c>
      <c r="Q958" s="1" t="s">
        <v>1288</v>
      </c>
      <c r="R958" s="12" t="s">
        <v>517</v>
      </c>
    </row>
    <row r="959" spans="1:18" hidden="1" x14ac:dyDescent="0.2">
      <c r="A959" s="1">
        <v>956</v>
      </c>
      <c r="B959" s="2" t="s">
        <v>283</v>
      </c>
      <c r="C959" s="2" t="s">
        <v>564</v>
      </c>
      <c r="D959" s="5" t="s">
        <v>1062</v>
      </c>
      <c r="E959" s="2">
        <v>5178</v>
      </c>
      <c r="F959" s="23">
        <v>1</v>
      </c>
      <c r="G959" s="1" t="s">
        <v>458</v>
      </c>
      <c r="H959" s="4">
        <v>4.4400000000000004</v>
      </c>
      <c r="I959" s="2">
        <v>2700</v>
      </c>
      <c r="M959" s="5" t="s">
        <v>1241</v>
      </c>
      <c r="N959" s="1" t="s">
        <v>87</v>
      </c>
      <c r="O959" s="1" t="s">
        <v>1245</v>
      </c>
      <c r="P959" s="1" t="s">
        <v>28</v>
      </c>
      <c r="Q959" s="1" t="s">
        <v>1288</v>
      </c>
      <c r="R959" s="12" t="s">
        <v>16</v>
      </c>
    </row>
    <row r="960" spans="1:18" hidden="1" x14ac:dyDescent="0.2">
      <c r="A960" s="1">
        <v>957</v>
      </c>
      <c r="B960" s="2" t="s">
        <v>283</v>
      </c>
      <c r="C960" s="2" t="s">
        <v>564</v>
      </c>
      <c r="D960" s="5" t="s">
        <v>1062</v>
      </c>
      <c r="E960" s="2">
        <v>5179</v>
      </c>
      <c r="F960" s="23">
        <v>1</v>
      </c>
      <c r="G960" s="1" t="s">
        <v>515</v>
      </c>
      <c r="H960" s="4">
        <v>31.8</v>
      </c>
      <c r="I960" s="2">
        <v>3230</v>
      </c>
      <c r="M960" s="12" t="s">
        <v>1239</v>
      </c>
      <c r="N960" s="1" t="s">
        <v>57</v>
      </c>
      <c r="O960" s="1" t="s">
        <v>1246</v>
      </c>
      <c r="P960" s="1" t="s">
        <v>516</v>
      </c>
      <c r="Q960" s="1" t="s">
        <v>1288</v>
      </c>
      <c r="R960" s="12" t="s">
        <v>517</v>
      </c>
    </row>
    <row r="961" spans="1:18" hidden="1" x14ac:dyDescent="0.2">
      <c r="A961" s="1">
        <v>958</v>
      </c>
      <c r="B961" s="2" t="s">
        <v>283</v>
      </c>
      <c r="C961" s="2" t="s">
        <v>564</v>
      </c>
      <c r="D961" s="5" t="s">
        <v>1062</v>
      </c>
      <c r="E961" s="2">
        <v>5180</v>
      </c>
      <c r="F961" s="23">
        <v>1</v>
      </c>
      <c r="G961" s="1" t="s">
        <v>458</v>
      </c>
      <c r="H961" s="4">
        <v>4.4400000000000004</v>
      </c>
      <c r="I961" s="2">
        <v>2700</v>
      </c>
      <c r="M961" s="5" t="s">
        <v>1241</v>
      </c>
      <c r="N961" s="1" t="s">
        <v>87</v>
      </c>
      <c r="O961" s="1" t="s">
        <v>1245</v>
      </c>
      <c r="P961" s="1" t="s">
        <v>28</v>
      </c>
      <c r="Q961" s="1" t="s">
        <v>1288</v>
      </c>
      <c r="R961" s="12" t="s">
        <v>16</v>
      </c>
    </row>
    <row r="962" spans="1:18" hidden="1" x14ac:dyDescent="0.2">
      <c r="A962" s="1">
        <v>959</v>
      </c>
      <c r="B962" s="2" t="s">
        <v>283</v>
      </c>
      <c r="C962" s="2" t="s">
        <v>564</v>
      </c>
      <c r="D962" s="5" t="s">
        <v>1062</v>
      </c>
      <c r="E962" s="2">
        <v>5181</v>
      </c>
      <c r="F962" s="23">
        <v>1</v>
      </c>
      <c r="G962" s="1" t="s">
        <v>515</v>
      </c>
      <c r="H962" s="4">
        <v>31.83</v>
      </c>
      <c r="I962" s="2">
        <v>3230</v>
      </c>
      <c r="M962" s="12" t="s">
        <v>1239</v>
      </c>
      <c r="N962" s="1" t="s">
        <v>57</v>
      </c>
      <c r="O962" s="1" t="s">
        <v>1246</v>
      </c>
      <c r="P962" s="1" t="s">
        <v>516</v>
      </c>
      <c r="Q962" s="1" t="s">
        <v>1288</v>
      </c>
      <c r="R962" s="12" t="s">
        <v>517</v>
      </c>
    </row>
    <row r="963" spans="1:18" hidden="1" x14ac:dyDescent="0.2">
      <c r="A963" s="1">
        <v>960</v>
      </c>
      <c r="B963" s="2" t="s">
        <v>283</v>
      </c>
      <c r="C963" s="2" t="s">
        <v>564</v>
      </c>
      <c r="D963" s="5" t="s">
        <v>1062</v>
      </c>
      <c r="E963" s="2">
        <v>5182</v>
      </c>
      <c r="F963" s="23">
        <v>1</v>
      </c>
      <c r="G963" s="1" t="s">
        <v>458</v>
      </c>
      <c r="H963" s="4">
        <v>4.4400000000000004</v>
      </c>
      <c r="I963" s="2">
        <v>2700</v>
      </c>
      <c r="M963" s="5" t="s">
        <v>1241</v>
      </c>
      <c r="N963" s="1" t="s">
        <v>87</v>
      </c>
      <c r="O963" s="1" t="s">
        <v>1245</v>
      </c>
      <c r="P963" s="1" t="s">
        <v>28</v>
      </c>
      <c r="Q963" s="1" t="s">
        <v>1288</v>
      </c>
      <c r="R963" s="12" t="s">
        <v>16</v>
      </c>
    </row>
    <row r="964" spans="1:18" hidden="1" x14ac:dyDescent="0.2">
      <c r="A964" s="1">
        <v>961</v>
      </c>
      <c r="B964" s="2" t="s">
        <v>283</v>
      </c>
      <c r="C964" s="2" t="s">
        <v>564</v>
      </c>
      <c r="D964" s="5" t="s">
        <v>1062</v>
      </c>
      <c r="E964" s="2">
        <v>5183</v>
      </c>
      <c r="F964" s="23">
        <v>1</v>
      </c>
      <c r="G964" s="1" t="s">
        <v>522</v>
      </c>
      <c r="H964" s="4">
        <v>34.200000000000003</v>
      </c>
      <c r="I964" s="2">
        <v>3230</v>
      </c>
      <c r="M964" s="12" t="s">
        <v>1239</v>
      </c>
      <c r="N964" s="1" t="s">
        <v>57</v>
      </c>
      <c r="O964" s="1" t="s">
        <v>1246</v>
      </c>
      <c r="P964" s="1" t="s">
        <v>516</v>
      </c>
      <c r="Q964" s="1" t="s">
        <v>1288</v>
      </c>
      <c r="R964" s="12" t="s">
        <v>517</v>
      </c>
    </row>
    <row r="965" spans="1:18" hidden="1" x14ac:dyDescent="0.2">
      <c r="A965" s="1">
        <v>962</v>
      </c>
      <c r="B965" s="2" t="s">
        <v>283</v>
      </c>
      <c r="C965" s="2" t="s">
        <v>564</v>
      </c>
      <c r="D965" s="5" t="s">
        <v>1062</v>
      </c>
      <c r="E965" s="2">
        <v>5184</v>
      </c>
      <c r="F965" s="23">
        <v>1</v>
      </c>
      <c r="G965" s="1" t="s">
        <v>458</v>
      </c>
      <c r="H965" s="4">
        <v>4.4400000000000004</v>
      </c>
      <c r="I965" s="2">
        <v>2700</v>
      </c>
      <c r="M965" s="5" t="s">
        <v>1241</v>
      </c>
      <c r="N965" s="1" t="s">
        <v>87</v>
      </c>
      <c r="O965" s="1" t="s">
        <v>1245</v>
      </c>
      <c r="P965" s="1" t="s">
        <v>28</v>
      </c>
      <c r="Q965" s="1" t="s">
        <v>1288</v>
      </c>
      <c r="R965" s="12" t="s">
        <v>16</v>
      </c>
    </row>
    <row r="966" spans="1:18" hidden="1" x14ac:dyDescent="0.2">
      <c r="A966" s="1">
        <v>963</v>
      </c>
      <c r="B966" s="2" t="s">
        <v>283</v>
      </c>
      <c r="C966" s="2" t="s">
        <v>564</v>
      </c>
      <c r="D966" s="5" t="s">
        <v>1062</v>
      </c>
      <c r="E966" s="2">
        <v>5185</v>
      </c>
      <c r="F966" s="23">
        <v>1</v>
      </c>
      <c r="G966" s="1" t="s">
        <v>522</v>
      </c>
      <c r="H966" s="4">
        <v>34.1</v>
      </c>
      <c r="I966" s="2">
        <v>3230</v>
      </c>
      <c r="M966" s="12" t="s">
        <v>1239</v>
      </c>
      <c r="N966" s="1" t="s">
        <v>57</v>
      </c>
      <c r="O966" s="1" t="s">
        <v>1246</v>
      </c>
      <c r="P966" s="1" t="s">
        <v>516</v>
      </c>
      <c r="Q966" s="1" t="s">
        <v>1288</v>
      </c>
      <c r="R966" s="12" t="s">
        <v>517</v>
      </c>
    </row>
    <row r="967" spans="1:18" hidden="1" x14ac:dyDescent="0.2">
      <c r="A967" s="1">
        <v>964</v>
      </c>
      <c r="B967" s="2" t="s">
        <v>283</v>
      </c>
      <c r="C967" s="2" t="s">
        <v>564</v>
      </c>
      <c r="D967" s="5" t="s">
        <v>1062</v>
      </c>
      <c r="E967" s="2">
        <v>5186</v>
      </c>
      <c r="F967" s="23">
        <v>1</v>
      </c>
      <c r="G967" s="1" t="s">
        <v>458</v>
      </c>
      <c r="H967" s="4">
        <v>4.4400000000000004</v>
      </c>
      <c r="I967" s="2">
        <v>2700</v>
      </c>
      <c r="M967" s="5" t="s">
        <v>1241</v>
      </c>
      <c r="N967" s="1" t="s">
        <v>87</v>
      </c>
      <c r="O967" s="1" t="s">
        <v>1245</v>
      </c>
      <c r="P967" s="1" t="s">
        <v>28</v>
      </c>
      <c r="Q967" s="1" t="s">
        <v>1288</v>
      </c>
      <c r="R967" s="12" t="s">
        <v>16</v>
      </c>
    </row>
    <row r="968" spans="1:18" hidden="1" x14ac:dyDescent="0.2">
      <c r="A968" s="1">
        <v>965</v>
      </c>
      <c r="B968" s="2" t="s">
        <v>283</v>
      </c>
      <c r="C968" s="2" t="s">
        <v>564</v>
      </c>
      <c r="D968" s="5" t="s">
        <v>1062</v>
      </c>
      <c r="E968" s="2">
        <v>5187</v>
      </c>
      <c r="F968" s="23">
        <v>1</v>
      </c>
      <c r="G968" s="1" t="s">
        <v>527</v>
      </c>
      <c r="H968" s="4">
        <v>35.03</v>
      </c>
      <c r="I968" s="2">
        <v>3230</v>
      </c>
      <c r="M968" s="12" t="s">
        <v>1239</v>
      </c>
      <c r="N968" s="1" t="s">
        <v>57</v>
      </c>
      <c r="O968" s="1" t="s">
        <v>1246</v>
      </c>
      <c r="P968" s="1" t="s">
        <v>516</v>
      </c>
      <c r="Q968" s="1" t="s">
        <v>1288</v>
      </c>
      <c r="R968" s="12" t="s">
        <v>517</v>
      </c>
    </row>
    <row r="969" spans="1:18" hidden="1" x14ac:dyDescent="0.2">
      <c r="A969" s="1">
        <v>966</v>
      </c>
      <c r="B969" s="2" t="s">
        <v>283</v>
      </c>
      <c r="C969" s="2" t="s">
        <v>564</v>
      </c>
      <c r="D969" s="5" t="s">
        <v>1062</v>
      </c>
      <c r="E969" s="2">
        <v>5188</v>
      </c>
      <c r="F969" s="23">
        <v>1</v>
      </c>
      <c r="G969" s="1" t="s">
        <v>521</v>
      </c>
      <c r="H969" s="4">
        <v>5.57</v>
      </c>
      <c r="I969" s="2">
        <v>2700</v>
      </c>
      <c r="M969" s="5" t="s">
        <v>1241</v>
      </c>
      <c r="N969" s="1" t="s">
        <v>87</v>
      </c>
      <c r="O969" s="1" t="s">
        <v>1245</v>
      </c>
      <c r="P969" s="1" t="s">
        <v>28</v>
      </c>
      <c r="Q969" s="1" t="s">
        <v>1288</v>
      </c>
      <c r="R969" s="12" t="s">
        <v>16</v>
      </c>
    </row>
    <row r="970" spans="1:18" hidden="1" x14ac:dyDescent="0.2">
      <c r="A970" s="1">
        <v>967</v>
      </c>
      <c r="B970" s="2" t="s">
        <v>283</v>
      </c>
      <c r="C970" s="2" t="s">
        <v>564</v>
      </c>
      <c r="D970" s="5" t="s">
        <v>1062</v>
      </c>
      <c r="E970" s="2">
        <v>5189</v>
      </c>
      <c r="F970" s="23">
        <v>12</v>
      </c>
      <c r="G970" s="1" t="s">
        <v>528</v>
      </c>
      <c r="H970" s="4">
        <v>5.25</v>
      </c>
      <c r="I970" s="2">
        <v>3230</v>
      </c>
      <c r="M970" s="12" t="s">
        <v>1239</v>
      </c>
      <c r="N970" s="1" t="s">
        <v>57</v>
      </c>
      <c r="O970" s="1" t="s">
        <v>1246</v>
      </c>
      <c r="P970" s="1" t="s">
        <v>15</v>
      </c>
      <c r="R970" s="12" t="s">
        <v>20</v>
      </c>
    </row>
    <row r="971" spans="1:18" hidden="1" x14ac:dyDescent="0.2">
      <c r="A971" s="1">
        <v>968</v>
      </c>
      <c r="B971" s="2" t="s">
        <v>283</v>
      </c>
      <c r="C971" s="2" t="s">
        <v>564</v>
      </c>
      <c r="D971" s="5" t="s">
        <v>1062</v>
      </c>
      <c r="E971" s="2">
        <v>5190</v>
      </c>
      <c r="F971" s="23">
        <v>4</v>
      </c>
      <c r="G971" s="1" t="s">
        <v>578</v>
      </c>
      <c r="H971" s="4">
        <v>26.1</v>
      </c>
      <c r="I971" s="2">
        <v>3230</v>
      </c>
      <c r="M971" s="12" t="s">
        <v>1239</v>
      </c>
      <c r="N971" s="1" t="s">
        <v>57</v>
      </c>
      <c r="O971" s="1" t="s">
        <v>1246</v>
      </c>
      <c r="P971" s="1" t="s">
        <v>199</v>
      </c>
      <c r="R971" s="12" t="s">
        <v>20</v>
      </c>
    </row>
    <row r="972" spans="1:18" hidden="1" x14ac:dyDescent="0.2">
      <c r="A972" s="1">
        <v>969</v>
      </c>
      <c r="B972" s="2" t="s">
        <v>283</v>
      </c>
      <c r="C972" s="2" t="s">
        <v>564</v>
      </c>
      <c r="D972" s="5" t="s">
        <v>1062</v>
      </c>
      <c r="E972" s="2" t="s">
        <v>579</v>
      </c>
      <c r="F972" s="23">
        <v>1</v>
      </c>
      <c r="G972" s="1" t="s">
        <v>458</v>
      </c>
      <c r="H972" s="4">
        <v>3.12</v>
      </c>
      <c r="I972" s="2">
        <v>2700</v>
      </c>
      <c r="M972" s="5" t="s">
        <v>1241</v>
      </c>
      <c r="N972" s="1" t="s">
        <v>87</v>
      </c>
      <c r="O972" s="1" t="s">
        <v>1245</v>
      </c>
      <c r="P972" s="1" t="s">
        <v>28</v>
      </c>
      <c r="Q972" s="1" t="s">
        <v>1288</v>
      </c>
      <c r="R972" s="12" t="s">
        <v>16</v>
      </c>
    </row>
    <row r="973" spans="1:18" hidden="1" x14ac:dyDescent="0.2">
      <c r="A973" s="1">
        <v>970</v>
      </c>
      <c r="B973" s="2" t="s">
        <v>283</v>
      </c>
      <c r="C973" s="2" t="s">
        <v>564</v>
      </c>
      <c r="D973" s="5" t="s">
        <v>1062</v>
      </c>
      <c r="E973" s="2">
        <v>5191</v>
      </c>
      <c r="F973" s="23">
        <v>1</v>
      </c>
      <c r="G973" s="1" t="s">
        <v>518</v>
      </c>
      <c r="H973" s="4">
        <v>9.35</v>
      </c>
      <c r="I973" s="2">
        <v>3230</v>
      </c>
      <c r="M973" s="5" t="s">
        <v>1241</v>
      </c>
      <c r="N973" s="1" t="s">
        <v>87</v>
      </c>
      <c r="O973" s="1" t="s">
        <v>1245</v>
      </c>
      <c r="P973" s="1" t="s">
        <v>28</v>
      </c>
      <c r="R973" s="12" t="s">
        <v>20</v>
      </c>
    </row>
    <row r="974" spans="1:18" hidden="1" x14ac:dyDescent="0.2">
      <c r="A974" s="1">
        <v>971</v>
      </c>
      <c r="B974" s="2" t="s">
        <v>283</v>
      </c>
      <c r="C974" s="2" t="s">
        <v>564</v>
      </c>
      <c r="D974" s="5" t="s">
        <v>1054</v>
      </c>
      <c r="E974" s="2">
        <v>5192</v>
      </c>
      <c r="F974" s="23">
        <v>1</v>
      </c>
      <c r="G974" s="1" t="s">
        <v>1063</v>
      </c>
      <c r="H974" s="4">
        <v>19.09</v>
      </c>
      <c r="I974" s="2">
        <v>3230</v>
      </c>
      <c r="M974" s="12" t="s">
        <v>1239</v>
      </c>
      <c r="N974" s="1" t="s">
        <v>57</v>
      </c>
      <c r="O974" s="1" t="s">
        <v>1246</v>
      </c>
      <c r="P974" s="1" t="s">
        <v>516</v>
      </c>
      <c r="Q974" s="1" t="s">
        <v>1288</v>
      </c>
      <c r="R974" s="12" t="s">
        <v>517</v>
      </c>
    </row>
    <row r="975" spans="1:18" hidden="1" x14ac:dyDescent="0.2">
      <c r="A975" s="1">
        <v>972</v>
      </c>
      <c r="B975" s="2" t="s">
        <v>283</v>
      </c>
      <c r="C975" s="2" t="s">
        <v>564</v>
      </c>
      <c r="D975" s="5" t="s">
        <v>1054</v>
      </c>
      <c r="E975" s="2">
        <v>5193</v>
      </c>
      <c r="F975" s="23">
        <v>1</v>
      </c>
      <c r="G975" s="1" t="s">
        <v>458</v>
      </c>
      <c r="H975" s="4">
        <v>2.9</v>
      </c>
      <c r="I975" s="2">
        <v>2700</v>
      </c>
      <c r="M975" s="5" t="s">
        <v>1241</v>
      </c>
      <c r="N975" s="1" t="s">
        <v>87</v>
      </c>
      <c r="O975" s="1" t="s">
        <v>1245</v>
      </c>
      <c r="P975" s="1" t="s">
        <v>28</v>
      </c>
      <c r="Q975" s="1" t="s">
        <v>1288</v>
      </c>
      <c r="R975" s="12" t="s">
        <v>16</v>
      </c>
    </row>
    <row r="976" spans="1:18" hidden="1" x14ac:dyDescent="0.2">
      <c r="A976" s="1">
        <v>973</v>
      </c>
      <c r="B976" s="2" t="s">
        <v>283</v>
      </c>
      <c r="C976" s="2" t="s">
        <v>564</v>
      </c>
      <c r="D976" s="5" t="s">
        <v>1054</v>
      </c>
      <c r="E976" s="2">
        <v>5194</v>
      </c>
      <c r="F976" s="23">
        <v>1</v>
      </c>
      <c r="G976" s="1" t="s">
        <v>1065</v>
      </c>
      <c r="H976" s="4">
        <v>18.18</v>
      </c>
      <c r="I976" s="2">
        <v>3230</v>
      </c>
      <c r="M976" s="12" t="s">
        <v>1239</v>
      </c>
      <c r="N976" s="1" t="s">
        <v>57</v>
      </c>
      <c r="O976" s="1" t="s">
        <v>1246</v>
      </c>
      <c r="P976" s="1" t="s">
        <v>15</v>
      </c>
      <c r="Q976" s="1" t="s">
        <v>1288</v>
      </c>
      <c r="R976" s="12" t="s">
        <v>517</v>
      </c>
    </row>
    <row r="977" spans="1:18" hidden="1" x14ac:dyDescent="0.2">
      <c r="A977" s="1">
        <v>974</v>
      </c>
      <c r="B977" s="2" t="s">
        <v>283</v>
      </c>
      <c r="C977" s="2" t="s">
        <v>564</v>
      </c>
      <c r="D977" s="5" t="s">
        <v>1062</v>
      </c>
      <c r="E977" s="2">
        <v>5195</v>
      </c>
      <c r="F977" s="23">
        <v>1</v>
      </c>
      <c r="G977" s="1" t="s">
        <v>458</v>
      </c>
      <c r="H977" s="4">
        <v>2.9</v>
      </c>
      <c r="I977" s="2">
        <v>2700</v>
      </c>
      <c r="M977" s="5" t="s">
        <v>1241</v>
      </c>
      <c r="N977" s="1" t="s">
        <v>87</v>
      </c>
      <c r="O977" s="1" t="s">
        <v>1245</v>
      </c>
      <c r="P977" s="1" t="s">
        <v>28</v>
      </c>
      <c r="Q977" s="1" t="s">
        <v>1288</v>
      </c>
      <c r="R977" s="12" t="s">
        <v>16</v>
      </c>
    </row>
    <row r="978" spans="1:18" hidden="1" x14ac:dyDescent="0.2">
      <c r="A978" s="1">
        <v>975</v>
      </c>
      <c r="B978" s="2" t="s">
        <v>283</v>
      </c>
      <c r="C978" s="2" t="s">
        <v>564</v>
      </c>
      <c r="D978" s="5" t="s">
        <v>1062</v>
      </c>
      <c r="E978" s="2">
        <v>5196</v>
      </c>
      <c r="F978" s="23">
        <v>1</v>
      </c>
      <c r="G978" s="1" t="s">
        <v>580</v>
      </c>
      <c r="H978" s="4">
        <v>21.37</v>
      </c>
      <c r="I978" s="2">
        <v>2700</v>
      </c>
      <c r="M978" s="12" t="s">
        <v>1239</v>
      </c>
      <c r="N978" s="1" t="s">
        <v>70</v>
      </c>
      <c r="O978" s="1" t="s">
        <v>1246</v>
      </c>
      <c r="P978" s="1" t="s">
        <v>516</v>
      </c>
      <c r="Q978" s="1" t="s">
        <v>1288</v>
      </c>
      <c r="R978" s="12" t="s">
        <v>16</v>
      </c>
    </row>
    <row r="979" spans="1:18" hidden="1" x14ac:dyDescent="0.2">
      <c r="A979" s="1">
        <v>976</v>
      </c>
      <c r="B979" s="2" t="s">
        <v>283</v>
      </c>
      <c r="C979" s="2" t="s">
        <v>564</v>
      </c>
      <c r="D979" s="5" t="s">
        <v>1062</v>
      </c>
      <c r="E979" s="2">
        <v>5197</v>
      </c>
      <c r="F979" s="23">
        <v>1</v>
      </c>
      <c r="G979" s="1" t="s">
        <v>513</v>
      </c>
      <c r="H979" s="4">
        <v>3.52</v>
      </c>
      <c r="I979" s="2">
        <v>2700</v>
      </c>
      <c r="M979" s="5" t="s">
        <v>1241</v>
      </c>
      <c r="N979" s="1" t="s">
        <v>131</v>
      </c>
      <c r="O979" s="1" t="s">
        <v>1245</v>
      </c>
      <c r="P979" s="1" t="s">
        <v>28</v>
      </c>
      <c r="Q979" s="1" t="s">
        <v>1288</v>
      </c>
      <c r="R979" s="12" t="s">
        <v>16</v>
      </c>
    </row>
    <row r="980" spans="1:18" hidden="1" x14ac:dyDescent="0.2">
      <c r="A980" s="1">
        <v>977</v>
      </c>
      <c r="B980" s="2" t="s">
        <v>283</v>
      </c>
      <c r="C980" s="2" t="s">
        <v>564</v>
      </c>
      <c r="D980" s="5" t="s">
        <v>1062</v>
      </c>
      <c r="E980" s="2">
        <v>5198</v>
      </c>
      <c r="F980" s="23">
        <v>1</v>
      </c>
      <c r="G980" s="1" t="s">
        <v>513</v>
      </c>
      <c r="H980" s="4">
        <v>3.62</v>
      </c>
      <c r="I980" s="2">
        <v>2700</v>
      </c>
      <c r="M980" s="5" t="s">
        <v>1241</v>
      </c>
      <c r="N980" s="1" t="s">
        <v>131</v>
      </c>
      <c r="O980" s="1" t="s">
        <v>1245</v>
      </c>
      <c r="P980" s="1" t="s">
        <v>28</v>
      </c>
      <c r="Q980" s="1" t="s">
        <v>1288</v>
      </c>
      <c r="R980" s="12" t="s">
        <v>16</v>
      </c>
    </row>
    <row r="981" spans="1:18" hidden="1" x14ac:dyDescent="0.2">
      <c r="A981" s="1">
        <v>978</v>
      </c>
      <c r="B981" s="2" t="s">
        <v>283</v>
      </c>
      <c r="C981" s="2" t="s">
        <v>564</v>
      </c>
      <c r="D981" s="5" t="s">
        <v>1062</v>
      </c>
      <c r="E981" s="2">
        <v>5199</v>
      </c>
      <c r="F981" s="23">
        <v>1</v>
      </c>
      <c r="G981" s="1" t="s">
        <v>580</v>
      </c>
      <c r="H981" s="4">
        <v>21.55</v>
      </c>
      <c r="I981" s="2">
        <v>3230</v>
      </c>
      <c r="M981" s="12" t="s">
        <v>1239</v>
      </c>
      <c r="N981" s="1" t="s">
        <v>70</v>
      </c>
      <c r="O981" s="1" t="s">
        <v>1246</v>
      </c>
      <c r="P981" s="1" t="s">
        <v>292</v>
      </c>
      <c r="R981" s="12" t="s">
        <v>20</v>
      </c>
    </row>
    <row r="982" spans="1:18" hidden="1" x14ac:dyDescent="0.2">
      <c r="A982" s="1">
        <v>979</v>
      </c>
      <c r="B982" s="2" t="s">
        <v>283</v>
      </c>
      <c r="C982" s="2" t="s">
        <v>564</v>
      </c>
      <c r="D982" s="5" t="s">
        <v>1054</v>
      </c>
      <c r="E982" s="2">
        <v>5200</v>
      </c>
      <c r="F982" s="2">
        <v>1</v>
      </c>
      <c r="G982" s="1" t="s">
        <v>1064</v>
      </c>
      <c r="H982" s="4">
        <v>10.24</v>
      </c>
      <c r="I982" s="2">
        <v>3230</v>
      </c>
      <c r="M982" s="12" t="s">
        <v>1239</v>
      </c>
      <c r="N982" s="1" t="s">
        <v>57</v>
      </c>
      <c r="O982" s="1" t="s">
        <v>1246</v>
      </c>
      <c r="P982" s="1" t="s">
        <v>15</v>
      </c>
      <c r="R982" s="12" t="s">
        <v>20</v>
      </c>
    </row>
    <row r="983" spans="1:18" hidden="1" x14ac:dyDescent="0.2">
      <c r="A983" s="1">
        <v>980</v>
      </c>
      <c r="B983" s="2" t="s">
        <v>283</v>
      </c>
      <c r="C983" s="2" t="s">
        <v>564</v>
      </c>
      <c r="D983" s="5" t="s">
        <v>1062</v>
      </c>
      <c r="E983" s="2">
        <v>5201</v>
      </c>
      <c r="F983" s="2">
        <v>15</v>
      </c>
      <c r="G983" s="1" t="s">
        <v>31</v>
      </c>
      <c r="H983" s="4">
        <v>9.4499999999999993</v>
      </c>
      <c r="I983" s="2">
        <v>2700</v>
      </c>
      <c r="M983" s="12" t="s">
        <v>1239</v>
      </c>
      <c r="N983" s="1" t="s">
        <v>57</v>
      </c>
      <c r="O983" s="1" t="s">
        <v>1246</v>
      </c>
      <c r="P983" s="1" t="s">
        <v>32</v>
      </c>
      <c r="Q983" s="1" t="s">
        <v>1288</v>
      </c>
      <c r="R983" s="12" t="s">
        <v>16</v>
      </c>
    </row>
    <row r="984" spans="1:18" hidden="1" x14ac:dyDescent="0.2">
      <c r="A984" s="1">
        <v>981</v>
      </c>
      <c r="B984" s="2" t="s">
        <v>283</v>
      </c>
      <c r="C984" s="2" t="s">
        <v>564</v>
      </c>
      <c r="D984" s="5" t="s">
        <v>1062</v>
      </c>
      <c r="E984" s="2">
        <v>5202</v>
      </c>
      <c r="F984" s="23">
        <v>4</v>
      </c>
      <c r="G984" s="1" t="s">
        <v>529</v>
      </c>
      <c r="H984" s="4">
        <v>10.38</v>
      </c>
      <c r="I984" s="2">
        <v>3230</v>
      </c>
      <c r="M984" s="12" t="s">
        <v>1239</v>
      </c>
      <c r="N984" s="1" t="s">
        <v>57</v>
      </c>
      <c r="O984" s="1" t="s">
        <v>1246</v>
      </c>
      <c r="P984" s="1" t="s">
        <v>199</v>
      </c>
      <c r="R984" s="12" t="s">
        <v>20</v>
      </c>
    </row>
    <row r="985" spans="1:18" hidden="1" x14ac:dyDescent="0.2">
      <c r="A985" s="1">
        <v>982</v>
      </c>
      <c r="B985" s="2" t="s">
        <v>283</v>
      </c>
      <c r="C985" s="2" t="s">
        <v>564</v>
      </c>
      <c r="D985" s="5" t="s">
        <v>1062</v>
      </c>
      <c r="E985" s="2">
        <v>5203</v>
      </c>
      <c r="F985" s="23">
        <v>1</v>
      </c>
      <c r="G985" s="1" t="s">
        <v>512</v>
      </c>
      <c r="H985" s="4">
        <v>18.14</v>
      </c>
      <c r="I985" s="2">
        <v>3230</v>
      </c>
      <c r="M985" s="12" t="s">
        <v>1239</v>
      </c>
      <c r="N985" s="1" t="s">
        <v>70</v>
      </c>
      <c r="O985" s="1" t="s">
        <v>1246</v>
      </c>
      <c r="P985" s="1" t="s">
        <v>292</v>
      </c>
      <c r="R985" s="12" t="s">
        <v>20</v>
      </c>
    </row>
    <row r="986" spans="1:18" hidden="1" x14ac:dyDescent="0.2">
      <c r="A986" s="1">
        <v>983</v>
      </c>
      <c r="B986" s="2" t="s">
        <v>283</v>
      </c>
      <c r="C986" s="2" t="s">
        <v>564</v>
      </c>
      <c r="D986" s="5" t="s">
        <v>1062</v>
      </c>
      <c r="E986" s="2">
        <v>5204</v>
      </c>
      <c r="F986" s="23">
        <v>1</v>
      </c>
      <c r="G986" s="1" t="s">
        <v>511</v>
      </c>
      <c r="H986" s="4">
        <v>22.57</v>
      </c>
      <c r="I986" s="2">
        <v>2700</v>
      </c>
      <c r="M986" s="12" t="s">
        <v>1239</v>
      </c>
      <c r="N986" s="1" t="s">
        <v>57</v>
      </c>
      <c r="O986" s="1" t="s">
        <v>1246</v>
      </c>
      <c r="P986" s="1" t="s">
        <v>15</v>
      </c>
      <c r="Q986" s="1" t="s">
        <v>1288</v>
      </c>
      <c r="R986" s="12" t="s">
        <v>16</v>
      </c>
    </row>
    <row r="987" spans="1:18" hidden="1" x14ac:dyDescent="0.2">
      <c r="A987" s="1">
        <v>984</v>
      </c>
      <c r="B987" s="2" t="s">
        <v>283</v>
      </c>
      <c r="C987" s="2" t="s">
        <v>564</v>
      </c>
      <c r="D987" s="5" t="s">
        <v>1062</v>
      </c>
      <c r="E987" s="2">
        <v>5205</v>
      </c>
      <c r="F987" s="23">
        <v>1</v>
      </c>
      <c r="G987" s="1" t="s">
        <v>276</v>
      </c>
      <c r="H987" s="4">
        <v>6.1</v>
      </c>
      <c r="I987" s="2">
        <v>2700</v>
      </c>
      <c r="M987" s="5" t="s">
        <v>1241</v>
      </c>
      <c r="N987" s="1" t="s">
        <v>131</v>
      </c>
      <c r="O987" s="1" t="s">
        <v>1245</v>
      </c>
      <c r="P987" s="1" t="s">
        <v>37</v>
      </c>
      <c r="Q987" s="1" t="s">
        <v>1288</v>
      </c>
      <c r="R987" s="12" t="s">
        <v>16</v>
      </c>
    </row>
    <row r="988" spans="1:18" hidden="1" x14ac:dyDescent="0.2">
      <c r="A988" s="1">
        <v>985</v>
      </c>
      <c r="B988" s="2" t="s">
        <v>283</v>
      </c>
      <c r="C988" s="2" t="s">
        <v>564</v>
      </c>
      <c r="D988" s="5" t="s">
        <v>1062</v>
      </c>
      <c r="E988" s="2">
        <v>5206</v>
      </c>
      <c r="F988" s="23">
        <v>17</v>
      </c>
      <c r="G988" s="1" t="s">
        <v>17</v>
      </c>
      <c r="H988" s="4" t="s">
        <v>19</v>
      </c>
      <c r="I988" s="2" t="s">
        <v>19</v>
      </c>
      <c r="N988" s="2" t="s">
        <v>20</v>
      </c>
      <c r="O988" s="2"/>
      <c r="P988" s="2" t="s">
        <v>20</v>
      </c>
      <c r="Q988" s="2"/>
      <c r="R988" s="12" t="s">
        <v>20</v>
      </c>
    </row>
    <row r="989" spans="1:18" hidden="1" x14ac:dyDescent="0.2">
      <c r="A989" s="1">
        <v>986</v>
      </c>
      <c r="B989" s="2" t="s">
        <v>283</v>
      </c>
      <c r="C989" s="2" t="s">
        <v>564</v>
      </c>
      <c r="D989" s="5" t="s">
        <v>1039</v>
      </c>
      <c r="E989" s="2">
        <v>5207</v>
      </c>
      <c r="F989" s="23">
        <v>13</v>
      </c>
      <c r="G989" s="1" t="s">
        <v>432</v>
      </c>
      <c r="H989" s="4">
        <v>14.86</v>
      </c>
      <c r="I989" s="2">
        <v>3230</v>
      </c>
      <c r="M989" s="5" t="s">
        <v>1241</v>
      </c>
      <c r="N989" s="1" t="s">
        <v>581</v>
      </c>
      <c r="O989" s="1" t="s">
        <v>1245</v>
      </c>
      <c r="P989" s="1" t="s">
        <v>271</v>
      </c>
      <c r="R989" s="12" t="s">
        <v>20</v>
      </c>
    </row>
    <row r="990" spans="1:18" hidden="1" x14ac:dyDescent="0.2">
      <c r="A990" s="1">
        <v>987</v>
      </c>
      <c r="B990" s="2" t="s">
        <v>283</v>
      </c>
      <c r="C990" s="2" t="s">
        <v>564</v>
      </c>
      <c r="D990" s="5" t="s">
        <v>1039</v>
      </c>
      <c r="E990" s="2">
        <v>5208</v>
      </c>
      <c r="F990" s="23">
        <v>17</v>
      </c>
      <c r="G990" s="1" t="s">
        <v>17</v>
      </c>
      <c r="H990" s="4" t="s">
        <v>19</v>
      </c>
      <c r="I990" s="2" t="s">
        <v>19</v>
      </c>
      <c r="N990" s="2" t="s">
        <v>20</v>
      </c>
      <c r="O990" s="2"/>
      <c r="P990" s="2" t="s">
        <v>20</v>
      </c>
      <c r="Q990" s="2"/>
      <c r="R990" s="12" t="s">
        <v>20</v>
      </c>
    </row>
    <row r="991" spans="1:18" hidden="1" x14ac:dyDescent="0.2">
      <c r="A991" s="1">
        <v>988</v>
      </c>
      <c r="B991" s="2" t="s">
        <v>283</v>
      </c>
      <c r="C991" s="2" t="s">
        <v>564</v>
      </c>
      <c r="D991" s="5" t="s">
        <v>1055</v>
      </c>
      <c r="E991" s="2">
        <v>5209</v>
      </c>
      <c r="F991" s="23">
        <v>6</v>
      </c>
      <c r="G991" s="1" t="s">
        <v>533</v>
      </c>
      <c r="H991" s="4">
        <v>23.11</v>
      </c>
      <c r="I991" s="2" t="s">
        <v>534</v>
      </c>
      <c r="M991" s="5" t="s">
        <v>1241</v>
      </c>
      <c r="N991" s="1" t="s">
        <v>535</v>
      </c>
      <c r="O991" s="1" t="s">
        <v>1245</v>
      </c>
      <c r="P991" s="1" t="s">
        <v>271</v>
      </c>
      <c r="Q991" s="1" t="s">
        <v>1289</v>
      </c>
      <c r="R991" s="12" t="s">
        <v>362</v>
      </c>
    </row>
    <row r="992" spans="1:18" hidden="1" x14ac:dyDescent="0.2">
      <c r="A992" s="1">
        <v>989</v>
      </c>
      <c r="B992" s="2" t="s">
        <v>283</v>
      </c>
      <c r="C992" s="2" t="s">
        <v>564</v>
      </c>
      <c r="D992" s="5" t="s">
        <v>1062</v>
      </c>
      <c r="E992" s="2">
        <v>5210</v>
      </c>
      <c r="F992" s="23">
        <v>6</v>
      </c>
      <c r="G992" s="1" t="s">
        <v>533</v>
      </c>
      <c r="H992" s="4">
        <v>23.11</v>
      </c>
      <c r="I992" s="2" t="s">
        <v>534</v>
      </c>
      <c r="M992" s="5" t="s">
        <v>1241</v>
      </c>
      <c r="N992" s="1" t="s">
        <v>535</v>
      </c>
      <c r="O992" s="1" t="s">
        <v>1245</v>
      </c>
      <c r="P992" s="1" t="s">
        <v>271</v>
      </c>
      <c r="Q992" s="1" t="s">
        <v>1289</v>
      </c>
      <c r="R992" s="12" t="s">
        <v>362</v>
      </c>
    </row>
    <row r="993" spans="1:20" x14ac:dyDescent="0.2">
      <c r="A993" s="1">
        <v>990</v>
      </c>
      <c r="B993" s="2" t="s">
        <v>283</v>
      </c>
      <c r="C993" s="2" t="s">
        <v>564</v>
      </c>
      <c r="D993" s="5" t="s">
        <v>1039</v>
      </c>
      <c r="E993" s="2" t="s">
        <v>582</v>
      </c>
      <c r="F993" s="23">
        <v>8</v>
      </c>
      <c r="G993" s="1" t="s">
        <v>400</v>
      </c>
      <c r="H993" s="4">
        <v>6.72</v>
      </c>
      <c r="I993" s="2" t="s">
        <v>19</v>
      </c>
      <c r="N993" s="2" t="s">
        <v>20</v>
      </c>
      <c r="O993" s="2"/>
      <c r="P993" s="2" t="s">
        <v>20</v>
      </c>
      <c r="Q993" s="2"/>
      <c r="R993" s="12" t="s">
        <v>20</v>
      </c>
    </row>
    <row r="994" spans="1:20" x14ac:dyDescent="0.2">
      <c r="A994" s="1">
        <v>991</v>
      </c>
      <c r="B994" s="2" t="s">
        <v>283</v>
      </c>
      <c r="C994" s="2" t="s">
        <v>564</v>
      </c>
      <c r="D994" s="5" t="s">
        <v>1039</v>
      </c>
      <c r="E994" s="2" t="s">
        <v>583</v>
      </c>
      <c r="F994" s="23">
        <v>8</v>
      </c>
      <c r="G994" s="1" t="s">
        <v>403</v>
      </c>
      <c r="H994" s="4">
        <v>6.72</v>
      </c>
      <c r="I994" s="2" t="s">
        <v>19</v>
      </c>
      <c r="N994" s="2" t="s">
        <v>20</v>
      </c>
      <c r="O994" s="2"/>
      <c r="P994" s="2" t="s">
        <v>20</v>
      </c>
      <c r="Q994" s="2"/>
      <c r="R994" s="12" t="s">
        <v>20</v>
      </c>
    </row>
    <row r="995" spans="1:20" x14ac:dyDescent="0.2">
      <c r="A995" s="1">
        <v>992</v>
      </c>
      <c r="B995" s="2" t="s">
        <v>283</v>
      </c>
      <c r="C995" s="2" t="s">
        <v>564</v>
      </c>
      <c r="D995" s="5" t="s">
        <v>1039</v>
      </c>
      <c r="E995" s="2" t="s">
        <v>404</v>
      </c>
      <c r="F995" s="23">
        <v>8</v>
      </c>
      <c r="G995" s="1" t="s">
        <v>405</v>
      </c>
      <c r="H995" s="4">
        <v>8.08</v>
      </c>
      <c r="I995" s="2" t="s">
        <v>19</v>
      </c>
      <c r="N995" s="2" t="s">
        <v>20</v>
      </c>
      <c r="O995" s="2"/>
      <c r="P995" s="2" t="s">
        <v>20</v>
      </c>
      <c r="Q995" s="2"/>
      <c r="R995" s="12" t="s">
        <v>20</v>
      </c>
    </row>
    <row r="996" spans="1:20" x14ac:dyDescent="0.2">
      <c r="A996" s="1">
        <v>993</v>
      </c>
      <c r="B996" s="2" t="s">
        <v>283</v>
      </c>
      <c r="C996" s="2" t="s">
        <v>564</v>
      </c>
      <c r="D996" s="5" t="s">
        <v>1039</v>
      </c>
      <c r="E996" s="2" t="s">
        <v>406</v>
      </c>
      <c r="F996" s="23">
        <v>8</v>
      </c>
      <c r="G996" s="1" t="s">
        <v>407</v>
      </c>
      <c r="H996" s="4">
        <v>7.08</v>
      </c>
      <c r="I996" s="2" t="s">
        <v>19</v>
      </c>
      <c r="N996" s="2" t="s">
        <v>20</v>
      </c>
      <c r="O996" s="2"/>
      <c r="P996" s="2" t="s">
        <v>20</v>
      </c>
      <c r="Q996" s="2"/>
      <c r="R996" s="12" t="s">
        <v>20</v>
      </c>
    </row>
    <row r="997" spans="1:20" x14ac:dyDescent="0.2">
      <c r="A997" s="1">
        <v>994</v>
      </c>
      <c r="B997" s="2" t="s">
        <v>283</v>
      </c>
      <c r="C997" s="2" t="s">
        <v>564</v>
      </c>
      <c r="D997" s="5" t="s">
        <v>1039</v>
      </c>
      <c r="E997" s="2" t="s">
        <v>408</v>
      </c>
      <c r="F997" s="23">
        <v>8</v>
      </c>
      <c r="G997" s="1" t="s">
        <v>563</v>
      </c>
      <c r="H997" s="4">
        <v>6.72</v>
      </c>
      <c r="I997" s="2" t="s">
        <v>19</v>
      </c>
      <c r="N997" s="2" t="s">
        <v>20</v>
      </c>
      <c r="O997" s="2"/>
      <c r="P997" s="2" t="s">
        <v>20</v>
      </c>
      <c r="Q997" s="2"/>
      <c r="R997" s="12" t="s">
        <v>20</v>
      </c>
    </row>
    <row r="998" spans="1:20" hidden="1" x14ac:dyDescent="0.2">
      <c r="A998" s="1">
        <v>995</v>
      </c>
      <c r="B998" s="2" t="s">
        <v>283</v>
      </c>
      <c r="C998" s="2" t="s">
        <v>564</v>
      </c>
      <c r="D998" s="5" t="s">
        <v>1039</v>
      </c>
      <c r="E998" s="2" t="s">
        <v>584</v>
      </c>
      <c r="F998" s="23">
        <v>6</v>
      </c>
      <c r="G998" s="1" t="s">
        <v>411</v>
      </c>
      <c r="H998" s="4">
        <v>13.73</v>
      </c>
      <c r="I998" s="2">
        <v>3230</v>
      </c>
      <c r="M998" s="5" t="s">
        <v>1241</v>
      </c>
      <c r="N998" s="1" t="s">
        <v>185</v>
      </c>
      <c r="O998" s="1" t="s">
        <v>1245</v>
      </c>
      <c r="P998" s="1" t="s">
        <v>114</v>
      </c>
      <c r="R998" s="12" t="s">
        <v>20</v>
      </c>
    </row>
    <row r="999" spans="1:20" hidden="1" x14ac:dyDescent="0.2">
      <c r="A999" s="1">
        <v>996</v>
      </c>
      <c r="B999" s="2" t="s">
        <v>283</v>
      </c>
      <c r="C999" s="2" t="s">
        <v>564</v>
      </c>
      <c r="D999" s="5" t="s">
        <v>1039</v>
      </c>
      <c r="E999" s="2" t="s">
        <v>585</v>
      </c>
      <c r="F999" s="23">
        <v>6</v>
      </c>
      <c r="G999" s="1" t="s">
        <v>505</v>
      </c>
      <c r="H999" s="4">
        <v>13.58</v>
      </c>
      <c r="I999" s="2">
        <v>3230</v>
      </c>
      <c r="M999" s="5" t="s">
        <v>1241</v>
      </c>
      <c r="N999" s="1" t="s">
        <v>185</v>
      </c>
      <c r="O999" s="1" t="s">
        <v>1245</v>
      </c>
      <c r="P999" s="1" t="s">
        <v>114</v>
      </c>
      <c r="R999" s="12" t="s">
        <v>20</v>
      </c>
    </row>
    <row r="1000" spans="1:20" hidden="1" x14ac:dyDescent="0.2">
      <c r="A1000" s="1">
        <v>997</v>
      </c>
      <c r="B1000" s="2" t="s">
        <v>283</v>
      </c>
      <c r="C1000" s="2" t="s">
        <v>564</v>
      </c>
      <c r="D1000" s="5" t="s">
        <v>1039</v>
      </c>
      <c r="E1000" s="2" t="s">
        <v>586</v>
      </c>
      <c r="F1000" s="23">
        <v>6</v>
      </c>
      <c r="G1000" s="1" t="s">
        <v>587</v>
      </c>
      <c r="H1000" s="4">
        <v>13.23</v>
      </c>
      <c r="I1000" s="2">
        <v>2700</v>
      </c>
      <c r="M1000" s="5" t="s">
        <v>1241</v>
      </c>
      <c r="N1000" s="1" t="s">
        <v>185</v>
      </c>
      <c r="O1000" s="1" t="s">
        <v>1245</v>
      </c>
      <c r="P1000" s="1" t="s">
        <v>114</v>
      </c>
      <c r="Q1000" s="1" t="s">
        <v>1288</v>
      </c>
      <c r="R1000" s="12" t="s">
        <v>16</v>
      </c>
    </row>
    <row r="1001" spans="1:20" hidden="1" x14ac:dyDescent="0.2">
      <c r="A1001" s="1">
        <v>998</v>
      </c>
      <c r="B1001" s="2" t="s">
        <v>283</v>
      </c>
      <c r="C1001" s="2" t="s">
        <v>564</v>
      </c>
      <c r="D1001" s="5" t="s">
        <v>1039</v>
      </c>
      <c r="E1001" s="2" t="s">
        <v>588</v>
      </c>
      <c r="F1001" s="23">
        <v>6</v>
      </c>
      <c r="G1001" s="1" t="s">
        <v>417</v>
      </c>
      <c r="H1001" s="4">
        <v>27.46</v>
      </c>
      <c r="I1001" s="2">
        <v>3230</v>
      </c>
      <c r="M1001" s="5" t="s">
        <v>1241</v>
      </c>
      <c r="N1001" s="1" t="s">
        <v>185</v>
      </c>
      <c r="O1001" s="1" t="s">
        <v>1245</v>
      </c>
      <c r="P1001" s="1" t="s">
        <v>114</v>
      </c>
      <c r="R1001" s="12" t="s">
        <v>20</v>
      </c>
    </row>
    <row r="1002" spans="1:20" hidden="1" x14ac:dyDescent="0.2">
      <c r="A1002" s="1">
        <v>999</v>
      </c>
      <c r="B1002" s="2" t="s">
        <v>283</v>
      </c>
      <c r="C1002" s="2" t="s">
        <v>564</v>
      </c>
      <c r="D1002" s="5" t="s">
        <v>1039</v>
      </c>
      <c r="E1002" s="2" t="s">
        <v>589</v>
      </c>
      <c r="F1002" s="23">
        <v>6</v>
      </c>
      <c r="G1002" s="1" t="s">
        <v>420</v>
      </c>
      <c r="H1002" s="4">
        <v>27.39</v>
      </c>
      <c r="I1002" s="2">
        <v>3230</v>
      </c>
      <c r="M1002" s="5" t="s">
        <v>1241</v>
      </c>
      <c r="N1002" s="1" t="s">
        <v>537</v>
      </c>
      <c r="O1002" s="1" t="s">
        <v>1245</v>
      </c>
      <c r="P1002" s="1" t="s">
        <v>114</v>
      </c>
      <c r="R1002" s="12" t="s">
        <v>20</v>
      </c>
    </row>
    <row r="1003" spans="1:20" hidden="1" x14ac:dyDescent="0.2">
      <c r="A1003" s="1">
        <v>1000</v>
      </c>
      <c r="B1003" s="2" t="s">
        <v>283</v>
      </c>
      <c r="C1003" s="2" t="s">
        <v>564</v>
      </c>
      <c r="D1003" s="5" t="s">
        <v>1039</v>
      </c>
      <c r="E1003" s="2" t="s">
        <v>590</v>
      </c>
      <c r="F1003" s="23">
        <v>6</v>
      </c>
      <c r="G1003" s="1" t="s">
        <v>422</v>
      </c>
      <c r="H1003" s="4">
        <v>26.83</v>
      </c>
      <c r="I1003" s="2">
        <v>3230</v>
      </c>
      <c r="M1003" s="5" t="s">
        <v>1241</v>
      </c>
      <c r="N1003" s="1" t="s">
        <v>537</v>
      </c>
      <c r="O1003" s="1" t="s">
        <v>1245</v>
      </c>
      <c r="P1003" s="1" t="s">
        <v>114</v>
      </c>
      <c r="R1003" s="12" t="s">
        <v>20</v>
      </c>
      <c r="T1003" s="13"/>
    </row>
    <row r="1004" spans="1:20" hidden="1" x14ac:dyDescent="0.2">
      <c r="A1004" s="1">
        <v>1001</v>
      </c>
      <c r="B1004" s="2" t="s">
        <v>283</v>
      </c>
      <c r="C1004" s="2" t="s">
        <v>564</v>
      </c>
      <c r="D1004" s="5" t="s">
        <v>1039</v>
      </c>
      <c r="E1004" s="2" t="s">
        <v>591</v>
      </c>
      <c r="F1004" s="23">
        <v>6</v>
      </c>
      <c r="G1004" s="1" t="s">
        <v>424</v>
      </c>
      <c r="H1004" s="4">
        <v>20.260000000000002</v>
      </c>
      <c r="I1004" s="2">
        <v>3230</v>
      </c>
      <c r="M1004" s="5" t="s">
        <v>1241</v>
      </c>
      <c r="N1004" s="1" t="s">
        <v>185</v>
      </c>
      <c r="O1004" s="1" t="s">
        <v>1245</v>
      </c>
      <c r="P1004" s="1" t="s">
        <v>425</v>
      </c>
      <c r="R1004" s="12" t="s">
        <v>20</v>
      </c>
    </row>
    <row r="1005" spans="1:20" hidden="1" x14ac:dyDescent="0.2">
      <c r="A1005" s="1">
        <v>1002</v>
      </c>
      <c r="B1005" s="2" t="s">
        <v>283</v>
      </c>
      <c r="C1005" s="2" t="s">
        <v>592</v>
      </c>
      <c r="D1005" s="5" t="s">
        <v>1039</v>
      </c>
      <c r="E1005" s="2">
        <v>6100</v>
      </c>
      <c r="F1005" s="23">
        <v>6</v>
      </c>
      <c r="G1005" s="1" t="s">
        <v>284</v>
      </c>
      <c r="H1005" s="2">
        <v>36.159999999999997</v>
      </c>
      <c r="I1005" s="2">
        <v>3000</v>
      </c>
      <c r="M1005" s="12" t="s">
        <v>1239</v>
      </c>
      <c r="N1005" s="1" t="s">
        <v>57</v>
      </c>
      <c r="O1005" s="1" t="s">
        <v>1246</v>
      </c>
      <c r="P1005" s="1" t="s">
        <v>15</v>
      </c>
      <c r="Q1005" s="1" t="s">
        <v>1288</v>
      </c>
      <c r="R1005" s="12" t="s">
        <v>16</v>
      </c>
    </row>
    <row r="1006" spans="1:20" hidden="1" x14ac:dyDescent="0.2">
      <c r="A1006" s="1">
        <v>1003</v>
      </c>
      <c r="B1006" s="2" t="s">
        <v>283</v>
      </c>
      <c r="C1006" s="2" t="s">
        <v>592</v>
      </c>
      <c r="D1006" s="5" t="s">
        <v>1039</v>
      </c>
      <c r="E1006" s="2">
        <v>6101</v>
      </c>
      <c r="F1006" s="2">
        <v>14</v>
      </c>
      <c r="G1006" s="1" t="s">
        <v>36</v>
      </c>
      <c r="H1006" s="2">
        <v>3.28</v>
      </c>
      <c r="I1006" s="2">
        <v>2700</v>
      </c>
      <c r="M1006" s="5" t="s">
        <v>1241</v>
      </c>
      <c r="N1006" s="1" t="s">
        <v>74</v>
      </c>
      <c r="O1006" s="1" t="s">
        <v>1245</v>
      </c>
      <c r="P1006" s="1" t="s">
        <v>28</v>
      </c>
      <c r="Q1006" s="1" t="s">
        <v>1288</v>
      </c>
      <c r="R1006" s="12" t="s">
        <v>16</v>
      </c>
    </row>
    <row r="1007" spans="1:20" hidden="1" x14ac:dyDescent="0.2">
      <c r="A1007" s="1">
        <v>1004</v>
      </c>
      <c r="B1007" s="2" t="s">
        <v>283</v>
      </c>
      <c r="C1007" s="2" t="s">
        <v>592</v>
      </c>
      <c r="D1007" s="5" t="s">
        <v>1039</v>
      </c>
      <c r="E1007" s="2">
        <v>6102</v>
      </c>
      <c r="F1007" s="23">
        <v>9</v>
      </c>
      <c r="G1007" s="1" t="s">
        <v>593</v>
      </c>
      <c r="H1007" s="2">
        <v>10.91</v>
      </c>
      <c r="I1007" s="2">
        <v>3000</v>
      </c>
      <c r="M1007" s="12" t="s">
        <v>1241</v>
      </c>
      <c r="N1007" s="1" t="s">
        <v>594</v>
      </c>
      <c r="O1007" s="1" t="s">
        <v>1245</v>
      </c>
      <c r="P1007" s="1" t="s">
        <v>213</v>
      </c>
      <c r="Q1007" s="1" t="s">
        <v>1288</v>
      </c>
      <c r="R1007" s="12" t="s">
        <v>16</v>
      </c>
    </row>
    <row r="1008" spans="1:20" hidden="1" x14ac:dyDescent="0.2">
      <c r="A1008" s="1">
        <v>1005</v>
      </c>
      <c r="B1008" s="2" t="s">
        <v>283</v>
      </c>
      <c r="C1008" s="2" t="s">
        <v>592</v>
      </c>
      <c r="D1008" s="5" t="s">
        <v>1039</v>
      </c>
      <c r="E1008" s="2">
        <v>6103</v>
      </c>
      <c r="F1008" s="23">
        <v>6</v>
      </c>
      <c r="G1008" s="1" t="s">
        <v>595</v>
      </c>
      <c r="H1008" s="2">
        <v>6.64</v>
      </c>
      <c r="I1008" s="2">
        <v>2700</v>
      </c>
      <c r="M1008" s="5" t="s">
        <v>1241</v>
      </c>
      <c r="N1008" s="1" t="s">
        <v>74</v>
      </c>
      <c r="O1008" s="1" t="s">
        <v>1245</v>
      </c>
      <c r="P1008" s="1" t="s">
        <v>28</v>
      </c>
      <c r="Q1008" s="1" t="s">
        <v>1288</v>
      </c>
      <c r="R1008" s="12" t="s">
        <v>16</v>
      </c>
      <c r="T1008" s="13"/>
    </row>
    <row r="1009" spans="1:20" hidden="1" x14ac:dyDescent="0.2">
      <c r="A1009" s="1">
        <v>1006</v>
      </c>
      <c r="B1009" s="2" t="s">
        <v>283</v>
      </c>
      <c r="C1009" s="2" t="s">
        <v>592</v>
      </c>
      <c r="D1009" s="5" t="s">
        <v>1039</v>
      </c>
      <c r="E1009" s="2">
        <v>6104</v>
      </c>
      <c r="F1009" s="23">
        <v>9</v>
      </c>
      <c r="G1009" s="1" t="s">
        <v>596</v>
      </c>
      <c r="H1009" s="2">
        <v>54.11</v>
      </c>
      <c r="I1009" s="2">
        <v>3600</v>
      </c>
      <c r="M1009" s="12" t="s">
        <v>1241</v>
      </c>
      <c r="N1009" s="1" t="s">
        <v>594</v>
      </c>
      <c r="O1009" s="1" t="s">
        <v>1245</v>
      </c>
      <c r="P1009" s="1" t="s">
        <v>213</v>
      </c>
      <c r="Q1009" s="1" t="s">
        <v>1288</v>
      </c>
      <c r="R1009" s="12" t="s">
        <v>16</v>
      </c>
    </row>
    <row r="1010" spans="1:20" hidden="1" x14ac:dyDescent="0.2">
      <c r="A1010" s="1">
        <v>1007</v>
      </c>
      <c r="B1010" s="2" t="s">
        <v>283</v>
      </c>
      <c r="C1010" s="2" t="s">
        <v>592</v>
      </c>
      <c r="D1010" s="5" t="s">
        <v>1039</v>
      </c>
      <c r="E1010" s="2" t="s">
        <v>597</v>
      </c>
      <c r="F1010" s="23">
        <v>12</v>
      </c>
      <c r="G1010" s="1" t="s">
        <v>30</v>
      </c>
      <c r="H1010" s="2">
        <v>4.01</v>
      </c>
      <c r="I1010" s="2">
        <v>4050</v>
      </c>
      <c r="M1010" s="5" t="s">
        <v>1241</v>
      </c>
      <c r="N1010" s="1" t="s">
        <v>185</v>
      </c>
      <c r="O1010" s="1" t="s">
        <v>1245</v>
      </c>
      <c r="P1010" s="1" t="s">
        <v>213</v>
      </c>
      <c r="R1010" s="12" t="s">
        <v>20</v>
      </c>
    </row>
    <row r="1011" spans="1:20" hidden="1" x14ac:dyDescent="0.2">
      <c r="A1011" s="1">
        <v>1008</v>
      </c>
      <c r="B1011" s="2" t="s">
        <v>283</v>
      </c>
      <c r="C1011" s="2" t="s">
        <v>592</v>
      </c>
      <c r="D1011" s="5" t="s">
        <v>1039</v>
      </c>
      <c r="E1011" s="2">
        <v>6105</v>
      </c>
      <c r="F1011" s="23">
        <v>12</v>
      </c>
      <c r="G1011" s="1" t="s">
        <v>598</v>
      </c>
      <c r="H1011" s="2">
        <v>23.82</v>
      </c>
      <c r="I1011" s="2">
        <v>4050</v>
      </c>
      <c r="M1011" s="5" t="s">
        <v>1241</v>
      </c>
      <c r="N1011" s="1" t="s">
        <v>185</v>
      </c>
      <c r="O1011" s="1" t="s">
        <v>1245</v>
      </c>
      <c r="P1011" s="1" t="s">
        <v>213</v>
      </c>
      <c r="R1011" s="12" t="s">
        <v>20</v>
      </c>
    </row>
    <row r="1012" spans="1:20" hidden="1" x14ac:dyDescent="0.2">
      <c r="A1012" s="1">
        <v>1009</v>
      </c>
      <c r="B1012" s="2" t="s">
        <v>283</v>
      </c>
      <c r="C1012" s="2" t="s">
        <v>592</v>
      </c>
      <c r="D1012" s="5" t="s">
        <v>1039</v>
      </c>
      <c r="E1012" s="2">
        <v>6106</v>
      </c>
      <c r="F1012" s="23">
        <v>12</v>
      </c>
      <c r="G1012" s="1" t="s">
        <v>30</v>
      </c>
      <c r="H1012" s="2">
        <v>27.25</v>
      </c>
      <c r="I1012" s="2">
        <v>4100</v>
      </c>
      <c r="M1012" s="12" t="s">
        <v>1240</v>
      </c>
      <c r="N1012" s="1" t="s">
        <v>219</v>
      </c>
      <c r="O1012" s="1" t="s">
        <v>1246</v>
      </c>
      <c r="P1012" s="1" t="s">
        <v>599</v>
      </c>
      <c r="R1012" s="12" t="s">
        <v>20</v>
      </c>
    </row>
    <row r="1013" spans="1:20" hidden="1" x14ac:dyDescent="0.2">
      <c r="A1013" s="1">
        <v>1010</v>
      </c>
      <c r="B1013" s="2" t="s">
        <v>283</v>
      </c>
      <c r="C1013" s="2" t="s">
        <v>592</v>
      </c>
      <c r="D1013" s="5" t="s">
        <v>1039</v>
      </c>
      <c r="E1013" s="2">
        <v>6107</v>
      </c>
      <c r="F1013" s="23">
        <v>17</v>
      </c>
      <c r="G1013" s="1" t="s">
        <v>18</v>
      </c>
      <c r="H1013" s="2" t="s">
        <v>20</v>
      </c>
      <c r="I1013" s="2" t="s">
        <v>20</v>
      </c>
      <c r="N1013" s="2" t="s">
        <v>20</v>
      </c>
      <c r="O1013" s="2"/>
      <c r="P1013" s="2" t="s">
        <v>20</v>
      </c>
      <c r="Q1013" s="2"/>
      <c r="R1013" s="12" t="s">
        <v>20</v>
      </c>
    </row>
    <row r="1014" spans="1:20" hidden="1" x14ac:dyDescent="0.2">
      <c r="A1014" s="1">
        <v>1011</v>
      </c>
      <c r="B1014" s="2" t="s">
        <v>283</v>
      </c>
      <c r="C1014" s="2" t="s">
        <v>592</v>
      </c>
      <c r="D1014" s="5" t="s">
        <v>1039</v>
      </c>
      <c r="E1014" s="2">
        <v>6108</v>
      </c>
      <c r="F1014" s="23">
        <v>13</v>
      </c>
      <c r="G1014" s="1" t="s">
        <v>38</v>
      </c>
      <c r="H1014" s="2">
        <v>160.33000000000001</v>
      </c>
      <c r="I1014" s="2">
        <v>3150</v>
      </c>
      <c r="M1014" s="12" t="s">
        <v>1240</v>
      </c>
      <c r="N1014" s="1" t="s">
        <v>214</v>
      </c>
      <c r="O1014" s="1" t="s">
        <v>1246</v>
      </c>
      <c r="P1014" s="1" t="s">
        <v>600</v>
      </c>
      <c r="R1014" s="12" t="s">
        <v>20</v>
      </c>
    </row>
    <row r="1015" spans="1:20" hidden="1" x14ac:dyDescent="0.2">
      <c r="A1015" s="1">
        <v>1012</v>
      </c>
      <c r="B1015" s="2" t="s">
        <v>283</v>
      </c>
      <c r="C1015" s="2" t="s">
        <v>592</v>
      </c>
      <c r="D1015" s="5" t="s">
        <v>1039</v>
      </c>
      <c r="E1015" s="2" t="s">
        <v>601</v>
      </c>
      <c r="F1015" s="23">
        <v>13</v>
      </c>
      <c r="G1015" s="1" t="s">
        <v>218</v>
      </c>
      <c r="H1015" s="2">
        <v>6.16</v>
      </c>
      <c r="I1015" s="2">
        <v>3150</v>
      </c>
      <c r="M1015" s="12" t="s">
        <v>1240</v>
      </c>
      <c r="N1015" s="1" t="s">
        <v>219</v>
      </c>
      <c r="P1015" s="2" t="s">
        <v>20</v>
      </c>
      <c r="Q1015" s="2"/>
      <c r="R1015" s="12" t="s">
        <v>20</v>
      </c>
    </row>
    <row r="1016" spans="1:20" hidden="1" x14ac:dyDescent="0.2">
      <c r="A1016" s="1">
        <v>1013</v>
      </c>
      <c r="B1016" s="2" t="s">
        <v>283</v>
      </c>
      <c r="C1016" s="2" t="s">
        <v>592</v>
      </c>
      <c r="D1016" s="5" t="s">
        <v>1039</v>
      </c>
      <c r="E1016" s="2">
        <v>6109</v>
      </c>
      <c r="F1016" s="23">
        <v>13</v>
      </c>
      <c r="G1016" s="1" t="s">
        <v>38</v>
      </c>
      <c r="H1016" s="2">
        <v>97.65</v>
      </c>
      <c r="I1016" s="2">
        <v>3150</v>
      </c>
      <c r="M1016" s="12" t="s">
        <v>1240</v>
      </c>
      <c r="N1016" s="1" t="s">
        <v>214</v>
      </c>
      <c r="O1016" s="1" t="s">
        <v>1246</v>
      </c>
      <c r="P1016" s="1" t="s">
        <v>600</v>
      </c>
      <c r="R1016" s="12" t="s">
        <v>20</v>
      </c>
    </row>
    <row r="1017" spans="1:20" hidden="1" x14ac:dyDescent="0.2">
      <c r="A1017" s="1">
        <v>1014</v>
      </c>
      <c r="B1017" s="2" t="s">
        <v>283</v>
      </c>
      <c r="C1017" s="2" t="s">
        <v>592</v>
      </c>
      <c r="D1017" s="5" t="s">
        <v>1039</v>
      </c>
      <c r="E1017" s="2" t="s">
        <v>602</v>
      </c>
      <c r="F1017" s="23">
        <v>13</v>
      </c>
      <c r="G1017" s="1" t="s">
        <v>218</v>
      </c>
      <c r="H1017" s="2">
        <v>5.56</v>
      </c>
      <c r="I1017" s="2">
        <v>3150</v>
      </c>
      <c r="M1017" s="12" t="s">
        <v>1240</v>
      </c>
      <c r="N1017" s="1" t="s">
        <v>219</v>
      </c>
      <c r="P1017" s="2" t="s">
        <v>20</v>
      </c>
      <c r="Q1017" s="2"/>
      <c r="R1017" s="12" t="s">
        <v>20</v>
      </c>
    </row>
    <row r="1018" spans="1:20" x14ac:dyDescent="0.2">
      <c r="A1018" s="1">
        <v>1015</v>
      </c>
      <c r="B1018" s="2" t="s">
        <v>283</v>
      </c>
      <c r="C1018" s="2" t="s">
        <v>592</v>
      </c>
      <c r="D1018" s="5" t="s">
        <v>1039</v>
      </c>
      <c r="E1018" s="2" t="s">
        <v>404</v>
      </c>
      <c r="F1018" s="23">
        <v>8</v>
      </c>
      <c r="G1018" s="1" t="s">
        <v>405</v>
      </c>
      <c r="H1018" s="2">
        <v>8.08</v>
      </c>
      <c r="N1018" s="2" t="s">
        <v>20</v>
      </c>
      <c r="O1018" s="2"/>
      <c r="P1018" s="2" t="s">
        <v>20</v>
      </c>
      <c r="Q1018" s="2"/>
      <c r="R1018" s="12" t="s">
        <v>20</v>
      </c>
    </row>
    <row r="1019" spans="1:20" x14ac:dyDescent="0.2">
      <c r="A1019" s="1">
        <v>1016</v>
      </c>
      <c r="B1019" s="2" t="s">
        <v>283</v>
      </c>
      <c r="C1019" s="2" t="s">
        <v>592</v>
      </c>
      <c r="D1019" s="5" t="s">
        <v>1039</v>
      </c>
      <c r="E1019" s="2" t="s">
        <v>406</v>
      </c>
      <c r="F1019" s="23">
        <v>8</v>
      </c>
      <c r="G1019" s="1" t="s">
        <v>407</v>
      </c>
      <c r="H1019" s="2">
        <v>7.08</v>
      </c>
      <c r="N1019" s="2" t="s">
        <v>20</v>
      </c>
      <c r="O1019" s="2"/>
      <c r="P1019" s="2" t="s">
        <v>20</v>
      </c>
      <c r="Q1019" s="2"/>
      <c r="R1019" s="12" t="s">
        <v>20</v>
      </c>
    </row>
    <row r="1020" spans="1:20" hidden="1" x14ac:dyDescent="0.2">
      <c r="A1020" s="1">
        <v>1017</v>
      </c>
      <c r="B1020" s="2" t="s">
        <v>283</v>
      </c>
      <c r="C1020" s="2" t="s">
        <v>592</v>
      </c>
      <c r="D1020" s="5" t="s">
        <v>1039</v>
      </c>
      <c r="E1020" s="6" t="s">
        <v>603</v>
      </c>
      <c r="F1020" s="23">
        <v>6</v>
      </c>
      <c r="G1020" s="7" t="s">
        <v>604</v>
      </c>
      <c r="H1020" s="2">
        <v>23.6</v>
      </c>
      <c r="I1020" s="6">
        <v>3200</v>
      </c>
      <c r="J1020" s="6"/>
      <c r="K1020" s="6"/>
      <c r="L1020" s="6"/>
      <c r="M1020" s="5" t="s">
        <v>1241</v>
      </c>
      <c r="N1020" s="7" t="s">
        <v>185</v>
      </c>
      <c r="O1020" s="7"/>
      <c r="P1020" s="6" t="s">
        <v>20</v>
      </c>
      <c r="Q1020" s="6"/>
      <c r="R1020" s="7" t="s">
        <v>20</v>
      </c>
    </row>
    <row r="1021" spans="1:20" hidden="1" x14ac:dyDescent="0.2">
      <c r="A1021" s="1">
        <v>1018</v>
      </c>
      <c r="B1021" s="2" t="s">
        <v>283</v>
      </c>
      <c r="C1021" s="2" t="s">
        <v>592</v>
      </c>
      <c r="D1021" s="5" t="s">
        <v>1039</v>
      </c>
      <c r="E1021" s="6" t="s">
        <v>605</v>
      </c>
      <c r="F1021" s="23">
        <v>6</v>
      </c>
      <c r="G1021" s="7" t="s">
        <v>606</v>
      </c>
      <c r="H1021" s="2">
        <v>21.45</v>
      </c>
      <c r="I1021" s="6">
        <v>3200</v>
      </c>
      <c r="J1021" s="6"/>
      <c r="K1021" s="6"/>
      <c r="L1021" s="6"/>
      <c r="M1021" s="5" t="s">
        <v>1241</v>
      </c>
      <c r="N1021" s="7" t="s">
        <v>185</v>
      </c>
      <c r="O1021" s="7"/>
      <c r="P1021" s="6" t="s">
        <v>20</v>
      </c>
      <c r="Q1021" s="6"/>
      <c r="R1021" s="7" t="s">
        <v>20</v>
      </c>
    </row>
    <row r="1022" spans="1:20" hidden="1" x14ac:dyDescent="0.2">
      <c r="A1022" s="1">
        <v>1019</v>
      </c>
      <c r="B1022" s="2" t="s">
        <v>283</v>
      </c>
      <c r="C1022" s="2" t="s">
        <v>592</v>
      </c>
      <c r="D1022" s="5" t="s">
        <v>1039</v>
      </c>
      <c r="E1022" s="2" t="s">
        <v>589</v>
      </c>
      <c r="F1022" s="23">
        <v>6</v>
      </c>
      <c r="G1022" s="1" t="s">
        <v>420</v>
      </c>
      <c r="H1022" s="2">
        <v>27.41</v>
      </c>
      <c r="I1022" s="2">
        <v>3200</v>
      </c>
      <c r="M1022" s="5" t="s">
        <v>1241</v>
      </c>
      <c r="N1022" s="1" t="s">
        <v>185</v>
      </c>
      <c r="O1022" s="1" t="s">
        <v>1245</v>
      </c>
      <c r="P1022" s="1" t="s">
        <v>114</v>
      </c>
      <c r="R1022" s="12" t="s">
        <v>20</v>
      </c>
    </row>
    <row r="1023" spans="1:20" hidden="1" x14ac:dyDescent="0.2">
      <c r="A1023" s="1">
        <v>1020</v>
      </c>
      <c r="B1023" s="2" t="s">
        <v>283</v>
      </c>
      <c r="C1023" s="2" t="s">
        <v>592</v>
      </c>
      <c r="D1023" s="5" t="s">
        <v>1039</v>
      </c>
      <c r="E1023" s="2" t="s">
        <v>590</v>
      </c>
      <c r="F1023" s="23">
        <v>6</v>
      </c>
      <c r="G1023" s="1" t="s">
        <v>422</v>
      </c>
      <c r="H1023" s="2">
        <v>26.84</v>
      </c>
      <c r="I1023" s="2">
        <v>3200</v>
      </c>
      <c r="M1023" s="5" t="s">
        <v>1241</v>
      </c>
      <c r="N1023" s="1" t="s">
        <v>185</v>
      </c>
      <c r="O1023" s="1" t="s">
        <v>1245</v>
      </c>
      <c r="P1023" s="1" t="s">
        <v>114</v>
      </c>
      <c r="R1023" s="12" t="s">
        <v>20</v>
      </c>
      <c r="T1023" s="13"/>
    </row>
    <row r="1024" spans="1:20" hidden="1" x14ac:dyDescent="0.2">
      <c r="A1024" s="1">
        <v>1021</v>
      </c>
      <c r="B1024" s="2" t="s">
        <v>283</v>
      </c>
      <c r="C1024" s="2" t="s">
        <v>592</v>
      </c>
      <c r="D1024" s="5" t="s">
        <v>1039</v>
      </c>
      <c r="E1024" s="2" t="s">
        <v>591</v>
      </c>
      <c r="F1024" s="23">
        <v>6</v>
      </c>
      <c r="G1024" s="1" t="s">
        <v>424</v>
      </c>
      <c r="H1024" s="2">
        <v>20.260000000000002</v>
      </c>
      <c r="I1024" s="2">
        <v>3200</v>
      </c>
      <c r="M1024" s="5" t="s">
        <v>1241</v>
      </c>
      <c r="N1024" s="1" t="s">
        <v>185</v>
      </c>
      <c r="O1024" s="1" t="s">
        <v>1245</v>
      </c>
      <c r="P1024" s="1" t="s">
        <v>425</v>
      </c>
      <c r="R1024" s="12" t="s">
        <v>20</v>
      </c>
    </row>
    <row r="1025" spans="1:19" hidden="1" x14ac:dyDescent="0.2">
      <c r="A1025" s="1">
        <v>1022</v>
      </c>
      <c r="B1025" s="2" t="s">
        <v>607</v>
      </c>
      <c r="C1025" s="9" t="s">
        <v>12</v>
      </c>
      <c r="D1025" s="16" t="s">
        <v>697</v>
      </c>
      <c r="E1025" s="10" t="s">
        <v>630</v>
      </c>
      <c r="F1025" s="23">
        <v>4</v>
      </c>
      <c r="G1025" s="1" t="s">
        <v>631</v>
      </c>
      <c r="H1025" s="4">
        <v>5.59</v>
      </c>
      <c r="I1025" s="4"/>
      <c r="J1025" s="4"/>
      <c r="K1025" s="4"/>
      <c r="L1025" s="4"/>
      <c r="M1025" s="12" t="s">
        <v>1240</v>
      </c>
      <c r="N1025" s="1" t="s">
        <v>632</v>
      </c>
      <c r="O1025" s="1" t="s">
        <v>1246</v>
      </c>
      <c r="P1025" s="1" t="s">
        <v>633</v>
      </c>
      <c r="Q1025" s="1" t="s">
        <v>1285</v>
      </c>
      <c r="R1025" s="12" t="s">
        <v>609</v>
      </c>
    </row>
    <row r="1026" spans="1:19" hidden="1" x14ac:dyDescent="0.2">
      <c r="A1026" s="1">
        <v>1023</v>
      </c>
      <c r="B1026" s="2" t="s">
        <v>607</v>
      </c>
      <c r="C1026" s="9" t="s">
        <v>12</v>
      </c>
      <c r="D1026" s="16" t="s">
        <v>697</v>
      </c>
      <c r="E1026" s="10" t="s">
        <v>634</v>
      </c>
      <c r="F1026" s="23">
        <v>6</v>
      </c>
      <c r="G1026" s="15" t="s">
        <v>13</v>
      </c>
      <c r="H1026" s="4">
        <v>45.95</v>
      </c>
      <c r="I1026" s="4"/>
      <c r="J1026" s="4"/>
      <c r="K1026" s="4"/>
      <c r="L1026" s="4"/>
      <c r="M1026" s="12" t="s">
        <v>1240</v>
      </c>
      <c r="N1026" s="1" t="s">
        <v>632</v>
      </c>
      <c r="O1026" s="1" t="s">
        <v>1246</v>
      </c>
      <c r="P1026" s="1" t="s">
        <v>633</v>
      </c>
      <c r="Q1026" s="1" t="s">
        <v>1285</v>
      </c>
      <c r="R1026" s="12" t="s">
        <v>609</v>
      </c>
      <c r="S1026" s="1" t="s">
        <v>613</v>
      </c>
    </row>
    <row r="1027" spans="1:19" hidden="1" x14ac:dyDescent="0.2">
      <c r="A1027" s="1">
        <v>1024</v>
      </c>
      <c r="B1027" s="2" t="s">
        <v>607</v>
      </c>
      <c r="C1027" s="9" t="s">
        <v>12</v>
      </c>
      <c r="D1027" s="16" t="s">
        <v>697</v>
      </c>
      <c r="E1027" s="8" t="s">
        <v>635</v>
      </c>
      <c r="F1027" s="23">
        <v>12</v>
      </c>
      <c r="G1027" s="1" t="s">
        <v>636</v>
      </c>
      <c r="H1027" s="4">
        <v>50.53</v>
      </c>
      <c r="I1027" s="4"/>
      <c r="J1027" s="4"/>
      <c r="K1027" s="4"/>
      <c r="L1027" s="4"/>
      <c r="M1027" s="12" t="s">
        <v>1240</v>
      </c>
      <c r="N1027" s="1" t="s">
        <v>632</v>
      </c>
      <c r="O1027" s="1" t="s">
        <v>1246</v>
      </c>
      <c r="P1027" s="1" t="s">
        <v>633</v>
      </c>
      <c r="Q1027" s="1" t="s">
        <v>1285</v>
      </c>
      <c r="R1027" s="12" t="s">
        <v>609</v>
      </c>
    </row>
    <row r="1028" spans="1:19" hidden="1" x14ac:dyDescent="0.2">
      <c r="A1028" s="1">
        <v>1025</v>
      </c>
      <c r="B1028" s="2" t="s">
        <v>607</v>
      </c>
      <c r="C1028" s="9" t="s">
        <v>12</v>
      </c>
      <c r="D1028" s="16" t="s">
        <v>697</v>
      </c>
      <c r="E1028" s="8" t="s">
        <v>637</v>
      </c>
      <c r="F1028" s="23">
        <v>16</v>
      </c>
      <c r="G1028" s="1" t="s">
        <v>638</v>
      </c>
      <c r="H1028" s="4">
        <v>64.83</v>
      </c>
      <c r="I1028" s="4"/>
      <c r="J1028" s="4"/>
      <c r="K1028" s="4"/>
      <c r="L1028" s="4"/>
      <c r="M1028" s="12" t="s">
        <v>1240</v>
      </c>
      <c r="N1028" s="1" t="s">
        <v>632</v>
      </c>
      <c r="O1028" s="1" t="s">
        <v>1246</v>
      </c>
      <c r="P1028" s="1" t="s">
        <v>633</v>
      </c>
      <c r="Q1028" s="1" t="s">
        <v>1285</v>
      </c>
      <c r="R1028" s="12" t="s">
        <v>609</v>
      </c>
    </row>
    <row r="1029" spans="1:19" hidden="1" x14ac:dyDescent="0.2">
      <c r="A1029" s="1">
        <v>1026</v>
      </c>
      <c r="B1029" s="2" t="s">
        <v>607</v>
      </c>
      <c r="C1029" s="9" t="s">
        <v>12</v>
      </c>
      <c r="D1029" s="16" t="s">
        <v>697</v>
      </c>
      <c r="E1029" s="8" t="s">
        <v>639</v>
      </c>
      <c r="F1029" s="23">
        <v>16</v>
      </c>
      <c r="G1029" s="1" t="s">
        <v>640</v>
      </c>
      <c r="H1029" s="4">
        <v>12.24</v>
      </c>
      <c r="I1029" s="4"/>
      <c r="J1029" s="4"/>
      <c r="K1029" s="4"/>
      <c r="L1029" s="4"/>
      <c r="M1029" s="5" t="s">
        <v>1241</v>
      </c>
      <c r="N1029" s="1" t="s">
        <v>641</v>
      </c>
      <c r="O1029" s="1" t="s">
        <v>1246</v>
      </c>
      <c r="P1029" s="1" t="s">
        <v>633</v>
      </c>
      <c r="R1029" s="12" t="s">
        <v>642</v>
      </c>
    </row>
    <row r="1030" spans="1:19" hidden="1" x14ac:dyDescent="0.2">
      <c r="A1030" s="1">
        <v>1027</v>
      </c>
      <c r="B1030" s="2" t="s">
        <v>607</v>
      </c>
      <c r="C1030" s="9" t="s">
        <v>12</v>
      </c>
      <c r="D1030" s="16" t="s">
        <v>697</v>
      </c>
      <c r="E1030" s="8" t="s">
        <v>643</v>
      </c>
      <c r="F1030" s="23">
        <v>16</v>
      </c>
      <c r="G1030" s="1" t="s">
        <v>644</v>
      </c>
      <c r="H1030" s="4">
        <v>53.07</v>
      </c>
      <c r="I1030" s="4"/>
      <c r="J1030" s="4"/>
      <c r="K1030" s="4"/>
      <c r="L1030" s="4"/>
      <c r="M1030" s="12" t="s">
        <v>1240</v>
      </c>
      <c r="N1030" s="1" t="s">
        <v>632</v>
      </c>
      <c r="O1030" s="1" t="s">
        <v>1246</v>
      </c>
      <c r="P1030" s="1" t="s">
        <v>633</v>
      </c>
      <c r="R1030" s="12" t="s">
        <v>642</v>
      </c>
    </row>
    <row r="1031" spans="1:19" hidden="1" x14ac:dyDescent="0.2">
      <c r="A1031" s="1">
        <v>1028</v>
      </c>
      <c r="B1031" s="2" t="s">
        <v>607</v>
      </c>
      <c r="C1031" s="9" t="s">
        <v>12</v>
      </c>
      <c r="D1031" s="16" t="s">
        <v>697</v>
      </c>
      <c r="E1031" s="10" t="s">
        <v>645</v>
      </c>
      <c r="F1031" s="2">
        <v>14</v>
      </c>
      <c r="G1031" s="1" t="s">
        <v>36</v>
      </c>
      <c r="H1031" s="4">
        <v>4.4000000000000004</v>
      </c>
      <c r="I1031" s="4"/>
      <c r="J1031" s="4"/>
      <c r="K1031" s="4"/>
      <c r="L1031" s="4"/>
      <c r="M1031" s="5" t="s">
        <v>1241</v>
      </c>
      <c r="N1031" s="1" t="s">
        <v>641</v>
      </c>
      <c r="O1031" s="1" t="s">
        <v>1245</v>
      </c>
      <c r="P1031" s="1" t="s">
        <v>620</v>
      </c>
      <c r="Q1031" s="1" t="s">
        <v>1285</v>
      </c>
      <c r="R1031" s="12" t="s">
        <v>609</v>
      </c>
    </row>
    <row r="1032" spans="1:19" hidden="1" x14ac:dyDescent="0.2">
      <c r="A1032" s="1">
        <v>1029</v>
      </c>
      <c r="B1032" s="2" t="s">
        <v>607</v>
      </c>
      <c r="C1032" s="9" t="s">
        <v>12</v>
      </c>
      <c r="D1032" s="16" t="s">
        <v>697</v>
      </c>
      <c r="E1032" s="10" t="s">
        <v>646</v>
      </c>
      <c r="F1032" s="23">
        <v>4</v>
      </c>
      <c r="G1032" s="1" t="s">
        <v>647</v>
      </c>
      <c r="H1032" s="4">
        <v>2.1800000000000002</v>
      </c>
      <c r="I1032" s="4"/>
      <c r="J1032" s="4"/>
      <c r="K1032" s="4"/>
      <c r="L1032" s="4"/>
      <c r="M1032" s="5" t="s">
        <v>1241</v>
      </c>
      <c r="N1032" s="1" t="s">
        <v>641</v>
      </c>
      <c r="O1032" s="1" t="s">
        <v>1245</v>
      </c>
      <c r="P1032" s="1" t="s">
        <v>620</v>
      </c>
      <c r="Q1032" s="1" t="s">
        <v>1285</v>
      </c>
      <c r="R1032" s="12" t="s">
        <v>609</v>
      </c>
    </row>
    <row r="1033" spans="1:19" hidden="1" x14ac:dyDescent="0.2">
      <c r="A1033" s="1">
        <v>1030</v>
      </c>
      <c r="B1033" s="2" t="s">
        <v>607</v>
      </c>
      <c r="C1033" s="9" t="s">
        <v>12</v>
      </c>
      <c r="D1033" s="16" t="s">
        <v>697</v>
      </c>
      <c r="E1033" s="10" t="s">
        <v>648</v>
      </c>
      <c r="F1033" s="23">
        <v>4</v>
      </c>
      <c r="G1033" s="1" t="s">
        <v>370</v>
      </c>
      <c r="H1033" s="4">
        <v>1.99</v>
      </c>
      <c r="I1033" s="4"/>
      <c r="J1033" s="4"/>
      <c r="K1033" s="4"/>
      <c r="L1033" s="4"/>
      <c r="M1033" s="5" t="s">
        <v>1241</v>
      </c>
      <c r="N1033" s="1" t="s">
        <v>641</v>
      </c>
      <c r="O1033" s="1" t="s">
        <v>1245</v>
      </c>
      <c r="P1033" s="1" t="s">
        <v>620</v>
      </c>
      <c r="Q1033" s="1" t="s">
        <v>1285</v>
      </c>
      <c r="R1033" s="12" t="s">
        <v>609</v>
      </c>
    </row>
    <row r="1034" spans="1:19" hidden="1" x14ac:dyDescent="0.2">
      <c r="A1034" s="1">
        <v>1031</v>
      </c>
      <c r="B1034" s="2" t="s">
        <v>607</v>
      </c>
      <c r="C1034" s="9" t="s">
        <v>12</v>
      </c>
      <c r="D1034" s="16" t="s">
        <v>697</v>
      </c>
      <c r="E1034" s="10" t="s">
        <v>649</v>
      </c>
      <c r="F1034" s="23">
        <v>13</v>
      </c>
      <c r="G1034" s="1" t="s">
        <v>650</v>
      </c>
      <c r="H1034" s="4">
        <v>7.68</v>
      </c>
      <c r="I1034" s="4"/>
      <c r="J1034" s="4"/>
      <c r="K1034" s="4"/>
      <c r="L1034" s="4"/>
      <c r="M1034" s="12" t="s">
        <v>1240</v>
      </c>
      <c r="N1034" s="1" t="s">
        <v>632</v>
      </c>
      <c r="O1034" s="1" t="s">
        <v>1246</v>
      </c>
      <c r="P1034" s="1" t="s">
        <v>633</v>
      </c>
      <c r="Q1034" s="1" t="s">
        <v>1285</v>
      </c>
      <c r="R1034" s="12" t="s">
        <v>609</v>
      </c>
      <c r="S1034" s="1" t="s">
        <v>617</v>
      </c>
    </row>
    <row r="1035" spans="1:19" hidden="1" x14ac:dyDescent="0.2">
      <c r="A1035" s="1">
        <v>1032</v>
      </c>
      <c r="B1035" s="2" t="s">
        <v>607</v>
      </c>
      <c r="C1035" s="9" t="s">
        <v>12</v>
      </c>
      <c r="D1035" s="16" t="s">
        <v>697</v>
      </c>
      <c r="E1035" s="10" t="s">
        <v>651</v>
      </c>
      <c r="F1035" s="23">
        <v>13</v>
      </c>
      <c r="G1035" s="1" t="s">
        <v>652</v>
      </c>
      <c r="H1035" s="4">
        <v>80.290000000000006</v>
      </c>
      <c r="I1035" s="4"/>
      <c r="J1035" s="4"/>
      <c r="K1035" s="4"/>
      <c r="L1035" s="4"/>
      <c r="M1035" s="12" t="s">
        <v>1240</v>
      </c>
      <c r="N1035" s="1" t="s">
        <v>632</v>
      </c>
      <c r="O1035" s="1" t="s">
        <v>1285</v>
      </c>
      <c r="P1035" s="1" t="s">
        <v>609</v>
      </c>
      <c r="Q1035" s="1" t="s">
        <v>1285</v>
      </c>
      <c r="R1035" s="12" t="s">
        <v>609</v>
      </c>
      <c r="S1035" s="1" t="s">
        <v>617</v>
      </c>
    </row>
    <row r="1036" spans="1:19" hidden="1" x14ac:dyDescent="0.2">
      <c r="A1036" s="1">
        <v>1033</v>
      </c>
      <c r="B1036" s="2" t="s">
        <v>607</v>
      </c>
      <c r="C1036" s="9" t="s">
        <v>12</v>
      </c>
      <c r="D1036" s="16" t="s">
        <v>697</v>
      </c>
      <c r="E1036" s="10" t="s">
        <v>653</v>
      </c>
      <c r="F1036" s="23">
        <v>13</v>
      </c>
      <c r="G1036" s="1" t="s">
        <v>654</v>
      </c>
      <c r="H1036" s="4">
        <v>52.39</v>
      </c>
      <c r="I1036" s="4"/>
      <c r="J1036" s="4"/>
      <c r="K1036" s="4"/>
      <c r="L1036" s="4"/>
      <c r="M1036" s="12" t="s">
        <v>1240</v>
      </c>
      <c r="N1036" s="1" t="s">
        <v>632</v>
      </c>
      <c r="O1036" s="1" t="s">
        <v>1285</v>
      </c>
      <c r="P1036" s="1" t="s">
        <v>609</v>
      </c>
      <c r="R1036" s="12" t="s">
        <v>655</v>
      </c>
      <c r="S1036" s="1" t="s">
        <v>617</v>
      </c>
    </row>
    <row r="1037" spans="1:19" hidden="1" x14ac:dyDescent="0.2">
      <c r="A1037" s="1">
        <v>1034</v>
      </c>
      <c r="B1037" s="2" t="s">
        <v>607</v>
      </c>
      <c r="C1037" s="9" t="s">
        <v>12</v>
      </c>
      <c r="D1037" s="16" t="s">
        <v>697</v>
      </c>
      <c r="E1037" s="10" t="s">
        <v>656</v>
      </c>
      <c r="F1037" s="23">
        <v>13</v>
      </c>
      <c r="G1037" s="1" t="s">
        <v>657</v>
      </c>
      <c r="H1037" s="4">
        <v>9.85</v>
      </c>
      <c r="I1037" s="4"/>
      <c r="J1037" s="4"/>
      <c r="K1037" s="4"/>
      <c r="L1037" s="4"/>
      <c r="M1037" s="12" t="s">
        <v>1240</v>
      </c>
      <c r="N1037" s="1" t="s">
        <v>632</v>
      </c>
      <c r="O1037" s="1" t="s">
        <v>1285</v>
      </c>
      <c r="P1037" s="1" t="s">
        <v>609</v>
      </c>
      <c r="R1037" s="12" t="s">
        <v>655</v>
      </c>
      <c r="S1037" s="1" t="s">
        <v>617</v>
      </c>
    </row>
    <row r="1038" spans="1:19" hidden="1" x14ac:dyDescent="0.2">
      <c r="A1038" s="1">
        <v>1035</v>
      </c>
      <c r="B1038" s="2" t="s">
        <v>607</v>
      </c>
      <c r="C1038" s="9" t="s">
        <v>12</v>
      </c>
      <c r="D1038" s="16" t="s">
        <v>697</v>
      </c>
      <c r="E1038" s="10" t="s">
        <v>658</v>
      </c>
      <c r="F1038" s="23">
        <v>13</v>
      </c>
      <c r="G1038" s="1" t="s">
        <v>659</v>
      </c>
      <c r="H1038" s="4">
        <v>6.4</v>
      </c>
      <c r="I1038" s="4"/>
      <c r="J1038" s="4"/>
      <c r="K1038" s="4"/>
      <c r="L1038" s="4"/>
      <c r="M1038" s="12" t="s">
        <v>1240</v>
      </c>
      <c r="N1038" s="1" t="s">
        <v>632</v>
      </c>
      <c r="O1038" s="1" t="s">
        <v>1285</v>
      </c>
      <c r="P1038" s="1" t="s">
        <v>609</v>
      </c>
      <c r="R1038" s="12" t="s">
        <v>655</v>
      </c>
      <c r="S1038" s="1" t="s">
        <v>617</v>
      </c>
    </row>
    <row r="1039" spans="1:19" hidden="1" x14ac:dyDescent="0.2">
      <c r="A1039" s="1">
        <v>1036</v>
      </c>
      <c r="B1039" s="2" t="s">
        <v>607</v>
      </c>
      <c r="C1039" s="9" t="s">
        <v>12</v>
      </c>
      <c r="D1039" s="16" t="s">
        <v>697</v>
      </c>
      <c r="E1039" s="10" t="s">
        <v>660</v>
      </c>
      <c r="F1039" s="23">
        <v>8</v>
      </c>
      <c r="G1039" s="1" t="s">
        <v>959</v>
      </c>
      <c r="H1039" s="4">
        <v>7.58</v>
      </c>
      <c r="I1039" s="4"/>
      <c r="J1039" s="4"/>
      <c r="K1039" s="4"/>
      <c r="L1039" s="4"/>
      <c r="M1039" s="12" t="s">
        <v>1240</v>
      </c>
      <c r="N1039" s="1" t="s">
        <v>632</v>
      </c>
    </row>
    <row r="1040" spans="1:19" hidden="1" x14ac:dyDescent="0.2">
      <c r="A1040" s="1">
        <v>1037</v>
      </c>
      <c r="B1040" s="2" t="s">
        <v>607</v>
      </c>
      <c r="C1040" s="9" t="s">
        <v>55</v>
      </c>
      <c r="D1040" s="16" t="s">
        <v>697</v>
      </c>
      <c r="E1040" s="8">
        <v>101</v>
      </c>
      <c r="F1040" s="23">
        <v>6</v>
      </c>
      <c r="G1040" s="15" t="s">
        <v>13</v>
      </c>
      <c r="H1040" s="4">
        <v>165.62</v>
      </c>
      <c r="I1040" s="4"/>
      <c r="J1040" s="4"/>
      <c r="K1040" s="4"/>
      <c r="L1040" s="4"/>
      <c r="M1040" s="5" t="s">
        <v>1239</v>
      </c>
      <c r="N1040" s="1" t="s">
        <v>608</v>
      </c>
      <c r="O1040" s="1" t="s">
        <v>1285</v>
      </c>
      <c r="P1040" s="1" t="s">
        <v>609</v>
      </c>
      <c r="Q1040" s="1" t="s">
        <v>1288</v>
      </c>
      <c r="R1040" s="12" t="s">
        <v>16</v>
      </c>
      <c r="S1040" s="1" t="s">
        <v>610</v>
      </c>
    </row>
    <row r="1041" spans="1:19" hidden="1" x14ac:dyDescent="0.2">
      <c r="A1041" s="1">
        <v>1038</v>
      </c>
      <c r="B1041" s="2" t="s">
        <v>607</v>
      </c>
      <c r="C1041" s="9" t="s">
        <v>55</v>
      </c>
      <c r="D1041" s="16" t="s">
        <v>697</v>
      </c>
      <c r="E1041" s="8">
        <v>102</v>
      </c>
      <c r="F1041" s="23">
        <v>6</v>
      </c>
      <c r="G1041" s="15" t="s">
        <v>13</v>
      </c>
      <c r="H1041" s="4">
        <v>21.83</v>
      </c>
      <c r="I1041" s="4"/>
      <c r="J1041" s="4"/>
      <c r="K1041" s="4"/>
      <c r="L1041" s="4"/>
      <c r="M1041" s="5" t="s">
        <v>1239</v>
      </c>
      <c r="N1041" s="1" t="s">
        <v>608</v>
      </c>
      <c r="O1041" s="1" t="s">
        <v>1285</v>
      </c>
      <c r="P1041" s="1" t="s">
        <v>609</v>
      </c>
      <c r="Q1041" s="1" t="s">
        <v>1288</v>
      </c>
      <c r="R1041" s="12" t="s">
        <v>16</v>
      </c>
      <c r="S1041" s="1" t="s">
        <v>610</v>
      </c>
    </row>
    <row r="1042" spans="1:19" hidden="1" x14ac:dyDescent="0.2">
      <c r="A1042" s="1">
        <v>1039</v>
      </c>
      <c r="B1042" s="2" t="s">
        <v>607</v>
      </c>
      <c r="C1042" s="9" t="s">
        <v>55</v>
      </c>
      <c r="D1042" s="16" t="s">
        <v>697</v>
      </c>
      <c r="E1042" s="8">
        <v>103</v>
      </c>
      <c r="F1042" s="23">
        <v>6</v>
      </c>
      <c r="G1042" s="15" t="s">
        <v>13</v>
      </c>
      <c r="H1042" s="4">
        <v>14.58</v>
      </c>
      <c r="I1042" s="4"/>
      <c r="J1042" s="4"/>
      <c r="K1042" s="4"/>
      <c r="L1042" s="4"/>
      <c r="M1042" s="5" t="s">
        <v>1239</v>
      </c>
      <c r="N1042" s="1" t="s">
        <v>608</v>
      </c>
      <c r="O1042" s="1" t="s">
        <v>1285</v>
      </c>
      <c r="P1042" s="1" t="s">
        <v>609</v>
      </c>
      <c r="Q1042" s="1" t="s">
        <v>1288</v>
      </c>
      <c r="R1042" s="12" t="s">
        <v>16</v>
      </c>
      <c r="S1042" s="1" t="s">
        <v>610</v>
      </c>
    </row>
    <row r="1043" spans="1:19" hidden="1" x14ac:dyDescent="0.2">
      <c r="A1043" s="1">
        <v>1040</v>
      </c>
      <c r="B1043" s="2" t="s">
        <v>607</v>
      </c>
      <c r="C1043" s="9" t="s">
        <v>55</v>
      </c>
      <c r="D1043" s="16" t="s">
        <v>697</v>
      </c>
      <c r="E1043" s="8">
        <v>104</v>
      </c>
      <c r="F1043" s="23">
        <v>6</v>
      </c>
      <c r="G1043" s="1" t="s">
        <v>611</v>
      </c>
      <c r="H1043" s="4">
        <v>7.69</v>
      </c>
      <c r="I1043" s="4"/>
      <c r="J1043" s="4"/>
      <c r="K1043" s="4"/>
      <c r="L1043" s="4"/>
      <c r="M1043" s="5" t="s">
        <v>1241</v>
      </c>
      <c r="N1043" s="1" t="s">
        <v>612</v>
      </c>
      <c r="O1043" s="1" t="s">
        <v>1285</v>
      </c>
      <c r="P1043" s="1" t="s">
        <v>609</v>
      </c>
      <c r="Q1043" s="1" t="s">
        <v>1285</v>
      </c>
      <c r="R1043" s="12" t="s">
        <v>609</v>
      </c>
      <c r="S1043" s="1" t="s">
        <v>613</v>
      </c>
    </row>
    <row r="1044" spans="1:19" hidden="1" x14ac:dyDescent="0.2">
      <c r="A1044" s="1">
        <v>1041</v>
      </c>
      <c r="B1044" s="2" t="s">
        <v>607</v>
      </c>
      <c r="C1044" s="9" t="s">
        <v>55</v>
      </c>
      <c r="D1044" s="16" t="s">
        <v>697</v>
      </c>
      <c r="E1044" s="8">
        <v>105</v>
      </c>
      <c r="F1044" s="23">
        <v>6</v>
      </c>
      <c r="G1044" s="15" t="s">
        <v>13</v>
      </c>
      <c r="H1044" s="4">
        <v>10.220000000000001</v>
      </c>
      <c r="I1044" s="4"/>
      <c r="J1044" s="4"/>
      <c r="K1044" s="4"/>
      <c r="L1044" s="4"/>
      <c r="M1044" s="5" t="s">
        <v>1239</v>
      </c>
      <c r="N1044" s="1" t="s">
        <v>608</v>
      </c>
      <c r="O1044" s="1" t="s">
        <v>1285</v>
      </c>
      <c r="P1044" s="1" t="s">
        <v>609</v>
      </c>
      <c r="Q1044" s="1" t="s">
        <v>1288</v>
      </c>
      <c r="R1044" s="12" t="s">
        <v>614</v>
      </c>
      <c r="S1044" s="1" t="s">
        <v>610</v>
      </c>
    </row>
    <row r="1045" spans="1:19" hidden="1" x14ac:dyDescent="0.2">
      <c r="A1045" s="1">
        <v>1042</v>
      </c>
      <c r="B1045" s="2" t="s">
        <v>607</v>
      </c>
      <c r="C1045" s="9" t="s">
        <v>55</v>
      </c>
      <c r="D1045" s="16" t="s">
        <v>697</v>
      </c>
      <c r="E1045" s="8">
        <v>106</v>
      </c>
      <c r="F1045" s="23">
        <v>12</v>
      </c>
      <c r="G1045" s="1" t="s">
        <v>615</v>
      </c>
      <c r="H1045" s="4">
        <v>16.13</v>
      </c>
      <c r="I1045" s="4"/>
      <c r="J1045" s="4"/>
      <c r="K1045" s="4"/>
      <c r="L1045" s="4"/>
      <c r="M1045" s="5" t="s">
        <v>1239</v>
      </c>
      <c r="N1045" s="1" t="s">
        <v>608</v>
      </c>
      <c r="O1045" s="1" t="s">
        <v>1285</v>
      </c>
      <c r="P1045" s="1" t="s">
        <v>609</v>
      </c>
      <c r="Q1045" s="1" t="s">
        <v>1285</v>
      </c>
      <c r="R1045" s="12" t="s">
        <v>609</v>
      </c>
      <c r="S1045" s="1" t="s">
        <v>610</v>
      </c>
    </row>
    <row r="1046" spans="1:19" hidden="1" x14ac:dyDescent="0.2">
      <c r="A1046" s="1">
        <v>1043</v>
      </c>
      <c r="B1046" s="2" t="s">
        <v>607</v>
      </c>
      <c r="C1046" s="9" t="s">
        <v>55</v>
      </c>
      <c r="D1046" s="16" t="s">
        <v>697</v>
      </c>
      <c r="E1046" s="8">
        <v>107</v>
      </c>
      <c r="F1046" s="23">
        <v>12</v>
      </c>
      <c r="G1046" s="1" t="s">
        <v>616</v>
      </c>
      <c r="H1046" s="4">
        <v>154.66999999999999</v>
      </c>
      <c r="I1046" s="4"/>
      <c r="J1046" s="4"/>
      <c r="K1046" s="4"/>
      <c r="L1046" s="4"/>
      <c r="M1046" s="5" t="s">
        <v>1239</v>
      </c>
      <c r="N1046" s="1" t="s">
        <v>608</v>
      </c>
      <c r="O1046" s="1" t="s">
        <v>1285</v>
      </c>
      <c r="P1046" s="1" t="s">
        <v>609</v>
      </c>
      <c r="Q1046" s="1" t="s">
        <v>1285</v>
      </c>
      <c r="R1046" s="12" t="s">
        <v>609</v>
      </c>
      <c r="S1046" s="1" t="s">
        <v>617</v>
      </c>
    </row>
    <row r="1047" spans="1:19" hidden="1" x14ac:dyDescent="0.2">
      <c r="A1047" s="1">
        <v>1044</v>
      </c>
      <c r="B1047" s="2" t="s">
        <v>607</v>
      </c>
      <c r="C1047" s="9" t="s">
        <v>55</v>
      </c>
      <c r="D1047" s="16" t="s">
        <v>697</v>
      </c>
      <c r="E1047" s="8">
        <v>108</v>
      </c>
      <c r="F1047" s="23">
        <v>4</v>
      </c>
      <c r="G1047" s="1" t="s">
        <v>618</v>
      </c>
      <c r="H1047" s="4">
        <v>18.91</v>
      </c>
      <c r="I1047" s="4"/>
      <c r="J1047" s="4"/>
      <c r="K1047" s="4"/>
      <c r="L1047" s="4"/>
      <c r="M1047" s="5" t="s">
        <v>1239</v>
      </c>
      <c r="N1047" s="1" t="s">
        <v>608</v>
      </c>
      <c r="O1047" s="1" t="s">
        <v>1285</v>
      </c>
      <c r="P1047" s="1" t="s">
        <v>609</v>
      </c>
      <c r="Q1047" s="1" t="s">
        <v>1285</v>
      </c>
      <c r="R1047" s="12" t="s">
        <v>609</v>
      </c>
    </row>
    <row r="1048" spans="1:19" hidden="1" x14ac:dyDescent="0.2">
      <c r="A1048" s="1">
        <v>1045</v>
      </c>
      <c r="B1048" s="2" t="s">
        <v>607</v>
      </c>
      <c r="C1048" s="9" t="s">
        <v>55</v>
      </c>
      <c r="D1048" s="16" t="s">
        <v>697</v>
      </c>
      <c r="E1048" s="8">
        <v>109</v>
      </c>
      <c r="F1048" s="2">
        <v>14</v>
      </c>
      <c r="G1048" s="1" t="s">
        <v>36</v>
      </c>
      <c r="H1048" s="4">
        <v>4.12</v>
      </c>
      <c r="I1048" s="4"/>
      <c r="J1048" s="4"/>
      <c r="K1048" s="4"/>
      <c r="L1048" s="4"/>
      <c r="M1048" s="5" t="s">
        <v>1241</v>
      </c>
      <c r="N1048" s="1" t="s">
        <v>619</v>
      </c>
      <c r="O1048" s="1" t="s">
        <v>1245</v>
      </c>
      <c r="P1048" s="1" t="s">
        <v>620</v>
      </c>
      <c r="Q1048" s="1" t="s">
        <v>1285</v>
      </c>
      <c r="R1048" s="12" t="s">
        <v>609</v>
      </c>
      <c r="S1048" s="1" t="s">
        <v>613</v>
      </c>
    </row>
    <row r="1049" spans="1:19" hidden="1" x14ac:dyDescent="0.2">
      <c r="A1049" s="1">
        <v>1046</v>
      </c>
      <c r="B1049" s="2" t="s">
        <v>607</v>
      </c>
      <c r="C1049" s="9" t="s">
        <v>55</v>
      </c>
      <c r="D1049" s="16" t="s">
        <v>697</v>
      </c>
      <c r="E1049" s="8">
        <v>111</v>
      </c>
      <c r="F1049" s="23">
        <v>6</v>
      </c>
      <c r="G1049" s="1" t="s">
        <v>621</v>
      </c>
      <c r="H1049" s="4">
        <v>28.4</v>
      </c>
      <c r="I1049" s="4"/>
      <c r="J1049" s="4"/>
      <c r="K1049" s="4"/>
      <c r="L1049" s="4"/>
      <c r="M1049" s="5" t="s">
        <v>1241</v>
      </c>
      <c r="N1049" s="1" t="s">
        <v>612</v>
      </c>
    </row>
    <row r="1050" spans="1:19" hidden="1" x14ac:dyDescent="0.2">
      <c r="A1050" s="1">
        <v>1047</v>
      </c>
      <c r="B1050" s="2" t="s">
        <v>607</v>
      </c>
      <c r="C1050" s="9" t="s">
        <v>55</v>
      </c>
      <c r="D1050" s="16" t="s">
        <v>697</v>
      </c>
      <c r="E1050" s="8">
        <v>114</v>
      </c>
      <c r="F1050" s="23">
        <v>6</v>
      </c>
      <c r="G1050" s="15" t="s">
        <v>13</v>
      </c>
      <c r="H1050" s="4">
        <v>29.71</v>
      </c>
      <c r="I1050" s="4"/>
      <c r="J1050" s="4"/>
      <c r="K1050" s="4"/>
      <c r="L1050" s="4"/>
      <c r="M1050" s="5" t="s">
        <v>1239</v>
      </c>
      <c r="N1050" s="1" t="s">
        <v>622</v>
      </c>
      <c r="O1050" s="1" t="s">
        <v>1285</v>
      </c>
      <c r="P1050" s="1" t="s">
        <v>609</v>
      </c>
      <c r="Q1050" s="1" t="s">
        <v>1285</v>
      </c>
      <c r="R1050" s="12" t="s">
        <v>609</v>
      </c>
      <c r="S1050" s="1" t="s">
        <v>610</v>
      </c>
    </row>
    <row r="1051" spans="1:19" hidden="1" x14ac:dyDescent="0.2">
      <c r="A1051" s="1">
        <v>1048</v>
      </c>
      <c r="B1051" s="2" t="s">
        <v>607</v>
      </c>
      <c r="C1051" s="9" t="s">
        <v>123</v>
      </c>
      <c r="D1051" s="16" t="s">
        <v>697</v>
      </c>
      <c r="E1051" s="8">
        <v>201</v>
      </c>
      <c r="F1051" s="23">
        <v>6</v>
      </c>
      <c r="G1051" s="15" t="s">
        <v>13</v>
      </c>
      <c r="H1051" s="4">
        <v>75.209999999999994</v>
      </c>
      <c r="I1051" s="4"/>
      <c r="J1051" s="4"/>
      <c r="K1051" s="4"/>
      <c r="L1051" s="4"/>
      <c r="M1051" s="5" t="s">
        <v>1239</v>
      </c>
      <c r="N1051" s="1" t="s">
        <v>608</v>
      </c>
      <c r="O1051" s="1" t="s">
        <v>1285</v>
      </c>
      <c r="P1051" s="1" t="s">
        <v>609</v>
      </c>
      <c r="Q1051" s="1" t="s">
        <v>1285</v>
      </c>
      <c r="R1051" s="12" t="s">
        <v>609</v>
      </c>
      <c r="S1051" s="1" t="s">
        <v>610</v>
      </c>
    </row>
    <row r="1052" spans="1:19" hidden="1" x14ac:dyDescent="0.2">
      <c r="A1052" s="1">
        <v>1049</v>
      </c>
      <c r="B1052" s="2" t="s">
        <v>607</v>
      </c>
      <c r="C1052" s="9" t="s">
        <v>123</v>
      </c>
      <c r="D1052" s="16" t="s">
        <v>697</v>
      </c>
      <c r="E1052" s="8">
        <v>202</v>
      </c>
      <c r="F1052" s="23">
        <v>6</v>
      </c>
      <c r="G1052" s="15" t="s">
        <v>13</v>
      </c>
      <c r="H1052" s="4">
        <v>12.01</v>
      </c>
      <c r="I1052" s="4"/>
      <c r="J1052" s="4"/>
      <c r="K1052" s="4"/>
      <c r="L1052" s="4"/>
      <c r="M1052" s="5" t="s">
        <v>1239</v>
      </c>
      <c r="N1052" s="1" t="s">
        <v>608</v>
      </c>
      <c r="O1052" s="1" t="s">
        <v>1285</v>
      </c>
      <c r="P1052" s="1" t="s">
        <v>609</v>
      </c>
      <c r="Q1052" s="1" t="s">
        <v>1285</v>
      </c>
      <c r="R1052" s="12" t="s">
        <v>609</v>
      </c>
      <c r="S1052" s="1" t="s">
        <v>610</v>
      </c>
    </row>
    <row r="1053" spans="1:19" hidden="1" x14ac:dyDescent="0.2">
      <c r="A1053" s="1">
        <v>1050</v>
      </c>
      <c r="B1053" s="2" t="s">
        <v>607</v>
      </c>
      <c r="C1053" s="9" t="s">
        <v>123</v>
      </c>
      <c r="D1053" s="16" t="s">
        <v>697</v>
      </c>
      <c r="E1053" s="8">
        <v>204</v>
      </c>
      <c r="F1053" s="23">
        <v>10</v>
      </c>
      <c r="G1053" s="1" t="s">
        <v>275</v>
      </c>
      <c r="H1053" s="4">
        <v>9.16</v>
      </c>
      <c r="I1053" s="4"/>
      <c r="J1053" s="4"/>
      <c r="K1053" s="4"/>
      <c r="L1053" s="4"/>
      <c r="M1053" s="5" t="s">
        <v>1239</v>
      </c>
      <c r="N1053" s="1" t="s">
        <v>608</v>
      </c>
      <c r="O1053" s="1" t="s">
        <v>1285</v>
      </c>
      <c r="P1053" s="1" t="s">
        <v>609</v>
      </c>
      <c r="Q1053" s="1" t="s">
        <v>1285</v>
      </c>
      <c r="R1053" s="12" t="s">
        <v>609</v>
      </c>
      <c r="S1053" s="1" t="s">
        <v>610</v>
      </c>
    </row>
    <row r="1054" spans="1:19" hidden="1" x14ac:dyDescent="0.2">
      <c r="A1054" s="1">
        <v>1051</v>
      </c>
      <c r="B1054" s="2" t="s">
        <v>607</v>
      </c>
      <c r="C1054" s="9" t="s">
        <v>123</v>
      </c>
      <c r="D1054" s="16" t="s">
        <v>697</v>
      </c>
      <c r="E1054" s="8">
        <v>205</v>
      </c>
      <c r="F1054" s="2">
        <v>4</v>
      </c>
      <c r="G1054" s="1" t="s">
        <v>623</v>
      </c>
      <c r="H1054" s="4">
        <v>32.21</v>
      </c>
      <c r="I1054" s="4"/>
      <c r="J1054" s="4"/>
      <c r="K1054" s="4"/>
      <c r="L1054" s="4"/>
      <c r="M1054" s="5" t="s">
        <v>1239</v>
      </c>
      <c r="N1054" s="1" t="s">
        <v>624</v>
      </c>
      <c r="O1054" s="1" t="s">
        <v>1285</v>
      </c>
      <c r="P1054" s="1" t="s">
        <v>609</v>
      </c>
      <c r="Q1054" s="1" t="s">
        <v>1285</v>
      </c>
      <c r="R1054" s="12" t="s">
        <v>609</v>
      </c>
      <c r="S1054" s="1" t="s">
        <v>610</v>
      </c>
    </row>
    <row r="1055" spans="1:19" hidden="1" x14ac:dyDescent="0.2">
      <c r="A1055" s="1">
        <v>1052</v>
      </c>
      <c r="B1055" s="2" t="s">
        <v>607</v>
      </c>
      <c r="C1055" s="9" t="s">
        <v>123</v>
      </c>
      <c r="D1055" s="16" t="s">
        <v>697</v>
      </c>
      <c r="E1055" s="8">
        <v>206</v>
      </c>
      <c r="F1055" s="23">
        <v>4</v>
      </c>
      <c r="G1055" s="1" t="s">
        <v>625</v>
      </c>
      <c r="H1055" s="4">
        <v>15.82</v>
      </c>
      <c r="I1055" s="4"/>
      <c r="J1055" s="4"/>
      <c r="K1055" s="4"/>
      <c r="L1055" s="4"/>
      <c r="M1055" s="5" t="s">
        <v>1239</v>
      </c>
      <c r="N1055" s="1" t="s">
        <v>608</v>
      </c>
      <c r="O1055" s="1" t="s">
        <v>1285</v>
      </c>
      <c r="P1055" s="1" t="s">
        <v>609</v>
      </c>
      <c r="Q1055" s="1" t="s">
        <v>1285</v>
      </c>
      <c r="R1055" s="12" t="s">
        <v>609</v>
      </c>
      <c r="S1055" s="1" t="s">
        <v>610</v>
      </c>
    </row>
    <row r="1056" spans="1:19" hidden="1" x14ac:dyDescent="0.2">
      <c r="A1056" s="1">
        <v>1053</v>
      </c>
      <c r="B1056" s="2" t="s">
        <v>607</v>
      </c>
      <c r="C1056" s="9" t="s">
        <v>123</v>
      </c>
      <c r="D1056" s="16" t="s">
        <v>697</v>
      </c>
      <c r="E1056" s="8">
        <v>207</v>
      </c>
      <c r="F1056" s="23">
        <v>12</v>
      </c>
      <c r="G1056" s="1" t="s">
        <v>626</v>
      </c>
      <c r="H1056" s="4">
        <v>14.39</v>
      </c>
      <c r="I1056" s="4"/>
      <c r="J1056" s="4"/>
      <c r="K1056" s="4"/>
      <c r="L1056" s="4"/>
      <c r="M1056" s="5" t="s">
        <v>1239</v>
      </c>
      <c r="N1056" s="1" t="s">
        <v>608</v>
      </c>
      <c r="O1056" s="1" t="s">
        <v>1285</v>
      </c>
      <c r="P1056" s="1" t="s">
        <v>609</v>
      </c>
      <c r="Q1056" s="1" t="s">
        <v>1285</v>
      </c>
      <c r="R1056" s="12" t="s">
        <v>609</v>
      </c>
      <c r="S1056" s="1" t="s">
        <v>610</v>
      </c>
    </row>
    <row r="1057" spans="1:20" hidden="1" x14ac:dyDescent="0.2">
      <c r="A1057" s="1">
        <v>1054</v>
      </c>
      <c r="B1057" s="2" t="s">
        <v>607</v>
      </c>
      <c r="C1057" s="9" t="s">
        <v>123</v>
      </c>
      <c r="D1057" s="16" t="s">
        <v>697</v>
      </c>
      <c r="E1057" s="8">
        <v>208</v>
      </c>
      <c r="F1057" s="23">
        <v>4</v>
      </c>
      <c r="G1057" s="1" t="s">
        <v>625</v>
      </c>
      <c r="H1057" s="4">
        <v>16.09</v>
      </c>
      <c r="I1057" s="4"/>
      <c r="J1057" s="4"/>
      <c r="K1057" s="4"/>
      <c r="L1057" s="4"/>
      <c r="M1057" s="5" t="s">
        <v>1239</v>
      </c>
      <c r="N1057" s="1" t="s">
        <v>608</v>
      </c>
      <c r="O1057" s="1" t="s">
        <v>1285</v>
      </c>
      <c r="P1057" s="1" t="s">
        <v>609</v>
      </c>
      <c r="Q1057" s="1" t="s">
        <v>1285</v>
      </c>
      <c r="R1057" s="12" t="s">
        <v>609</v>
      </c>
      <c r="S1057" s="1" t="s">
        <v>610</v>
      </c>
    </row>
    <row r="1058" spans="1:20" hidden="1" x14ac:dyDescent="0.2">
      <c r="A1058" s="1">
        <v>1055</v>
      </c>
      <c r="B1058" s="2" t="s">
        <v>607</v>
      </c>
      <c r="C1058" s="9" t="s">
        <v>123</v>
      </c>
      <c r="D1058" s="16" t="s">
        <v>697</v>
      </c>
      <c r="E1058" s="8">
        <v>209</v>
      </c>
      <c r="F1058" s="23">
        <v>4</v>
      </c>
      <c r="G1058" s="1" t="s">
        <v>625</v>
      </c>
      <c r="H1058" s="4">
        <v>15.1</v>
      </c>
      <c r="I1058" s="4"/>
      <c r="J1058" s="4"/>
      <c r="K1058" s="4"/>
      <c r="L1058" s="4"/>
      <c r="M1058" s="5" t="s">
        <v>1239</v>
      </c>
      <c r="N1058" s="1" t="s">
        <v>608</v>
      </c>
      <c r="O1058" s="1" t="s">
        <v>1285</v>
      </c>
      <c r="P1058" s="1" t="s">
        <v>609</v>
      </c>
      <c r="Q1058" s="1" t="s">
        <v>1285</v>
      </c>
      <c r="R1058" s="12" t="s">
        <v>609</v>
      </c>
      <c r="S1058" s="1" t="s">
        <v>610</v>
      </c>
    </row>
    <row r="1059" spans="1:20" s="13" customFormat="1" hidden="1" x14ac:dyDescent="0.2">
      <c r="A1059" s="1">
        <v>1056</v>
      </c>
      <c r="B1059" s="2" t="s">
        <v>607</v>
      </c>
      <c r="C1059" s="9" t="s">
        <v>123</v>
      </c>
      <c r="D1059" s="16" t="s">
        <v>697</v>
      </c>
      <c r="E1059" s="8">
        <v>210</v>
      </c>
      <c r="F1059" s="23">
        <v>4</v>
      </c>
      <c r="G1059" s="1" t="s">
        <v>625</v>
      </c>
      <c r="H1059" s="4">
        <v>19.489999999999998</v>
      </c>
      <c r="I1059" s="4"/>
      <c r="J1059" s="4"/>
      <c r="K1059" s="4"/>
      <c r="L1059" s="4"/>
      <c r="M1059" s="5" t="s">
        <v>1239</v>
      </c>
      <c r="N1059" s="1" t="s">
        <v>608</v>
      </c>
      <c r="O1059" s="1" t="s">
        <v>1285</v>
      </c>
      <c r="P1059" s="1" t="s">
        <v>609</v>
      </c>
      <c r="Q1059" s="1" t="s">
        <v>1285</v>
      </c>
      <c r="R1059" s="12" t="s">
        <v>609</v>
      </c>
      <c r="S1059" s="1" t="s">
        <v>610</v>
      </c>
      <c r="T1059" s="1"/>
    </row>
    <row r="1060" spans="1:20" s="13" customFormat="1" hidden="1" x14ac:dyDescent="0.2">
      <c r="A1060" s="1">
        <v>1057</v>
      </c>
      <c r="B1060" s="2" t="s">
        <v>607</v>
      </c>
      <c r="C1060" s="9" t="s">
        <v>123</v>
      </c>
      <c r="D1060" s="16" t="s">
        <v>697</v>
      </c>
      <c r="E1060" s="8">
        <v>211</v>
      </c>
      <c r="F1060" s="23">
        <v>6</v>
      </c>
      <c r="G1060" s="15" t="s">
        <v>13</v>
      </c>
      <c r="H1060" s="4">
        <v>26.7</v>
      </c>
      <c r="I1060" s="4"/>
      <c r="J1060" s="4"/>
      <c r="K1060" s="4"/>
      <c r="L1060" s="4"/>
      <c r="M1060" s="5" t="s">
        <v>1239</v>
      </c>
      <c r="N1060" s="1" t="s">
        <v>608</v>
      </c>
      <c r="O1060" s="1" t="s">
        <v>1285</v>
      </c>
      <c r="P1060" s="1" t="s">
        <v>609</v>
      </c>
      <c r="Q1060" s="1" t="s">
        <v>1288</v>
      </c>
      <c r="R1060" s="12" t="s">
        <v>614</v>
      </c>
      <c r="S1060" s="1" t="s">
        <v>610</v>
      </c>
      <c r="T1060" s="1"/>
    </row>
    <row r="1061" spans="1:20" s="13" customFormat="1" hidden="1" x14ac:dyDescent="0.2">
      <c r="A1061" s="1">
        <v>1058</v>
      </c>
      <c r="B1061" s="2" t="s">
        <v>607</v>
      </c>
      <c r="C1061" s="9" t="s">
        <v>123</v>
      </c>
      <c r="D1061" s="16" t="s">
        <v>697</v>
      </c>
      <c r="E1061" s="8">
        <v>212</v>
      </c>
      <c r="F1061" s="23">
        <v>4</v>
      </c>
      <c r="G1061" s="1" t="s">
        <v>627</v>
      </c>
      <c r="H1061" s="4">
        <v>26.83</v>
      </c>
      <c r="I1061" s="4"/>
      <c r="J1061" s="4"/>
      <c r="K1061" s="4"/>
      <c r="L1061" s="4"/>
      <c r="M1061" s="5" t="s">
        <v>1239</v>
      </c>
      <c r="N1061" s="1" t="s">
        <v>608</v>
      </c>
      <c r="O1061" s="1" t="s">
        <v>1285</v>
      </c>
      <c r="P1061" s="1" t="s">
        <v>609</v>
      </c>
      <c r="Q1061" s="1" t="s">
        <v>1285</v>
      </c>
      <c r="R1061" s="12" t="s">
        <v>609</v>
      </c>
      <c r="S1061" s="1" t="s">
        <v>610</v>
      </c>
      <c r="T1061" s="1"/>
    </row>
    <row r="1062" spans="1:20" s="13" customFormat="1" hidden="1" x14ac:dyDescent="0.2">
      <c r="A1062" s="1">
        <v>1059</v>
      </c>
      <c r="B1062" s="2" t="s">
        <v>607</v>
      </c>
      <c r="C1062" s="9" t="s">
        <v>123</v>
      </c>
      <c r="D1062" s="16" t="s">
        <v>697</v>
      </c>
      <c r="E1062" s="8">
        <v>213</v>
      </c>
      <c r="F1062" s="23">
        <v>4</v>
      </c>
      <c r="G1062" s="1" t="s">
        <v>628</v>
      </c>
      <c r="H1062" s="4">
        <v>10.96</v>
      </c>
      <c r="I1062" s="4"/>
      <c r="J1062" s="4"/>
      <c r="K1062" s="4"/>
      <c r="L1062" s="4"/>
      <c r="M1062" s="5" t="s">
        <v>1239</v>
      </c>
      <c r="N1062" s="1" t="s">
        <v>608</v>
      </c>
      <c r="O1062" s="1" t="s">
        <v>1285</v>
      </c>
      <c r="P1062" s="1" t="s">
        <v>609</v>
      </c>
      <c r="Q1062" s="1" t="s">
        <v>1285</v>
      </c>
      <c r="R1062" s="12" t="s">
        <v>609</v>
      </c>
      <c r="S1062" s="1" t="s">
        <v>610</v>
      </c>
      <c r="T1062" s="1"/>
    </row>
    <row r="1063" spans="1:20" s="13" customFormat="1" hidden="1" x14ac:dyDescent="0.2">
      <c r="A1063" s="1">
        <v>1060</v>
      </c>
      <c r="B1063" s="2" t="s">
        <v>607</v>
      </c>
      <c r="C1063" s="9" t="s">
        <v>123</v>
      </c>
      <c r="D1063" s="16" t="s">
        <v>697</v>
      </c>
      <c r="E1063" s="8">
        <v>214</v>
      </c>
      <c r="F1063" s="23">
        <v>4</v>
      </c>
      <c r="G1063" s="13" t="s">
        <v>706</v>
      </c>
      <c r="H1063" s="4">
        <v>6.6</v>
      </c>
      <c r="I1063" s="4"/>
      <c r="J1063" s="4"/>
      <c r="K1063" s="4"/>
      <c r="L1063" s="4"/>
      <c r="M1063" s="5" t="s">
        <v>1239</v>
      </c>
      <c r="N1063" s="1" t="s">
        <v>608</v>
      </c>
      <c r="O1063" s="1" t="s">
        <v>1285</v>
      </c>
      <c r="P1063" s="1" t="s">
        <v>609</v>
      </c>
      <c r="Q1063" s="1" t="s">
        <v>1285</v>
      </c>
      <c r="R1063" s="12" t="s">
        <v>609</v>
      </c>
      <c r="S1063" s="1" t="s">
        <v>629</v>
      </c>
      <c r="T1063" s="1"/>
    </row>
    <row r="1064" spans="1:20" s="13" customFormat="1" hidden="1" x14ac:dyDescent="0.2">
      <c r="A1064" s="1">
        <v>1061</v>
      </c>
      <c r="B1064" s="2" t="s">
        <v>607</v>
      </c>
      <c r="C1064" s="9" t="s">
        <v>123</v>
      </c>
      <c r="D1064" s="16" t="s">
        <v>697</v>
      </c>
      <c r="E1064" s="8">
        <v>215</v>
      </c>
      <c r="F1064" s="2">
        <v>14</v>
      </c>
      <c r="G1064" s="1" t="s">
        <v>36</v>
      </c>
      <c r="H1064" s="4">
        <v>2.02</v>
      </c>
      <c r="I1064" s="4"/>
      <c r="J1064" s="4"/>
      <c r="K1064" s="4"/>
      <c r="L1064" s="4"/>
      <c r="M1064" s="5" t="s">
        <v>1241</v>
      </c>
      <c r="N1064" s="1" t="s">
        <v>619</v>
      </c>
      <c r="O1064" s="1" t="s">
        <v>1245</v>
      </c>
      <c r="P1064" s="1" t="s">
        <v>620</v>
      </c>
      <c r="Q1064" s="1" t="s">
        <v>1285</v>
      </c>
      <c r="R1064" s="12" t="s">
        <v>609</v>
      </c>
      <c r="S1064" s="1"/>
      <c r="T1064" s="1"/>
    </row>
    <row r="1065" spans="1:20" s="13" customFormat="1" hidden="1" x14ac:dyDescent="0.2">
      <c r="A1065" s="1">
        <v>1062</v>
      </c>
      <c r="B1065" s="2" t="s">
        <v>607</v>
      </c>
      <c r="C1065" s="9" t="s">
        <v>123</v>
      </c>
      <c r="D1065" s="16" t="s">
        <v>697</v>
      </c>
      <c r="E1065" s="8">
        <v>216</v>
      </c>
      <c r="F1065" s="23">
        <v>4</v>
      </c>
      <c r="G1065" s="1" t="s">
        <v>513</v>
      </c>
      <c r="H1065" s="4">
        <v>4.7699999999999996</v>
      </c>
      <c r="I1065" s="4"/>
      <c r="J1065" s="4"/>
      <c r="K1065" s="4"/>
      <c r="L1065" s="4"/>
      <c r="M1065" s="5" t="s">
        <v>1241</v>
      </c>
      <c r="N1065" s="1" t="s">
        <v>619</v>
      </c>
      <c r="O1065" s="1" t="s">
        <v>1245</v>
      </c>
      <c r="P1065" s="1" t="s">
        <v>620</v>
      </c>
      <c r="Q1065" s="1" t="s">
        <v>1285</v>
      </c>
      <c r="R1065" s="12" t="s">
        <v>609</v>
      </c>
      <c r="S1065" s="1"/>
      <c r="T1065" s="1"/>
    </row>
    <row r="1066" spans="1:20" s="13" customFormat="1" hidden="1" x14ac:dyDescent="0.2">
      <c r="A1066" s="1">
        <v>1063</v>
      </c>
      <c r="B1066" s="2" t="s">
        <v>607</v>
      </c>
      <c r="C1066" s="9" t="s">
        <v>123</v>
      </c>
      <c r="D1066" s="16" t="s">
        <v>697</v>
      </c>
      <c r="E1066" s="8">
        <v>217</v>
      </c>
      <c r="F1066" s="23">
        <v>4</v>
      </c>
      <c r="G1066" s="1" t="s">
        <v>513</v>
      </c>
      <c r="H1066" s="4">
        <v>5.21</v>
      </c>
      <c r="I1066" s="4"/>
      <c r="J1066" s="4"/>
      <c r="K1066" s="4"/>
      <c r="L1066" s="4"/>
      <c r="M1066" s="5" t="s">
        <v>1241</v>
      </c>
      <c r="N1066" s="1" t="s">
        <v>619</v>
      </c>
      <c r="O1066" s="1" t="s">
        <v>1245</v>
      </c>
      <c r="P1066" s="1" t="s">
        <v>620</v>
      </c>
      <c r="Q1066" s="1" t="s">
        <v>1285</v>
      </c>
      <c r="R1066" s="12" t="s">
        <v>609</v>
      </c>
      <c r="S1066" s="1"/>
      <c r="T1066" s="1"/>
    </row>
    <row r="1067" spans="1:20" s="13" customFormat="1" hidden="1" x14ac:dyDescent="0.2">
      <c r="A1067" s="1">
        <v>1064</v>
      </c>
      <c r="B1067" s="2" t="s">
        <v>661</v>
      </c>
      <c r="C1067" s="2" t="s">
        <v>55</v>
      </c>
      <c r="D1067" s="1" t="s">
        <v>1051</v>
      </c>
      <c r="E1067" s="8" t="s">
        <v>630</v>
      </c>
      <c r="F1067" s="23">
        <v>7</v>
      </c>
      <c r="G1067" s="1" t="s">
        <v>368</v>
      </c>
      <c r="H1067" s="2">
        <v>8.64</v>
      </c>
      <c r="I1067" s="2"/>
      <c r="J1067" s="14"/>
      <c r="K1067" s="14"/>
      <c r="L1067" s="14"/>
      <c r="M1067" s="12"/>
      <c r="N1067" s="1"/>
      <c r="O1067" s="1"/>
      <c r="P1067" s="1"/>
      <c r="Q1067" s="1"/>
      <c r="R1067" s="12"/>
      <c r="S1067" s="1"/>
      <c r="T1067" s="1"/>
    </row>
    <row r="1068" spans="1:20" s="13" customFormat="1" hidden="1" x14ac:dyDescent="0.2">
      <c r="A1068" s="1">
        <v>1065</v>
      </c>
      <c r="B1068" s="2" t="s">
        <v>661</v>
      </c>
      <c r="C1068" s="2" t="s">
        <v>55</v>
      </c>
      <c r="D1068" s="1" t="s">
        <v>1051</v>
      </c>
      <c r="E1068" s="8" t="s">
        <v>634</v>
      </c>
      <c r="F1068" s="23">
        <v>7</v>
      </c>
      <c r="G1068" s="1" t="s">
        <v>1051</v>
      </c>
      <c r="H1068" s="2">
        <v>13.64</v>
      </c>
      <c r="I1068" s="2"/>
      <c r="J1068" s="14"/>
      <c r="K1068" s="14"/>
      <c r="L1068" s="14"/>
      <c r="M1068" s="12"/>
      <c r="N1068" s="1"/>
      <c r="O1068" s="1"/>
      <c r="P1068" s="1"/>
      <c r="Q1068" s="1"/>
      <c r="R1068" s="12"/>
      <c r="S1068" s="1"/>
      <c r="T1068" s="1"/>
    </row>
    <row r="1069" spans="1:20" s="13" customFormat="1" hidden="1" x14ac:dyDescent="0.2">
      <c r="A1069" s="1">
        <v>1066</v>
      </c>
      <c r="B1069" s="2" t="s">
        <v>661</v>
      </c>
      <c r="C1069" s="2" t="s">
        <v>55</v>
      </c>
      <c r="D1069" s="1" t="s">
        <v>1051</v>
      </c>
      <c r="E1069" s="8" t="s">
        <v>702</v>
      </c>
      <c r="F1069" s="23">
        <v>7</v>
      </c>
      <c r="G1069" s="1" t="s">
        <v>1115</v>
      </c>
      <c r="H1069" s="2">
        <v>4.87</v>
      </c>
      <c r="I1069" s="2"/>
      <c r="J1069" s="14"/>
      <c r="K1069" s="14"/>
      <c r="L1069" s="14"/>
      <c r="M1069" s="12"/>
      <c r="N1069" s="1"/>
      <c r="O1069" s="1"/>
      <c r="P1069" s="1"/>
      <c r="Q1069" s="1"/>
      <c r="R1069" s="12"/>
      <c r="S1069" s="1"/>
      <c r="T1069" s="1"/>
    </row>
    <row r="1070" spans="1:20" s="13" customFormat="1" hidden="1" x14ac:dyDescent="0.2">
      <c r="A1070" s="1">
        <v>1067</v>
      </c>
      <c r="B1070" s="2" t="s">
        <v>661</v>
      </c>
      <c r="C1070" s="2" t="s">
        <v>55</v>
      </c>
      <c r="D1070" s="1" t="s">
        <v>1051</v>
      </c>
      <c r="E1070" s="8" t="s">
        <v>703</v>
      </c>
      <c r="F1070" s="23">
        <v>7</v>
      </c>
      <c r="G1070" s="1" t="s">
        <v>1116</v>
      </c>
      <c r="H1070" s="2">
        <v>1.48</v>
      </c>
      <c r="I1070" s="2"/>
      <c r="J1070" s="14">
        <f t="shared" ref="J1070:J1133" si="0">(SQRT(H1070))*4</f>
        <v>4.8662100242385753</v>
      </c>
      <c r="K1070" s="14">
        <v>1.2</v>
      </c>
      <c r="L1070" s="14">
        <f>J1070*K1070</f>
        <v>5.8394520290862904</v>
      </c>
      <c r="M1070" s="12"/>
      <c r="N1070" s="1"/>
      <c r="O1070" s="1" t="s">
        <v>1245</v>
      </c>
      <c r="P1070" s="1" t="s">
        <v>620</v>
      </c>
      <c r="Q1070" s="1"/>
      <c r="R1070" s="12"/>
      <c r="S1070" s="1"/>
      <c r="T1070" s="1"/>
    </row>
    <row r="1071" spans="1:20" s="13" customFormat="1" hidden="1" x14ac:dyDescent="0.2">
      <c r="A1071" s="1">
        <v>1068</v>
      </c>
      <c r="B1071" s="2" t="s">
        <v>661</v>
      </c>
      <c r="C1071" s="2" t="s">
        <v>55</v>
      </c>
      <c r="D1071" s="1" t="s">
        <v>1051</v>
      </c>
      <c r="E1071" s="8" t="s">
        <v>645</v>
      </c>
      <c r="F1071" s="23">
        <v>7</v>
      </c>
      <c r="G1071" s="1" t="s">
        <v>202</v>
      </c>
      <c r="H1071" s="2">
        <v>1.98</v>
      </c>
      <c r="I1071" s="2"/>
      <c r="J1071" s="14">
        <f t="shared" si="0"/>
        <v>5.6284989117881157</v>
      </c>
      <c r="K1071" s="14">
        <v>1.2</v>
      </c>
      <c r="L1071" s="14">
        <f>J1071*K1071</f>
        <v>6.7541986941457388</v>
      </c>
      <c r="M1071" s="12"/>
      <c r="N1071" s="1"/>
      <c r="O1071" s="1" t="s">
        <v>1245</v>
      </c>
      <c r="P1071" s="1" t="s">
        <v>620</v>
      </c>
      <c r="Q1071" s="1"/>
      <c r="R1071" s="12"/>
      <c r="S1071" s="1"/>
      <c r="T1071" s="1"/>
    </row>
    <row r="1072" spans="1:20" s="13" customFormat="1" hidden="1" x14ac:dyDescent="0.2">
      <c r="A1072" s="1">
        <v>1069</v>
      </c>
      <c r="B1072" s="2" t="s">
        <v>661</v>
      </c>
      <c r="C1072" s="2" t="s">
        <v>55</v>
      </c>
      <c r="D1072" s="1" t="s">
        <v>1051</v>
      </c>
      <c r="E1072" s="8" t="s">
        <v>646</v>
      </c>
      <c r="F1072" s="23">
        <v>7</v>
      </c>
      <c r="G1072" s="1" t="s">
        <v>370</v>
      </c>
      <c r="H1072" s="2">
        <v>1.48</v>
      </c>
      <c r="I1072" s="2"/>
      <c r="J1072" s="14">
        <f t="shared" si="0"/>
        <v>4.8662100242385753</v>
      </c>
      <c r="K1072" s="14">
        <v>1.2</v>
      </c>
      <c r="L1072" s="14">
        <f>J1072*K1072</f>
        <v>5.8394520290862904</v>
      </c>
      <c r="M1072" s="116"/>
      <c r="N1072" s="1"/>
      <c r="O1072" s="1" t="s">
        <v>1245</v>
      </c>
      <c r="P1072" s="1" t="s">
        <v>620</v>
      </c>
      <c r="Q1072" s="1"/>
      <c r="R1072" s="12"/>
      <c r="S1072" s="1"/>
      <c r="T1072" s="1"/>
    </row>
    <row r="1073" spans="1:20" s="13" customFormat="1" hidden="1" x14ac:dyDescent="0.2">
      <c r="A1073" s="1">
        <v>1070</v>
      </c>
      <c r="B1073" s="8" t="s">
        <v>698</v>
      </c>
      <c r="C1073" s="8" t="s">
        <v>12</v>
      </c>
      <c r="D1073" s="17" t="s">
        <v>693</v>
      </c>
      <c r="E1073" s="8" t="s">
        <v>662</v>
      </c>
      <c r="F1073" s="23">
        <v>13</v>
      </c>
      <c r="G1073" s="13" t="s">
        <v>663</v>
      </c>
      <c r="H1073" s="14">
        <v>19.2</v>
      </c>
      <c r="I1073" s="14"/>
      <c r="J1073" s="14">
        <f t="shared" si="0"/>
        <v>17.527121840165314</v>
      </c>
      <c r="K1073" s="14"/>
      <c r="L1073" s="14"/>
      <c r="M1073" s="116"/>
      <c r="N1073" s="14"/>
      <c r="O1073" s="14"/>
      <c r="P1073" s="14"/>
      <c r="Q1073" s="14"/>
      <c r="R1073" s="116"/>
      <c r="T1073" s="1"/>
    </row>
    <row r="1074" spans="1:20" s="13" customFormat="1" hidden="1" x14ac:dyDescent="0.2">
      <c r="A1074" s="1">
        <v>1071</v>
      </c>
      <c r="B1074" s="8" t="s">
        <v>698</v>
      </c>
      <c r="C1074" s="8" t="s">
        <v>12</v>
      </c>
      <c r="D1074" s="17" t="s">
        <v>693</v>
      </c>
      <c r="E1074" s="8" t="s">
        <v>665</v>
      </c>
      <c r="F1074" s="23">
        <v>17</v>
      </c>
      <c r="G1074" s="13" t="s">
        <v>664</v>
      </c>
      <c r="H1074" s="14">
        <v>7.2</v>
      </c>
      <c r="I1074" s="14"/>
      <c r="J1074" s="14">
        <f t="shared" si="0"/>
        <v>10.733126291998991</v>
      </c>
      <c r="K1074" s="14"/>
      <c r="L1074" s="14"/>
      <c r="M1074" s="116"/>
      <c r="N1074" s="14"/>
      <c r="O1074" s="14"/>
      <c r="P1074" s="14"/>
      <c r="Q1074" s="14"/>
      <c r="R1074" s="116"/>
      <c r="T1074" s="1"/>
    </row>
    <row r="1075" spans="1:20" s="13" customFormat="1" hidden="1" x14ac:dyDescent="0.2">
      <c r="A1075" s="1">
        <v>1072</v>
      </c>
      <c r="B1075" s="8" t="s">
        <v>698</v>
      </c>
      <c r="C1075" s="8" t="s">
        <v>12</v>
      </c>
      <c r="D1075" s="17" t="s">
        <v>693</v>
      </c>
      <c r="E1075" s="8" t="s">
        <v>666</v>
      </c>
      <c r="F1075" s="23">
        <v>17</v>
      </c>
      <c r="G1075" s="13" t="s">
        <v>664</v>
      </c>
      <c r="H1075" s="14">
        <v>16.5</v>
      </c>
      <c r="I1075" s="14"/>
      <c r="J1075" s="14">
        <f t="shared" si="0"/>
        <v>16.248076809271922</v>
      </c>
      <c r="K1075" s="14"/>
      <c r="L1075" s="14"/>
      <c r="M1075" s="116"/>
      <c r="N1075" s="14"/>
      <c r="O1075" s="14"/>
      <c r="P1075" s="14"/>
      <c r="Q1075" s="14"/>
      <c r="R1075" s="116"/>
      <c r="T1075" s="1"/>
    </row>
    <row r="1076" spans="1:20" s="13" customFormat="1" hidden="1" x14ac:dyDescent="0.2">
      <c r="A1076" s="1">
        <v>1073</v>
      </c>
      <c r="B1076" s="8" t="s">
        <v>698</v>
      </c>
      <c r="C1076" s="8" t="s">
        <v>12</v>
      </c>
      <c r="D1076" s="17" t="s">
        <v>693</v>
      </c>
      <c r="E1076" s="8" t="s">
        <v>667</v>
      </c>
      <c r="F1076" s="23">
        <v>17</v>
      </c>
      <c r="G1076" s="13" t="s">
        <v>664</v>
      </c>
      <c r="H1076" s="14">
        <v>12.3</v>
      </c>
      <c r="I1076" s="14"/>
      <c r="J1076" s="14">
        <f t="shared" si="0"/>
        <v>14.028542333400146</v>
      </c>
      <c r="K1076" s="14"/>
      <c r="L1076" s="14"/>
      <c r="M1076" s="116"/>
      <c r="N1076" s="14"/>
      <c r="O1076" s="14"/>
      <c r="P1076" s="14"/>
      <c r="Q1076" s="14"/>
      <c r="R1076" s="116"/>
      <c r="T1076" s="1"/>
    </row>
    <row r="1077" spans="1:20" hidden="1" x14ac:dyDescent="0.2">
      <c r="A1077" s="1">
        <v>1074</v>
      </c>
      <c r="B1077" s="8" t="s">
        <v>698</v>
      </c>
      <c r="C1077" s="8" t="s">
        <v>12</v>
      </c>
      <c r="D1077" s="17" t="s">
        <v>693</v>
      </c>
      <c r="E1077" s="8" t="s">
        <v>668</v>
      </c>
      <c r="F1077" s="23">
        <v>4</v>
      </c>
      <c r="G1077" s="13" t="s">
        <v>669</v>
      </c>
      <c r="H1077" s="14">
        <v>8.1999999999999993</v>
      </c>
      <c r="I1077" s="14"/>
      <c r="J1077" s="14">
        <f t="shared" si="0"/>
        <v>11.454256850621082</v>
      </c>
      <c r="K1077" s="14">
        <v>1.2</v>
      </c>
      <c r="L1077" s="14">
        <f>J1077*K1077</f>
        <v>13.745108220745298</v>
      </c>
      <c r="M1077" s="116"/>
      <c r="N1077" s="14"/>
      <c r="O1077" s="1" t="s">
        <v>1246</v>
      </c>
      <c r="P1077" s="116" t="s">
        <v>23</v>
      </c>
      <c r="Q1077" s="116"/>
      <c r="R1077" s="116"/>
      <c r="S1077" s="13"/>
    </row>
    <row r="1078" spans="1:20" hidden="1" x14ac:dyDescent="0.2">
      <c r="A1078" s="1">
        <v>1075</v>
      </c>
      <c r="B1078" s="8" t="s">
        <v>698</v>
      </c>
      <c r="C1078" s="8" t="s">
        <v>55</v>
      </c>
      <c r="D1078" s="17" t="s">
        <v>693</v>
      </c>
      <c r="E1078" s="8" t="s">
        <v>670</v>
      </c>
      <c r="F1078" s="23">
        <v>10</v>
      </c>
      <c r="G1078" s="1" t="s">
        <v>275</v>
      </c>
      <c r="H1078" s="14">
        <v>17.5</v>
      </c>
      <c r="I1078" s="14"/>
      <c r="J1078" s="14">
        <f t="shared" si="0"/>
        <v>16.733200530681511</v>
      </c>
      <c r="K1078" s="14"/>
      <c r="L1078" s="14"/>
      <c r="M1078" s="116"/>
      <c r="N1078" s="14"/>
      <c r="O1078" s="14"/>
      <c r="P1078" s="14"/>
      <c r="Q1078" s="14"/>
      <c r="R1078" s="116"/>
      <c r="S1078" s="13"/>
    </row>
    <row r="1079" spans="1:20" hidden="1" x14ac:dyDescent="0.2">
      <c r="A1079" s="1">
        <v>1076</v>
      </c>
      <c r="B1079" s="8" t="s">
        <v>698</v>
      </c>
      <c r="C1079" s="8" t="s">
        <v>55</v>
      </c>
      <c r="D1079" s="17" t="s">
        <v>693</v>
      </c>
      <c r="E1079" s="8" t="s">
        <v>671</v>
      </c>
      <c r="F1079" s="23">
        <v>12</v>
      </c>
      <c r="G1079" s="13" t="s">
        <v>672</v>
      </c>
      <c r="H1079" s="14">
        <v>11.4</v>
      </c>
      <c r="I1079" s="14"/>
      <c r="J1079" s="14">
        <f t="shared" si="0"/>
        <v>13.505554412907307</v>
      </c>
      <c r="K1079" s="14"/>
      <c r="L1079" s="14"/>
      <c r="M1079" s="116"/>
      <c r="N1079" s="14"/>
      <c r="O1079" s="14"/>
      <c r="P1079" s="14"/>
      <c r="Q1079" s="14"/>
      <c r="R1079" s="116"/>
      <c r="S1079" s="13"/>
    </row>
    <row r="1080" spans="1:20" hidden="1" x14ac:dyDescent="0.2">
      <c r="A1080" s="1">
        <v>1077</v>
      </c>
      <c r="B1080" s="8" t="s">
        <v>698</v>
      </c>
      <c r="C1080" s="8" t="s">
        <v>55</v>
      </c>
      <c r="D1080" s="17" t="s">
        <v>693</v>
      </c>
      <c r="E1080" s="8" t="s">
        <v>673</v>
      </c>
      <c r="F1080" s="23">
        <v>4</v>
      </c>
      <c r="G1080" s="13" t="s">
        <v>674</v>
      </c>
      <c r="H1080" s="14">
        <v>2</v>
      </c>
      <c r="I1080" s="14"/>
      <c r="J1080" s="14">
        <f t="shared" si="0"/>
        <v>5.6568542494923806</v>
      </c>
      <c r="K1080" s="14">
        <v>1.8</v>
      </c>
      <c r="L1080" s="14">
        <f>J1080*K1080</f>
        <v>10.182337649086286</v>
      </c>
      <c r="M1080" s="116"/>
      <c r="N1080" s="14"/>
      <c r="O1080" s="1" t="s">
        <v>1245</v>
      </c>
      <c r="P1080" s="1" t="s">
        <v>620</v>
      </c>
      <c r="R1080" s="116"/>
      <c r="S1080" s="13"/>
    </row>
    <row r="1081" spans="1:20" hidden="1" x14ac:dyDescent="0.2">
      <c r="A1081" s="1">
        <v>1078</v>
      </c>
      <c r="B1081" s="8" t="s">
        <v>698</v>
      </c>
      <c r="C1081" s="8" t="s">
        <v>55</v>
      </c>
      <c r="D1081" s="17" t="s">
        <v>693</v>
      </c>
      <c r="E1081" s="8" t="s">
        <v>675</v>
      </c>
      <c r="F1081" s="23">
        <v>4</v>
      </c>
      <c r="G1081" s="13" t="s">
        <v>676</v>
      </c>
      <c r="H1081" s="14">
        <v>1.3</v>
      </c>
      <c r="I1081" s="14"/>
      <c r="J1081" s="14">
        <f t="shared" si="0"/>
        <v>4.5607017003965522</v>
      </c>
      <c r="K1081" s="14">
        <v>1.8</v>
      </c>
      <c r="L1081" s="14">
        <f>J1081*K1081</f>
        <v>8.2092630607137949</v>
      </c>
      <c r="M1081" s="116"/>
      <c r="N1081" s="14"/>
      <c r="O1081" s="1" t="s">
        <v>1245</v>
      </c>
      <c r="P1081" s="1" t="s">
        <v>620</v>
      </c>
      <c r="R1081" s="116"/>
      <c r="S1081" s="13"/>
      <c r="T1081" s="13"/>
    </row>
    <row r="1082" spans="1:20" hidden="1" x14ac:dyDescent="0.2">
      <c r="A1082" s="1">
        <v>1079</v>
      </c>
      <c r="B1082" s="8" t="s">
        <v>698</v>
      </c>
      <c r="C1082" s="8" t="s">
        <v>55</v>
      </c>
      <c r="D1082" s="17" t="s">
        <v>693</v>
      </c>
      <c r="E1082" s="8" t="s">
        <v>677</v>
      </c>
      <c r="F1082" s="23">
        <v>4</v>
      </c>
      <c r="G1082" s="13" t="s">
        <v>678</v>
      </c>
      <c r="H1082" s="14">
        <v>2.2000000000000002</v>
      </c>
      <c r="I1082" s="14"/>
      <c r="J1082" s="14">
        <f t="shared" si="0"/>
        <v>5.9329587896765306</v>
      </c>
      <c r="K1082" s="14">
        <v>1.8</v>
      </c>
      <c r="L1082" s="14">
        <f>J1082*K1082</f>
        <v>10.679325821417756</v>
      </c>
      <c r="M1082" s="116"/>
      <c r="N1082" s="14"/>
      <c r="O1082" s="1" t="s">
        <v>1245</v>
      </c>
      <c r="P1082" s="1" t="s">
        <v>620</v>
      </c>
      <c r="R1082" s="116"/>
      <c r="S1082" s="13"/>
    </row>
    <row r="1083" spans="1:20" hidden="1" x14ac:dyDescent="0.2">
      <c r="A1083" s="1">
        <v>1080</v>
      </c>
      <c r="B1083" s="8" t="s">
        <v>698</v>
      </c>
      <c r="C1083" s="8" t="s">
        <v>55</v>
      </c>
      <c r="D1083" s="17" t="s">
        <v>693</v>
      </c>
      <c r="E1083" s="8" t="s">
        <v>679</v>
      </c>
      <c r="F1083" s="23">
        <v>4</v>
      </c>
      <c r="G1083" s="13" t="s">
        <v>680</v>
      </c>
      <c r="H1083" s="14">
        <v>1.7</v>
      </c>
      <c r="I1083" s="14"/>
      <c r="J1083" s="14">
        <f t="shared" si="0"/>
        <v>5.215361924162119</v>
      </c>
      <c r="K1083" s="14">
        <v>1.8</v>
      </c>
      <c r="L1083" s="14">
        <f>J1083*K1083</f>
        <v>9.3876514634918138</v>
      </c>
      <c r="M1083" s="116"/>
      <c r="N1083" s="14"/>
      <c r="O1083" s="1" t="s">
        <v>1245</v>
      </c>
      <c r="P1083" s="1" t="s">
        <v>620</v>
      </c>
      <c r="R1083" s="116"/>
      <c r="S1083" s="13"/>
    </row>
    <row r="1084" spans="1:20" hidden="1" x14ac:dyDescent="0.2">
      <c r="A1084" s="1">
        <v>1081</v>
      </c>
      <c r="B1084" s="8" t="s">
        <v>698</v>
      </c>
      <c r="C1084" s="8" t="s">
        <v>55</v>
      </c>
      <c r="D1084" s="17" t="s">
        <v>693</v>
      </c>
      <c r="E1084" s="8" t="s">
        <v>681</v>
      </c>
      <c r="F1084" s="23">
        <v>4</v>
      </c>
      <c r="G1084" s="13" t="s">
        <v>682</v>
      </c>
      <c r="H1084" s="14">
        <v>17.100000000000001</v>
      </c>
      <c r="I1084" s="14"/>
      <c r="J1084" s="14">
        <f t="shared" si="0"/>
        <v>16.540858502508268</v>
      </c>
      <c r="K1084" s="14"/>
      <c r="L1084" s="14"/>
      <c r="M1084" s="116"/>
      <c r="N1084" s="14"/>
      <c r="O1084" s="14"/>
      <c r="P1084" s="14"/>
      <c r="Q1084" s="14"/>
      <c r="R1084" s="116"/>
      <c r="S1084" s="13"/>
    </row>
    <row r="1085" spans="1:20" hidden="1" x14ac:dyDescent="0.2">
      <c r="A1085" s="1">
        <v>1082</v>
      </c>
      <c r="B1085" s="8" t="s">
        <v>698</v>
      </c>
      <c r="C1085" s="8" t="s">
        <v>55</v>
      </c>
      <c r="D1085" s="17" t="s">
        <v>693</v>
      </c>
      <c r="E1085" s="8" t="s">
        <v>683</v>
      </c>
      <c r="F1085" s="23">
        <v>4</v>
      </c>
      <c r="G1085" s="13" t="s">
        <v>684</v>
      </c>
      <c r="H1085" s="14">
        <v>12.3</v>
      </c>
      <c r="I1085" s="14"/>
      <c r="J1085" s="14">
        <f t="shared" si="0"/>
        <v>14.028542333400146</v>
      </c>
      <c r="K1085" s="14"/>
      <c r="L1085" s="14"/>
      <c r="M1085" s="116"/>
      <c r="N1085" s="14"/>
      <c r="O1085" s="14"/>
      <c r="P1085" s="14"/>
      <c r="Q1085" s="14"/>
      <c r="R1085" s="116"/>
      <c r="S1085" s="13"/>
    </row>
    <row r="1086" spans="1:20" hidden="1" x14ac:dyDescent="0.2">
      <c r="A1086" s="1">
        <v>1083</v>
      </c>
      <c r="B1086" s="8" t="s">
        <v>698</v>
      </c>
      <c r="C1086" s="8" t="s">
        <v>55</v>
      </c>
      <c r="D1086" s="17" t="s">
        <v>693</v>
      </c>
      <c r="E1086" s="8" t="s">
        <v>685</v>
      </c>
      <c r="F1086" s="23">
        <v>4</v>
      </c>
      <c r="G1086" s="13" t="s">
        <v>686</v>
      </c>
      <c r="H1086" s="14">
        <v>19.899999999999999</v>
      </c>
      <c r="I1086" s="14"/>
      <c r="J1086" s="14">
        <f t="shared" si="0"/>
        <v>17.84376641855637</v>
      </c>
      <c r="K1086" s="14"/>
      <c r="L1086" s="14"/>
      <c r="M1086" s="116"/>
      <c r="N1086" s="14"/>
      <c r="O1086" s="14"/>
      <c r="P1086" s="14"/>
      <c r="Q1086" s="14"/>
      <c r="R1086" s="116"/>
      <c r="S1086" s="13"/>
    </row>
    <row r="1087" spans="1:20" hidden="1" x14ac:dyDescent="0.2">
      <c r="A1087" s="1">
        <v>1084</v>
      </c>
      <c r="B1087" s="8" t="s">
        <v>698</v>
      </c>
      <c r="C1087" s="8" t="s">
        <v>55</v>
      </c>
      <c r="D1087" s="17" t="s">
        <v>693</v>
      </c>
      <c r="E1087" s="8" t="s">
        <v>687</v>
      </c>
      <c r="F1087" s="23">
        <v>4</v>
      </c>
      <c r="G1087" s="13" t="s">
        <v>669</v>
      </c>
      <c r="H1087" s="14">
        <v>5.0999999999999996</v>
      </c>
      <c r="I1087" s="14"/>
      <c r="J1087" s="14">
        <f t="shared" si="0"/>
        <v>9.0332718325089711</v>
      </c>
      <c r="K1087" s="14">
        <v>1.2</v>
      </c>
      <c r="L1087" s="14">
        <f t="shared" ref="L1087:L1118" si="1">J1087*K1087</f>
        <v>10.839926199010765</v>
      </c>
      <c r="M1087" s="116"/>
      <c r="N1087" s="14"/>
      <c r="O1087" s="1" t="s">
        <v>1246</v>
      </c>
      <c r="P1087" s="116" t="s">
        <v>23</v>
      </c>
      <c r="Q1087" s="116"/>
      <c r="R1087" s="116"/>
      <c r="S1087" s="13"/>
    </row>
    <row r="1088" spans="1:20" hidden="1" x14ac:dyDescent="0.2">
      <c r="A1088" s="1">
        <v>1085</v>
      </c>
      <c r="B1088" s="8" t="s">
        <v>698</v>
      </c>
      <c r="C1088" s="8" t="s">
        <v>55</v>
      </c>
      <c r="D1088" s="17" t="s">
        <v>693</v>
      </c>
      <c r="E1088" s="8" t="s">
        <v>688</v>
      </c>
      <c r="F1088" s="23">
        <v>4</v>
      </c>
      <c r="G1088" s="13" t="s">
        <v>669</v>
      </c>
      <c r="H1088" s="14">
        <v>7.3</v>
      </c>
      <c r="I1088" s="14"/>
      <c r="J1088" s="14">
        <f t="shared" si="0"/>
        <v>10.807404868885037</v>
      </c>
      <c r="K1088" s="14">
        <v>1.2</v>
      </c>
      <c r="L1088" s="14">
        <f t="shared" si="1"/>
        <v>12.968885842662043</v>
      </c>
      <c r="M1088" s="116"/>
      <c r="N1088" s="14"/>
      <c r="O1088" s="1" t="s">
        <v>1246</v>
      </c>
      <c r="P1088" s="116" t="s">
        <v>23</v>
      </c>
      <c r="Q1088" s="116"/>
      <c r="R1088" s="116"/>
      <c r="S1088" s="13"/>
    </row>
    <row r="1089" spans="1:19" hidden="1" x14ac:dyDescent="0.2">
      <c r="A1089" s="1">
        <v>1086</v>
      </c>
      <c r="B1089" s="8" t="s">
        <v>698</v>
      </c>
      <c r="C1089" s="8" t="s">
        <v>55</v>
      </c>
      <c r="D1089" s="17" t="s">
        <v>693</v>
      </c>
      <c r="E1089" s="8" t="s">
        <v>689</v>
      </c>
      <c r="F1089" s="23">
        <v>4</v>
      </c>
      <c r="G1089" s="13" t="s">
        <v>690</v>
      </c>
      <c r="H1089" s="14">
        <v>6.4</v>
      </c>
      <c r="I1089" s="14"/>
      <c r="J1089" s="14">
        <f t="shared" si="0"/>
        <v>10.119288512538814</v>
      </c>
      <c r="K1089" s="14">
        <v>1.2</v>
      </c>
      <c r="L1089" s="14">
        <f t="shared" si="1"/>
        <v>12.143146215046576</v>
      </c>
      <c r="M1089" s="116"/>
      <c r="N1089" s="14"/>
      <c r="O1089" s="1" t="s">
        <v>1246</v>
      </c>
      <c r="P1089" s="116" t="s">
        <v>23</v>
      </c>
      <c r="Q1089" s="116"/>
      <c r="R1089" s="116"/>
      <c r="S1089" s="13"/>
    </row>
    <row r="1090" spans="1:19" hidden="1" x14ac:dyDescent="0.2">
      <c r="A1090" s="1">
        <v>1087</v>
      </c>
      <c r="B1090" s="8" t="s">
        <v>698</v>
      </c>
      <c r="C1090" s="8" t="s">
        <v>55</v>
      </c>
      <c r="D1090" s="17" t="s">
        <v>693</v>
      </c>
      <c r="E1090" s="8" t="s">
        <v>691</v>
      </c>
      <c r="F1090" s="23">
        <v>4</v>
      </c>
      <c r="G1090" s="13" t="s">
        <v>669</v>
      </c>
      <c r="H1090" s="14">
        <v>5</v>
      </c>
      <c r="I1090" s="14"/>
      <c r="J1090" s="14">
        <f t="shared" si="0"/>
        <v>8.9442719099991592</v>
      </c>
      <c r="K1090" s="14">
        <v>1.2</v>
      </c>
      <c r="L1090" s="14">
        <f t="shared" si="1"/>
        <v>10.733126291998991</v>
      </c>
      <c r="M1090" s="116"/>
      <c r="N1090" s="14"/>
      <c r="O1090" s="1" t="s">
        <v>1246</v>
      </c>
      <c r="P1090" s="116" t="s">
        <v>23</v>
      </c>
      <c r="Q1090" s="116"/>
      <c r="R1090" s="116"/>
      <c r="S1090" s="13"/>
    </row>
    <row r="1091" spans="1:19" hidden="1" x14ac:dyDescent="0.2">
      <c r="A1091" s="1">
        <v>1088</v>
      </c>
      <c r="B1091" s="2">
        <v>206</v>
      </c>
      <c r="C1091" s="2" t="s">
        <v>12</v>
      </c>
      <c r="D1091" s="1" t="s">
        <v>759</v>
      </c>
      <c r="E1091" s="2">
        <v>150</v>
      </c>
      <c r="F1091" s="2">
        <v>3</v>
      </c>
      <c r="G1091" s="1" t="s">
        <v>759</v>
      </c>
      <c r="H1091" s="2">
        <v>16.239999999999998</v>
      </c>
      <c r="I1091" s="1"/>
      <c r="J1091" s="14">
        <f t="shared" si="0"/>
        <v>16.119553343687908</v>
      </c>
      <c r="K1091" s="14">
        <v>1.2</v>
      </c>
      <c r="L1091" s="14">
        <f t="shared" si="1"/>
        <v>19.343464012425489</v>
      </c>
      <c r="O1091" s="1" t="s">
        <v>1246</v>
      </c>
      <c r="P1091" s="116" t="s">
        <v>23</v>
      </c>
      <c r="Q1091" s="116"/>
    </row>
    <row r="1092" spans="1:19" hidden="1" x14ac:dyDescent="0.2">
      <c r="A1092" s="1">
        <v>1089</v>
      </c>
      <c r="B1092" s="2">
        <v>205</v>
      </c>
      <c r="C1092" s="2" t="s">
        <v>12</v>
      </c>
      <c r="D1092" s="1" t="s">
        <v>759</v>
      </c>
      <c r="E1092" s="2">
        <v>151</v>
      </c>
      <c r="F1092" s="2">
        <v>3</v>
      </c>
      <c r="G1092" s="1" t="s">
        <v>759</v>
      </c>
      <c r="H1092" s="2">
        <v>22.37</v>
      </c>
      <c r="I1092" s="1"/>
      <c r="J1092" s="14">
        <f t="shared" si="0"/>
        <v>18.918773744616747</v>
      </c>
      <c r="K1092" s="14">
        <v>1.2</v>
      </c>
      <c r="L1092" s="14">
        <f t="shared" si="1"/>
        <v>22.702528493540097</v>
      </c>
      <c r="O1092" s="1" t="s">
        <v>1246</v>
      </c>
      <c r="P1092" s="116" t="s">
        <v>23</v>
      </c>
      <c r="Q1092" s="116"/>
    </row>
    <row r="1093" spans="1:19" hidden="1" x14ac:dyDescent="0.2">
      <c r="A1093" s="1">
        <v>1090</v>
      </c>
      <c r="B1093" s="2">
        <v>205</v>
      </c>
      <c r="C1093" s="2" t="s">
        <v>12</v>
      </c>
      <c r="D1093" s="1" t="s">
        <v>759</v>
      </c>
      <c r="E1093" s="2">
        <v>152</v>
      </c>
      <c r="F1093" s="2">
        <v>3</v>
      </c>
      <c r="G1093" s="1" t="s">
        <v>759</v>
      </c>
      <c r="H1093" s="2">
        <v>17.96</v>
      </c>
      <c r="I1093" s="1"/>
      <c r="J1093" s="14">
        <f t="shared" si="0"/>
        <v>16.951696080333672</v>
      </c>
      <c r="K1093" s="14">
        <v>1.2</v>
      </c>
      <c r="L1093" s="14">
        <f t="shared" si="1"/>
        <v>20.342035296400407</v>
      </c>
      <c r="O1093" s="1" t="s">
        <v>1246</v>
      </c>
      <c r="P1093" s="116" t="s">
        <v>23</v>
      </c>
      <c r="Q1093" s="116"/>
    </row>
    <row r="1094" spans="1:19" hidden="1" x14ac:dyDescent="0.2">
      <c r="A1094" s="1">
        <v>1091</v>
      </c>
      <c r="B1094" s="2">
        <v>207</v>
      </c>
      <c r="C1094" s="2" t="s">
        <v>12</v>
      </c>
      <c r="D1094" s="1" t="s">
        <v>1123</v>
      </c>
      <c r="E1094" s="2">
        <v>50</v>
      </c>
      <c r="F1094" s="2">
        <v>2</v>
      </c>
      <c r="G1094" s="1" t="s">
        <v>1124</v>
      </c>
      <c r="H1094" s="2">
        <v>16.239999999999998</v>
      </c>
      <c r="I1094" s="1"/>
      <c r="J1094" s="14">
        <f t="shared" si="0"/>
        <v>16.119553343687908</v>
      </c>
      <c r="K1094" s="14">
        <v>1.2</v>
      </c>
      <c r="L1094" s="14">
        <f t="shared" si="1"/>
        <v>19.343464012425489</v>
      </c>
      <c r="O1094" s="1" t="s">
        <v>1246</v>
      </c>
      <c r="P1094" s="116" t="s">
        <v>23</v>
      </c>
      <c r="Q1094" s="116"/>
    </row>
    <row r="1095" spans="1:19" hidden="1" x14ac:dyDescent="0.2">
      <c r="A1095" s="1">
        <v>1092</v>
      </c>
      <c r="B1095" s="2">
        <v>207</v>
      </c>
      <c r="C1095" s="2" t="s">
        <v>12</v>
      </c>
      <c r="D1095" s="1" t="s">
        <v>1123</v>
      </c>
      <c r="E1095" s="2">
        <v>51</v>
      </c>
      <c r="F1095" s="2">
        <v>2</v>
      </c>
      <c r="G1095" s="1" t="s">
        <v>1124</v>
      </c>
      <c r="H1095" s="2">
        <v>14.5</v>
      </c>
      <c r="I1095" s="1"/>
      <c r="J1095" s="14">
        <f t="shared" si="0"/>
        <v>15.231546211727817</v>
      </c>
      <c r="K1095" s="14">
        <v>1.2</v>
      </c>
      <c r="L1095" s="14">
        <f t="shared" si="1"/>
        <v>18.277855454073379</v>
      </c>
      <c r="O1095" s="1" t="s">
        <v>1246</v>
      </c>
      <c r="P1095" s="116" t="s">
        <v>23</v>
      </c>
      <c r="Q1095" s="116"/>
    </row>
    <row r="1096" spans="1:19" hidden="1" x14ac:dyDescent="0.2">
      <c r="A1096" s="1">
        <v>1093</v>
      </c>
      <c r="B1096" s="2">
        <v>207</v>
      </c>
      <c r="C1096" s="2" t="s">
        <v>12</v>
      </c>
      <c r="D1096" s="1" t="s">
        <v>1123</v>
      </c>
      <c r="E1096" s="2">
        <v>52</v>
      </c>
      <c r="F1096" s="2">
        <v>4</v>
      </c>
      <c r="G1096" s="1" t="s">
        <v>1125</v>
      </c>
      <c r="H1096" s="2">
        <v>15.95</v>
      </c>
      <c r="I1096" s="1"/>
      <c r="J1096" s="14">
        <f t="shared" si="0"/>
        <v>15.974980438172686</v>
      </c>
      <c r="K1096" s="14">
        <v>1.2</v>
      </c>
      <c r="L1096" s="14">
        <f t="shared" si="1"/>
        <v>19.169976525807222</v>
      </c>
      <c r="O1096" s="1" t="s">
        <v>1246</v>
      </c>
      <c r="P1096" s="116" t="s">
        <v>23</v>
      </c>
      <c r="Q1096" s="116"/>
    </row>
    <row r="1097" spans="1:19" hidden="1" x14ac:dyDescent="0.2">
      <c r="A1097" s="1">
        <v>1094</v>
      </c>
      <c r="B1097" s="2">
        <v>207</v>
      </c>
      <c r="C1097" s="2" t="s">
        <v>12</v>
      </c>
      <c r="D1097" s="1" t="s">
        <v>1123</v>
      </c>
      <c r="E1097" s="2">
        <v>53</v>
      </c>
      <c r="F1097" s="23">
        <v>4</v>
      </c>
      <c r="G1097" s="1" t="s">
        <v>265</v>
      </c>
      <c r="H1097" s="2">
        <v>21.59</v>
      </c>
      <c r="I1097" s="1"/>
      <c r="J1097" s="14">
        <f t="shared" si="0"/>
        <v>18.586016248782308</v>
      </c>
      <c r="K1097" s="14">
        <v>1.2</v>
      </c>
      <c r="L1097" s="14">
        <f t="shared" si="1"/>
        <v>22.30321949853877</v>
      </c>
      <c r="O1097" s="1" t="s">
        <v>1246</v>
      </c>
      <c r="P1097" s="116" t="s">
        <v>23</v>
      </c>
      <c r="Q1097" s="116"/>
    </row>
    <row r="1098" spans="1:19" hidden="1" x14ac:dyDescent="0.2">
      <c r="A1098" s="1">
        <v>1095</v>
      </c>
      <c r="B1098" s="2">
        <v>207</v>
      </c>
      <c r="C1098" s="2" t="s">
        <v>12</v>
      </c>
      <c r="D1098" s="1" t="s">
        <v>1123</v>
      </c>
      <c r="E1098" s="2">
        <v>54</v>
      </c>
      <c r="F1098" s="23">
        <v>2</v>
      </c>
      <c r="G1098" s="1" t="s">
        <v>1126</v>
      </c>
      <c r="H1098" s="2">
        <v>3.61</v>
      </c>
      <c r="I1098" s="1"/>
      <c r="J1098" s="14">
        <f t="shared" si="0"/>
        <v>7.6</v>
      </c>
      <c r="K1098" s="14">
        <v>1.2</v>
      </c>
      <c r="L1098" s="14">
        <f t="shared" si="1"/>
        <v>9.1199999999999992</v>
      </c>
      <c r="O1098" s="1" t="s">
        <v>1246</v>
      </c>
      <c r="P1098" s="116" t="s">
        <v>23</v>
      </c>
      <c r="Q1098" s="116"/>
    </row>
    <row r="1099" spans="1:19" hidden="1" x14ac:dyDescent="0.2">
      <c r="A1099" s="1">
        <v>1096</v>
      </c>
      <c r="B1099" s="2">
        <v>207</v>
      </c>
      <c r="C1099" s="2" t="s">
        <v>12</v>
      </c>
      <c r="D1099" s="1" t="s">
        <v>1123</v>
      </c>
      <c r="E1099" s="2">
        <v>55</v>
      </c>
      <c r="F1099" s="2">
        <v>6</v>
      </c>
      <c r="G1099" s="1" t="s">
        <v>1127</v>
      </c>
      <c r="H1099" s="2">
        <v>45.88</v>
      </c>
      <c r="I1099" s="1"/>
      <c r="J1099" s="14">
        <f t="shared" si="0"/>
        <v>27.093910755001762</v>
      </c>
      <c r="K1099" s="14">
        <v>1.2</v>
      </c>
      <c r="L1099" s="14">
        <f t="shared" si="1"/>
        <v>32.512692906002115</v>
      </c>
      <c r="O1099" s="1" t="s">
        <v>1246</v>
      </c>
      <c r="P1099" s="116" t="s">
        <v>23</v>
      </c>
      <c r="Q1099" s="116"/>
    </row>
    <row r="1100" spans="1:19" hidden="1" x14ac:dyDescent="0.2">
      <c r="A1100" s="1">
        <v>1097</v>
      </c>
      <c r="B1100" s="2">
        <v>207</v>
      </c>
      <c r="C1100" s="2" t="s">
        <v>12</v>
      </c>
      <c r="D1100" s="1" t="s">
        <v>1123</v>
      </c>
      <c r="E1100" s="2">
        <v>56</v>
      </c>
      <c r="F1100" s="2">
        <v>2</v>
      </c>
      <c r="G1100" s="1" t="s">
        <v>1116</v>
      </c>
      <c r="H1100" s="2">
        <v>1.49</v>
      </c>
      <c r="I1100" s="1"/>
      <c r="J1100" s="14">
        <f t="shared" si="0"/>
        <v>4.8826222462934812</v>
      </c>
      <c r="K1100" s="14">
        <v>1.2</v>
      </c>
      <c r="L1100" s="14">
        <f t="shared" si="1"/>
        <v>5.8591466955521776</v>
      </c>
      <c r="O1100" s="1" t="s">
        <v>1246</v>
      </c>
      <c r="P1100" s="116" t="s">
        <v>23</v>
      </c>
      <c r="Q1100" s="116"/>
    </row>
    <row r="1101" spans="1:19" hidden="1" x14ac:dyDescent="0.2">
      <c r="A1101" s="1">
        <v>1098</v>
      </c>
      <c r="B1101" s="2">
        <v>207</v>
      </c>
      <c r="C1101" s="2" t="s">
        <v>12</v>
      </c>
      <c r="D1101" s="1" t="s">
        <v>1123</v>
      </c>
      <c r="E1101" s="2">
        <v>57</v>
      </c>
      <c r="F1101" s="2">
        <v>2</v>
      </c>
      <c r="G1101" s="1" t="s">
        <v>29</v>
      </c>
      <c r="H1101" s="2">
        <v>1.65</v>
      </c>
      <c r="I1101" s="1"/>
      <c r="J1101" s="14">
        <f t="shared" si="0"/>
        <v>5.1380930314660516</v>
      </c>
      <c r="K1101" s="14">
        <v>1.2</v>
      </c>
      <c r="L1101" s="14">
        <f t="shared" si="1"/>
        <v>6.1657116377592613</v>
      </c>
      <c r="O1101" s="1" t="s">
        <v>1246</v>
      </c>
      <c r="P1101" s="116" t="s">
        <v>23</v>
      </c>
      <c r="Q1101" s="116"/>
    </row>
    <row r="1102" spans="1:19" hidden="1" x14ac:dyDescent="0.2">
      <c r="A1102" s="1">
        <v>1099</v>
      </c>
      <c r="B1102" s="2">
        <v>207</v>
      </c>
      <c r="C1102" s="2" t="s">
        <v>12</v>
      </c>
      <c r="D1102" s="1" t="s">
        <v>1123</v>
      </c>
      <c r="E1102" s="2">
        <v>58</v>
      </c>
      <c r="F1102" s="23">
        <v>2</v>
      </c>
      <c r="G1102" s="1" t="s">
        <v>370</v>
      </c>
      <c r="H1102" s="2">
        <v>1.49</v>
      </c>
      <c r="I1102" s="1"/>
      <c r="J1102" s="14">
        <f t="shared" si="0"/>
        <v>4.8826222462934812</v>
      </c>
      <c r="K1102" s="14">
        <v>1.2</v>
      </c>
      <c r="L1102" s="14">
        <f t="shared" si="1"/>
        <v>5.8591466955521776</v>
      </c>
      <c r="O1102" s="1" t="s">
        <v>1246</v>
      </c>
      <c r="P1102" s="116" t="s">
        <v>23</v>
      </c>
      <c r="Q1102" s="116"/>
    </row>
    <row r="1103" spans="1:19" hidden="1" x14ac:dyDescent="0.2">
      <c r="A1103" s="1">
        <v>1100</v>
      </c>
      <c r="B1103" s="2">
        <v>207</v>
      </c>
      <c r="C1103" s="2" t="s">
        <v>12</v>
      </c>
      <c r="D1103" s="1" t="s">
        <v>1123</v>
      </c>
      <c r="E1103" s="2">
        <v>59</v>
      </c>
      <c r="F1103" s="2">
        <v>4</v>
      </c>
      <c r="G1103" s="1" t="s">
        <v>1128</v>
      </c>
      <c r="H1103" s="2">
        <v>5.0199999999999996</v>
      </c>
      <c r="I1103" s="1"/>
      <c r="J1103" s="14">
        <f t="shared" si="0"/>
        <v>8.9621426009632312</v>
      </c>
      <c r="K1103" s="14">
        <v>1.2</v>
      </c>
      <c r="L1103" s="14">
        <f t="shared" si="1"/>
        <v>10.754571121155877</v>
      </c>
      <c r="O1103" s="1" t="s">
        <v>1246</v>
      </c>
      <c r="P1103" s="116" t="s">
        <v>23</v>
      </c>
      <c r="Q1103" s="116"/>
    </row>
    <row r="1104" spans="1:19" hidden="1" x14ac:dyDescent="0.2">
      <c r="A1104" s="1">
        <v>1101</v>
      </c>
      <c r="B1104" s="2">
        <v>207</v>
      </c>
      <c r="C1104" s="2" t="s">
        <v>12</v>
      </c>
      <c r="D1104" s="1" t="s">
        <v>1123</v>
      </c>
      <c r="E1104" s="2">
        <v>60</v>
      </c>
      <c r="F1104" s="2">
        <v>4</v>
      </c>
      <c r="G1104" s="1" t="s">
        <v>1129</v>
      </c>
      <c r="H1104" s="2">
        <v>8.6199999999999992</v>
      </c>
      <c r="I1104" s="1"/>
      <c r="J1104" s="14">
        <f t="shared" si="0"/>
        <v>11.743934604722558</v>
      </c>
      <c r="K1104" s="14">
        <v>1.2</v>
      </c>
      <c r="L1104" s="14">
        <f t="shared" si="1"/>
        <v>14.092721525667068</v>
      </c>
      <c r="O1104" s="1" t="s">
        <v>1246</v>
      </c>
      <c r="P1104" s="116" t="s">
        <v>23</v>
      </c>
      <c r="Q1104" s="116"/>
    </row>
    <row r="1105" spans="1:17" hidden="1" x14ac:dyDescent="0.2">
      <c r="A1105" s="1">
        <v>1102</v>
      </c>
      <c r="B1105" s="2">
        <v>207</v>
      </c>
      <c r="C1105" s="2" t="s">
        <v>12</v>
      </c>
      <c r="D1105" s="1" t="s">
        <v>1123</v>
      </c>
      <c r="E1105" s="2">
        <v>61</v>
      </c>
      <c r="F1105" s="23">
        <v>2</v>
      </c>
      <c r="G1105" s="1" t="s">
        <v>370</v>
      </c>
      <c r="H1105" s="2">
        <v>1.49</v>
      </c>
      <c r="I1105" s="1"/>
      <c r="J1105" s="14">
        <f t="shared" si="0"/>
        <v>4.8826222462934812</v>
      </c>
      <c r="K1105" s="14">
        <v>1.2</v>
      </c>
      <c r="L1105" s="14">
        <f t="shared" si="1"/>
        <v>5.8591466955521776</v>
      </c>
      <c r="O1105" s="1" t="s">
        <v>1246</v>
      </c>
      <c r="P1105" s="116" t="s">
        <v>23</v>
      </c>
      <c r="Q1105" s="116"/>
    </row>
    <row r="1106" spans="1:17" hidden="1" x14ac:dyDescent="0.2">
      <c r="A1106" s="1">
        <v>1103</v>
      </c>
      <c r="B1106" s="2">
        <v>207</v>
      </c>
      <c r="C1106" s="2" t="s">
        <v>12</v>
      </c>
      <c r="D1106" s="1" t="s">
        <v>1123</v>
      </c>
      <c r="E1106" s="2">
        <v>62</v>
      </c>
      <c r="F1106" s="2">
        <v>2</v>
      </c>
      <c r="G1106" s="1" t="s">
        <v>1116</v>
      </c>
      <c r="H1106" s="2">
        <v>1.49</v>
      </c>
      <c r="I1106" s="1"/>
      <c r="J1106" s="14">
        <f t="shared" si="0"/>
        <v>4.8826222462934812</v>
      </c>
      <c r="K1106" s="14">
        <v>1.2</v>
      </c>
      <c r="L1106" s="14">
        <f t="shared" si="1"/>
        <v>5.8591466955521776</v>
      </c>
      <c r="O1106" s="1" t="s">
        <v>1246</v>
      </c>
      <c r="P1106" s="116" t="s">
        <v>23</v>
      </c>
      <c r="Q1106" s="116"/>
    </row>
    <row r="1107" spans="1:17" hidden="1" x14ac:dyDescent="0.2">
      <c r="A1107" s="1">
        <v>1104</v>
      </c>
      <c r="B1107" s="2">
        <v>207</v>
      </c>
      <c r="C1107" s="2" t="s">
        <v>12</v>
      </c>
      <c r="D1107" s="1" t="s">
        <v>1123</v>
      </c>
      <c r="E1107" s="2">
        <v>63</v>
      </c>
      <c r="F1107" s="2">
        <v>2</v>
      </c>
      <c r="G1107" s="1" t="s">
        <v>1116</v>
      </c>
      <c r="H1107" s="2">
        <v>1.49</v>
      </c>
      <c r="I1107" s="1"/>
      <c r="J1107" s="14">
        <f t="shared" si="0"/>
        <v>4.8826222462934812</v>
      </c>
      <c r="K1107" s="14">
        <v>1.2</v>
      </c>
      <c r="L1107" s="14">
        <f t="shared" si="1"/>
        <v>5.8591466955521776</v>
      </c>
      <c r="O1107" s="1" t="s">
        <v>1246</v>
      </c>
      <c r="P1107" s="116" t="s">
        <v>23</v>
      </c>
      <c r="Q1107" s="116"/>
    </row>
    <row r="1108" spans="1:17" hidden="1" x14ac:dyDescent="0.2">
      <c r="A1108" s="1">
        <v>1105</v>
      </c>
      <c r="B1108" s="2">
        <v>207</v>
      </c>
      <c r="C1108" s="2" t="s">
        <v>12</v>
      </c>
      <c r="D1108" s="1" t="s">
        <v>1123</v>
      </c>
      <c r="E1108" s="2">
        <v>64</v>
      </c>
      <c r="F1108" s="2">
        <v>2</v>
      </c>
      <c r="G1108" s="1" t="s">
        <v>29</v>
      </c>
      <c r="H1108" s="2">
        <v>5.84</v>
      </c>
      <c r="I1108" s="1"/>
      <c r="J1108" s="14">
        <f t="shared" si="0"/>
        <v>9.6664367788756582</v>
      </c>
      <c r="K1108" s="14">
        <v>1.2</v>
      </c>
      <c r="L1108" s="14">
        <f t="shared" si="1"/>
        <v>11.59972413465079</v>
      </c>
      <c r="O1108" s="1" t="s">
        <v>1246</v>
      </c>
      <c r="P1108" s="116" t="s">
        <v>23</v>
      </c>
      <c r="Q1108" s="116"/>
    </row>
    <row r="1109" spans="1:17" hidden="1" x14ac:dyDescent="0.2">
      <c r="A1109" s="1">
        <v>1106</v>
      </c>
      <c r="B1109" s="2">
        <v>207</v>
      </c>
      <c r="C1109" s="2" t="s">
        <v>12</v>
      </c>
      <c r="D1109" s="1" t="s">
        <v>1123</v>
      </c>
      <c r="E1109" s="2">
        <v>65</v>
      </c>
      <c r="F1109" s="23">
        <v>12</v>
      </c>
      <c r="G1109" s="1" t="s">
        <v>1130</v>
      </c>
      <c r="H1109" s="2">
        <v>10.130000000000001</v>
      </c>
      <c r="I1109" s="1"/>
      <c r="J1109" s="14">
        <f t="shared" si="0"/>
        <v>12.731064370271639</v>
      </c>
      <c r="K1109" s="14">
        <v>1.2</v>
      </c>
      <c r="L1109" s="14">
        <f t="shared" si="1"/>
        <v>15.277277244325965</v>
      </c>
      <c r="O1109" s="1" t="s">
        <v>1246</v>
      </c>
      <c r="P1109" s="116" t="s">
        <v>23</v>
      </c>
      <c r="Q1109" s="116"/>
    </row>
    <row r="1110" spans="1:17" hidden="1" x14ac:dyDescent="0.2">
      <c r="A1110" s="1">
        <v>1107</v>
      </c>
      <c r="B1110" s="2">
        <v>207</v>
      </c>
      <c r="C1110" s="2" t="s">
        <v>12</v>
      </c>
      <c r="D1110" s="1" t="s">
        <v>1123</v>
      </c>
      <c r="E1110" s="2">
        <v>66</v>
      </c>
      <c r="F1110" s="2">
        <v>14</v>
      </c>
      <c r="G1110" s="1" t="s">
        <v>36</v>
      </c>
      <c r="H1110" s="2">
        <v>3.3</v>
      </c>
      <c r="I1110" s="1"/>
      <c r="J1110" s="14">
        <f t="shared" si="0"/>
        <v>7.2663608498339798</v>
      </c>
      <c r="K1110" s="14">
        <v>1.2</v>
      </c>
      <c r="L1110" s="14">
        <f t="shared" si="1"/>
        <v>8.7196330198007761</v>
      </c>
      <c r="O1110" s="1" t="s">
        <v>1246</v>
      </c>
      <c r="P1110" s="116" t="s">
        <v>23</v>
      </c>
      <c r="Q1110" s="116"/>
    </row>
    <row r="1111" spans="1:17" hidden="1" x14ac:dyDescent="0.2">
      <c r="A1111" s="1">
        <v>1108</v>
      </c>
      <c r="B1111" s="2">
        <v>207</v>
      </c>
      <c r="C1111" s="2" t="s">
        <v>12</v>
      </c>
      <c r="D1111" s="1" t="s">
        <v>1123</v>
      </c>
      <c r="E1111" s="2">
        <v>67</v>
      </c>
      <c r="F1111" s="2">
        <v>6</v>
      </c>
      <c r="G1111" s="1" t="s">
        <v>13</v>
      </c>
      <c r="H1111" s="2">
        <v>5.63</v>
      </c>
      <c r="I1111" s="1"/>
      <c r="J1111" s="14">
        <f t="shared" si="0"/>
        <v>9.4910484141637372</v>
      </c>
      <c r="K1111" s="14">
        <v>1.2</v>
      </c>
      <c r="L1111" s="14">
        <f t="shared" si="1"/>
        <v>11.389258096996484</v>
      </c>
      <c r="O1111" s="1" t="s">
        <v>1246</v>
      </c>
      <c r="P1111" s="116" t="s">
        <v>23</v>
      </c>
      <c r="Q1111" s="116"/>
    </row>
    <row r="1112" spans="1:17" hidden="1" x14ac:dyDescent="0.2">
      <c r="A1112" s="1">
        <v>1109</v>
      </c>
      <c r="B1112" s="2">
        <v>207</v>
      </c>
      <c r="C1112" s="2" t="s">
        <v>12</v>
      </c>
      <c r="D1112" s="1" t="s">
        <v>1123</v>
      </c>
      <c r="E1112" s="2">
        <v>68</v>
      </c>
      <c r="F1112" s="2">
        <v>12</v>
      </c>
      <c r="G1112" s="1" t="s">
        <v>1069</v>
      </c>
      <c r="H1112" s="2">
        <v>3.96</v>
      </c>
      <c r="I1112" s="1"/>
      <c r="J1112" s="14">
        <f t="shared" si="0"/>
        <v>7.9598994968529597</v>
      </c>
      <c r="K1112" s="14">
        <v>1.2</v>
      </c>
      <c r="L1112" s="14">
        <f t="shared" si="1"/>
        <v>9.5518793962235513</v>
      </c>
      <c r="O1112" s="1" t="s">
        <v>1246</v>
      </c>
      <c r="P1112" s="116" t="s">
        <v>23</v>
      </c>
      <c r="Q1112" s="116"/>
    </row>
    <row r="1113" spans="1:17" hidden="1" x14ac:dyDescent="0.2">
      <c r="A1113" s="1">
        <v>1110</v>
      </c>
      <c r="B1113" s="2">
        <v>207</v>
      </c>
      <c r="C1113" s="2" t="s">
        <v>12</v>
      </c>
      <c r="D1113" s="1" t="s">
        <v>1123</v>
      </c>
      <c r="E1113" s="2">
        <v>69</v>
      </c>
      <c r="F1113" s="23">
        <v>12</v>
      </c>
      <c r="G1113" s="1" t="s">
        <v>1130</v>
      </c>
      <c r="H1113" s="2">
        <v>20.85</v>
      </c>
      <c r="I1113" s="1"/>
      <c r="J1113" s="14">
        <f t="shared" si="0"/>
        <v>18.264720090929398</v>
      </c>
      <c r="K1113" s="14">
        <v>1.2</v>
      </c>
      <c r="L1113" s="14">
        <f t="shared" si="1"/>
        <v>21.917664109115275</v>
      </c>
      <c r="O1113" s="1" t="s">
        <v>1246</v>
      </c>
      <c r="P1113" s="116" t="s">
        <v>23</v>
      </c>
      <c r="Q1113" s="116"/>
    </row>
    <row r="1114" spans="1:17" hidden="1" x14ac:dyDescent="0.2">
      <c r="A1114" s="1">
        <v>1111</v>
      </c>
      <c r="B1114" s="2">
        <v>207</v>
      </c>
      <c r="C1114" s="2" t="s">
        <v>12</v>
      </c>
      <c r="D1114" s="1" t="s">
        <v>1131</v>
      </c>
      <c r="E1114" s="2">
        <v>100</v>
      </c>
      <c r="F1114" s="23">
        <v>12</v>
      </c>
      <c r="G1114" s="1" t="s">
        <v>1132</v>
      </c>
      <c r="H1114" s="2">
        <v>21.89</v>
      </c>
      <c r="I1114" s="1"/>
      <c r="J1114" s="14">
        <f t="shared" si="0"/>
        <v>18.714700104463336</v>
      </c>
      <c r="K1114" s="14">
        <v>1.2</v>
      </c>
      <c r="L1114" s="14">
        <f t="shared" si="1"/>
        <v>22.457640125356004</v>
      </c>
      <c r="O1114" s="1" t="s">
        <v>1246</v>
      </c>
      <c r="P1114" s="116" t="s">
        <v>23</v>
      </c>
      <c r="Q1114" s="116"/>
    </row>
    <row r="1115" spans="1:17" hidden="1" x14ac:dyDescent="0.2">
      <c r="A1115" s="1">
        <v>1112</v>
      </c>
      <c r="B1115" s="2">
        <v>207</v>
      </c>
      <c r="C1115" s="2" t="s">
        <v>12</v>
      </c>
      <c r="D1115" s="1" t="s">
        <v>1131</v>
      </c>
      <c r="E1115" s="2">
        <v>101</v>
      </c>
      <c r="F1115" s="23">
        <v>12</v>
      </c>
      <c r="G1115" s="1" t="s">
        <v>1132</v>
      </c>
      <c r="H1115" s="2">
        <v>12.51</v>
      </c>
      <c r="I1115" s="1"/>
      <c r="J1115" s="14">
        <f t="shared" si="0"/>
        <v>14.147791347061915</v>
      </c>
      <c r="K1115" s="14">
        <v>1.2</v>
      </c>
      <c r="L1115" s="14">
        <f t="shared" si="1"/>
        <v>16.977349616474296</v>
      </c>
      <c r="O1115" s="1" t="s">
        <v>1246</v>
      </c>
      <c r="P1115" s="116" t="s">
        <v>23</v>
      </c>
      <c r="Q1115" s="116"/>
    </row>
    <row r="1116" spans="1:17" hidden="1" x14ac:dyDescent="0.2">
      <c r="A1116" s="1">
        <v>1113</v>
      </c>
      <c r="B1116" s="2">
        <v>207</v>
      </c>
      <c r="C1116" s="2" t="s">
        <v>12</v>
      </c>
      <c r="D1116" s="1" t="s">
        <v>1131</v>
      </c>
      <c r="E1116" s="2">
        <v>102</v>
      </c>
      <c r="F1116" s="2">
        <v>4</v>
      </c>
      <c r="G1116" s="1" t="s">
        <v>1133</v>
      </c>
      <c r="H1116" s="2">
        <v>17.52</v>
      </c>
      <c r="I1116" s="1"/>
      <c r="J1116" s="14">
        <f t="shared" si="0"/>
        <v>16.742759629165079</v>
      </c>
      <c r="K1116" s="14">
        <v>1.2</v>
      </c>
      <c r="L1116" s="14">
        <f t="shared" si="1"/>
        <v>20.091311554998093</v>
      </c>
      <c r="O1116" s="1" t="s">
        <v>1246</v>
      </c>
      <c r="P1116" s="116" t="s">
        <v>23</v>
      </c>
      <c r="Q1116" s="116"/>
    </row>
    <row r="1117" spans="1:17" hidden="1" x14ac:dyDescent="0.2">
      <c r="A1117" s="1">
        <v>1114</v>
      </c>
      <c r="B1117" s="2">
        <v>207</v>
      </c>
      <c r="C1117" s="2" t="s">
        <v>12</v>
      </c>
      <c r="D1117" s="1" t="s">
        <v>1131</v>
      </c>
      <c r="E1117" s="2">
        <v>103</v>
      </c>
      <c r="F1117" s="2">
        <v>4</v>
      </c>
      <c r="G1117" s="1" t="s">
        <v>1133</v>
      </c>
      <c r="H1117" s="2">
        <v>14.78</v>
      </c>
      <c r="I1117" s="1"/>
      <c r="J1117" s="14">
        <f t="shared" si="0"/>
        <v>15.377906229392869</v>
      </c>
      <c r="K1117" s="14">
        <v>1.2</v>
      </c>
      <c r="L1117" s="14">
        <f t="shared" si="1"/>
        <v>18.453487475271441</v>
      </c>
      <c r="O1117" s="1" t="s">
        <v>1246</v>
      </c>
      <c r="P1117" s="116" t="s">
        <v>23</v>
      </c>
      <c r="Q1117" s="116"/>
    </row>
    <row r="1118" spans="1:17" hidden="1" x14ac:dyDescent="0.2">
      <c r="A1118" s="1">
        <v>1115</v>
      </c>
      <c r="B1118" s="2">
        <v>207</v>
      </c>
      <c r="C1118" s="2" t="s">
        <v>12</v>
      </c>
      <c r="D1118" s="1" t="s">
        <v>1131</v>
      </c>
      <c r="E1118" s="2">
        <v>104</v>
      </c>
      <c r="F1118" s="23">
        <v>2</v>
      </c>
      <c r="G1118" s="1" t="s">
        <v>370</v>
      </c>
      <c r="H1118" s="2">
        <v>2.0299999999999998</v>
      </c>
      <c r="I1118" s="1"/>
      <c r="J1118" s="14">
        <f t="shared" si="0"/>
        <v>5.6991227395100026</v>
      </c>
      <c r="K1118" s="14">
        <v>1.2</v>
      </c>
      <c r="L1118" s="14">
        <f t="shared" si="1"/>
        <v>6.8389472874120028</v>
      </c>
      <c r="O1118" s="1" t="s">
        <v>1246</v>
      </c>
      <c r="P1118" s="116" t="s">
        <v>23</v>
      </c>
      <c r="Q1118" s="116"/>
    </row>
    <row r="1119" spans="1:17" hidden="1" x14ac:dyDescent="0.2">
      <c r="A1119" s="1">
        <v>1116</v>
      </c>
      <c r="B1119" s="2">
        <v>207</v>
      </c>
      <c r="C1119" s="2" t="s">
        <v>12</v>
      </c>
      <c r="D1119" s="1" t="s">
        <v>1131</v>
      </c>
      <c r="E1119" s="2">
        <v>105</v>
      </c>
      <c r="F1119" s="23">
        <v>2</v>
      </c>
      <c r="G1119" s="1" t="s">
        <v>370</v>
      </c>
      <c r="H1119" s="2">
        <v>2.0299999999999998</v>
      </c>
      <c r="I1119" s="1"/>
      <c r="J1119" s="14">
        <f t="shared" si="0"/>
        <v>5.6991227395100026</v>
      </c>
      <c r="K1119" s="14">
        <v>1.2</v>
      </c>
      <c r="L1119" s="14">
        <f t="shared" ref="L1119:L1150" si="2">J1119*K1119</f>
        <v>6.8389472874120028</v>
      </c>
      <c r="O1119" s="1" t="s">
        <v>1246</v>
      </c>
      <c r="P1119" s="116" t="s">
        <v>23</v>
      </c>
      <c r="Q1119" s="116"/>
    </row>
    <row r="1120" spans="1:17" hidden="1" x14ac:dyDescent="0.2">
      <c r="A1120" s="1">
        <v>1117</v>
      </c>
      <c r="B1120" s="2">
        <v>207</v>
      </c>
      <c r="C1120" s="2" t="s">
        <v>12</v>
      </c>
      <c r="D1120" s="1" t="s">
        <v>1131</v>
      </c>
      <c r="E1120" s="2">
        <v>106</v>
      </c>
      <c r="F1120" s="23">
        <v>3</v>
      </c>
      <c r="G1120" s="1" t="s">
        <v>915</v>
      </c>
      <c r="H1120" s="2">
        <v>11.03</v>
      </c>
      <c r="I1120" s="1"/>
      <c r="J1120" s="14">
        <f t="shared" si="0"/>
        <v>13.284577524332491</v>
      </c>
      <c r="K1120" s="14">
        <v>1.2</v>
      </c>
      <c r="L1120" s="14">
        <f t="shared" si="2"/>
        <v>15.941493029198988</v>
      </c>
      <c r="O1120" s="1" t="s">
        <v>1246</v>
      </c>
      <c r="P1120" s="116" t="s">
        <v>23</v>
      </c>
      <c r="Q1120" s="116"/>
    </row>
    <row r="1121" spans="1:17" hidden="1" x14ac:dyDescent="0.2">
      <c r="A1121" s="1">
        <v>1118</v>
      </c>
      <c r="B1121" s="2">
        <v>207</v>
      </c>
      <c r="C1121" s="2" t="s">
        <v>12</v>
      </c>
      <c r="D1121" s="1" t="s">
        <v>1131</v>
      </c>
      <c r="E1121" s="2">
        <v>107</v>
      </c>
      <c r="F1121" s="2">
        <v>2</v>
      </c>
      <c r="G1121" s="1" t="s">
        <v>1116</v>
      </c>
      <c r="H1121" s="2">
        <v>1.44</v>
      </c>
      <c r="I1121" s="1"/>
      <c r="J1121" s="14">
        <f t="shared" si="0"/>
        <v>4.8</v>
      </c>
      <c r="K1121" s="14">
        <v>1.2</v>
      </c>
      <c r="L1121" s="14">
        <f t="shared" si="2"/>
        <v>5.76</v>
      </c>
      <c r="O1121" s="1" t="s">
        <v>1246</v>
      </c>
      <c r="P1121" s="116" t="s">
        <v>23</v>
      </c>
      <c r="Q1121" s="116"/>
    </row>
    <row r="1122" spans="1:17" hidden="1" x14ac:dyDescent="0.2">
      <c r="A1122" s="1">
        <v>1119</v>
      </c>
      <c r="B1122" s="2">
        <v>207</v>
      </c>
      <c r="C1122" s="2" t="s">
        <v>12</v>
      </c>
      <c r="D1122" s="1" t="s">
        <v>1131</v>
      </c>
      <c r="E1122" s="2">
        <v>108</v>
      </c>
      <c r="F1122" s="2">
        <v>2</v>
      </c>
      <c r="G1122" s="1" t="s">
        <v>1116</v>
      </c>
      <c r="H1122" s="2">
        <v>1.44</v>
      </c>
      <c r="I1122" s="1"/>
      <c r="J1122" s="14">
        <f t="shared" si="0"/>
        <v>4.8</v>
      </c>
      <c r="K1122" s="14">
        <v>1.2</v>
      </c>
      <c r="L1122" s="14">
        <f t="shared" si="2"/>
        <v>5.76</v>
      </c>
      <c r="O1122" s="1" t="s">
        <v>1246</v>
      </c>
      <c r="P1122" s="116" t="s">
        <v>23</v>
      </c>
      <c r="Q1122" s="116"/>
    </row>
    <row r="1123" spans="1:17" hidden="1" x14ac:dyDescent="0.2">
      <c r="A1123" s="1">
        <v>1120</v>
      </c>
      <c r="B1123" s="2">
        <v>207</v>
      </c>
      <c r="C1123" s="2" t="s">
        <v>12</v>
      </c>
      <c r="D1123" s="1" t="s">
        <v>1131</v>
      </c>
      <c r="E1123" s="2">
        <v>109</v>
      </c>
      <c r="F1123" s="2">
        <v>2</v>
      </c>
      <c r="G1123" s="1" t="s">
        <v>1116</v>
      </c>
      <c r="H1123" s="2">
        <v>1.44</v>
      </c>
      <c r="I1123" s="1"/>
      <c r="J1123" s="14">
        <f t="shared" si="0"/>
        <v>4.8</v>
      </c>
      <c r="K1123" s="14">
        <v>1.2</v>
      </c>
      <c r="L1123" s="14">
        <f t="shared" si="2"/>
        <v>5.76</v>
      </c>
      <c r="O1123" s="1" t="s">
        <v>1246</v>
      </c>
      <c r="P1123" s="116" t="s">
        <v>23</v>
      </c>
      <c r="Q1123" s="116"/>
    </row>
    <row r="1124" spans="1:17" hidden="1" x14ac:dyDescent="0.2">
      <c r="A1124" s="1">
        <v>1121</v>
      </c>
      <c r="B1124" s="2">
        <v>207</v>
      </c>
      <c r="C1124" s="2" t="s">
        <v>12</v>
      </c>
      <c r="D1124" s="1" t="s">
        <v>1131</v>
      </c>
      <c r="E1124" s="2">
        <v>110</v>
      </c>
      <c r="F1124" s="2">
        <v>2</v>
      </c>
      <c r="G1124" s="1" t="s">
        <v>1116</v>
      </c>
      <c r="H1124" s="2">
        <v>1.44</v>
      </c>
      <c r="I1124" s="1"/>
      <c r="J1124" s="14">
        <f t="shared" si="0"/>
        <v>4.8</v>
      </c>
      <c r="K1124" s="14">
        <v>1.2</v>
      </c>
      <c r="L1124" s="14">
        <f t="shared" si="2"/>
        <v>5.76</v>
      </c>
      <c r="O1124" s="1" t="s">
        <v>1246</v>
      </c>
      <c r="P1124" s="116" t="s">
        <v>23</v>
      </c>
      <c r="Q1124" s="116"/>
    </row>
    <row r="1125" spans="1:17" hidden="1" x14ac:dyDescent="0.2">
      <c r="A1125" s="1">
        <v>1122</v>
      </c>
      <c r="B1125" s="2">
        <v>206</v>
      </c>
      <c r="C1125" s="2" t="s">
        <v>12</v>
      </c>
      <c r="D1125" s="1" t="s">
        <v>1131</v>
      </c>
      <c r="E1125" s="2">
        <v>111</v>
      </c>
      <c r="F1125" s="2">
        <v>2</v>
      </c>
      <c r="G1125" s="1" t="s">
        <v>1116</v>
      </c>
      <c r="H1125" s="2">
        <v>1.44</v>
      </c>
      <c r="I1125" s="1"/>
      <c r="J1125" s="14">
        <f t="shared" si="0"/>
        <v>4.8</v>
      </c>
      <c r="K1125" s="14">
        <v>1.2</v>
      </c>
      <c r="L1125" s="14">
        <f t="shared" si="2"/>
        <v>5.76</v>
      </c>
      <c r="O1125" s="1" t="s">
        <v>1246</v>
      </c>
      <c r="P1125" s="116" t="s">
        <v>23</v>
      </c>
      <c r="Q1125" s="116"/>
    </row>
    <row r="1126" spans="1:17" hidden="1" x14ac:dyDescent="0.2">
      <c r="A1126" s="1">
        <v>1123</v>
      </c>
      <c r="B1126" s="2">
        <v>206</v>
      </c>
      <c r="C1126" s="2" t="s">
        <v>12</v>
      </c>
      <c r="D1126" s="1" t="s">
        <v>1131</v>
      </c>
      <c r="E1126" s="2">
        <v>112</v>
      </c>
      <c r="F1126" s="2">
        <v>2</v>
      </c>
      <c r="G1126" s="1" t="s">
        <v>1116</v>
      </c>
      <c r="H1126" s="2">
        <v>1.44</v>
      </c>
      <c r="I1126" s="1"/>
      <c r="J1126" s="14">
        <f t="shared" si="0"/>
        <v>4.8</v>
      </c>
      <c r="K1126" s="14">
        <v>1.2</v>
      </c>
      <c r="L1126" s="14">
        <f t="shared" si="2"/>
        <v>5.76</v>
      </c>
      <c r="O1126" s="1" t="s">
        <v>1246</v>
      </c>
      <c r="P1126" s="116" t="s">
        <v>23</v>
      </c>
      <c r="Q1126" s="116"/>
    </row>
    <row r="1127" spans="1:17" hidden="1" x14ac:dyDescent="0.2">
      <c r="A1127" s="1">
        <v>1124</v>
      </c>
      <c r="B1127" s="2">
        <v>206</v>
      </c>
      <c r="C1127" s="2" t="s">
        <v>12</v>
      </c>
      <c r="D1127" s="1" t="s">
        <v>1131</v>
      </c>
      <c r="E1127" s="2">
        <v>113</v>
      </c>
      <c r="F1127" s="2">
        <v>2</v>
      </c>
      <c r="G1127" s="1" t="s">
        <v>1116</v>
      </c>
      <c r="H1127" s="2">
        <v>1.44</v>
      </c>
      <c r="I1127" s="1"/>
      <c r="J1127" s="14">
        <f t="shared" si="0"/>
        <v>4.8</v>
      </c>
      <c r="K1127" s="14">
        <v>1.2</v>
      </c>
      <c r="L1127" s="14">
        <f t="shared" si="2"/>
        <v>5.76</v>
      </c>
      <c r="O1127" s="1" t="s">
        <v>1246</v>
      </c>
      <c r="P1127" s="116" t="s">
        <v>23</v>
      </c>
      <c r="Q1127" s="116"/>
    </row>
    <row r="1128" spans="1:17" hidden="1" x14ac:dyDescent="0.2">
      <c r="A1128" s="1">
        <v>1125</v>
      </c>
      <c r="B1128" s="2">
        <v>206</v>
      </c>
      <c r="C1128" s="2" t="s">
        <v>12</v>
      </c>
      <c r="D1128" s="1" t="s">
        <v>1131</v>
      </c>
      <c r="E1128" s="2">
        <v>114</v>
      </c>
      <c r="F1128" s="2">
        <v>2</v>
      </c>
      <c r="G1128" s="1" t="s">
        <v>1116</v>
      </c>
      <c r="H1128" s="2">
        <v>1.44</v>
      </c>
      <c r="I1128" s="1"/>
      <c r="J1128" s="14">
        <f t="shared" si="0"/>
        <v>4.8</v>
      </c>
      <c r="K1128" s="14">
        <v>1.2</v>
      </c>
      <c r="L1128" s="14">
        <f t="shared" si="2"/>
        <v>5.76</v>
      </c>
      <c r="O1128" s="1" t="s">
        <v>1246</v>
      </c>
      <c r="P1128" s="116" t="s">
        <v>23</v>
      </c>
      <c r="Q1128" s="116"/>
    </row>
    <row r="1129" spans="1:17" hidden="1" x14ac:dyDescent="0.2">
      <c r="A1129" s="1">
        <v>1126</v>
      </c>
      <c r="B1129" s="2">
        <v>206</v>
      </c>
      <c r="C1129" s="2" t="s">
        <v>12</v>
      </c>
      <c r="D1129" s="1" t="s">
        <v>1131</v>
      </c>
      <c r="E1129" s="2">
        <v>115</v>
      </c>
      <c r="F1129" s="23">
        <v>3</v>
      </c>
      <c r="G1129" s="1" t="s">
        <v>915</v>
      </c>
      <c r="H1129" s="2">
        <v>16.39</v>
      </c>
      <c r="I1129" s="1"/>
      <c r="J1129" s="14">
        <f t="shared" si="0"/>
        <v>16.19382598399773</v>
      </c>
      <c r="K1129" s="14">
        <v>1.2</v>
      </c>
      <c r="L1129" s="14">
        <f t="shared" si="2"/>
        <v>19.432591180797274</v>
      </c>
      <c r="O1129" s="1" t="s">
        <v>1246</v>
      </c>
      <c r="P1129" s="116" t="s">
        <v>23</v>
      </c>
      <c r="Q1129" s="116"/>
    </row>
    <row r="1130" spans="1:17" hidden="1" x14ac:dyDescent="0.2">
      <c r="A1130" s="1">
        <v>1127</v>
      </c>
      <c r="B1130" s="2">
        <v>206</v>
      </c>
      <c r="C1130" s="2" t="s">
        <v>12</v>
      </c>
      <c r="D1130" s="1" t="s">
        <v>1131</v>
      </c>
      <c r="E1130" s="2">
        <v>116</v>
      </c>
      <c r="F1130" s="2">
        <v>4</v>
      </c>
      <c r="G1130" s="1" t="s">
        <v>1134</v>
      </c>
      <c r="H1130" s="2">
        <v>28.08</v>
      </c>
      <c r="I1130" s="1"/>
      <c r="J1130" s="14">
        <f t="shared" si="0"/>
        <v>21.196226079186832</v>
      </c>
      <c r="K1130" s="14">
        <v>1.2</v>
      </c>
      <c r="L1130" s="14">
        <f t="shared" si="2"/>
        <v>25.435471295024197</v>
      </c>
      <c r="O1130" s="1" t="s">
        <v>1246</v>
      </c>
      <c r="P1130" s="116" t="s">
        <v>23</v>
      </c>
      <c r="Q1130" s="116"/>
    </row>
    <row r="1131" spans="1:17" hidden="1" x14ac:dyDescent="0.2">
      <c r="A1131" s="1">
        <v>1128</v>
      </c>
      <c r="B1131" s="2">
        <v>206</v>
      </c>
      <c r="C1131" s="2" t="s">
        <v>12</v>
      </c>
      <c r="D1131" s="1" t="s">
        <v>1131</v>
      </c>
      <c r="E1131" s="2">
        <v>117</v>
      </c>
      <c r="F1131" s="2">
        <v>4</v>
      </c>
      <c r="G1131" s="1" t="s">
        <v>1125</v>
      </c>
      <c r="H1131" s="2">
        <v>16.37</v>
      </c>
      <c r="I1131" s="1"/>
      <c r="J1131" s="14">
        <f t="shared" si="0"/>
        <v>16.183942659315129</v>
      </c>
      <c r="K1131" s="14">
        <v>1.2</v>
      </c>
      <c r="L1131" s="14">
        <f t="shared" si="2"/>
        <v>19.420731191178152</v>
      </c>
      <c r="O1131" s="1" t="s">
        <v>1246</v>
      </c>
      <c r="P1131" s="116" t="s">
        <v>23</v>
      </c>
      <c r="Q1131" s="116"/>
    </row>
    <row r="1132" spans="1:17" hidden="1" x14ac:dyDescent="0.2">
      <c r="A1132" s="1">
        <v>1129</v>
      </c>
      <c r="B1132" s="2">
        <v>206</v>
      </c>
      <c r="C1132" s="2" t="s">
        <v>12</v>
      </c>
      <c r="D1132" s="1" t="s">
        <v>1131</v>
      </c>
      <c r="E1132" s="2">
        <v>118</v>
      </c>
      <c r="F1132" s="23">
        <v>12</v>
      </c>
      <c r="G1132" s="1" t="s">
        <v>30</v>
      </c>
      <c r="H1132" s="2">
        <v>6.66</v>
      </c>
      <c r="I1132" s="1"/>
      <c r="J1132" s="14">
        <f t="shared" si="0"/>
        <v>10.322790320451153</v>
      </c>
      <c r="K1132" s="14">
        <v>1.2</v>
      </c>
      <c r="L1132" s="14">
        <f t="shared" si="2"/>
        <v>12.387348384541383</v>
      </c>
      <c r="O1132" s="1" t="s">
        <v>1246</v>
      </c>
      <c r="P1132" s="116" t="s">
        <v>23</v>
      </c>
      <c r="Q1132" s="116"/>
    </row>
    <row r="1133" spans="1:17" hidden="1" x14ac:dyDescent="0.2">
      <c r="A1133" s="1">
        <v>1130</v>
      </c>
      <c r="B1133" s="2">
        <v>206</v>
      </c>
      <c r="C1133" s="2" t="s">
        <v>12</v>
      </c>
      <c r="D1133" s="1" t="s">
        <v>1131</v>
      </c>
      <c r="E1133" s="2">
        <v>119</v>
      </c>
      <c r="F1133" s="2">
        <v>4</v>
      </c>
      <c r="G1133" s="1" t="s">
        <v>1125</v>
      </c>
      <c r="H1133" s="2">
        <v>11.57</v>
      </c>
      <c r="I1133" s="1"/>
      <c r="J1133" s="14">
        <f t="shared" si="0"/>
        <v>13.605881081355959</v>
      </c>
      <c r="K1133" s="14">
        <v>1.2</v>
      </c>
      <c r="L1133" s="14">
        <f t="shared" si="2"/>
        <v>16.32705729762715</v>
      </c>
      <c r="O1133" s="1" t="s">
        <v>1246</v>
      </c>
      <c r="P1133" s="116" t="s">
        <v>23</v>
      </c>
      <c r="Q1133" s="116"/>
    </row>
    <row r="1134" spans="1:17" hidden="1" x14ac:dyDescent="0.2">
      <c r="A1134" s="1">
        <v>1131</v>
      </c>
      <c r="B1134" s="2">
        <v>206</v>
      </c>
      <c r="C1134" s="2" t="s">
        <v>12</v>
      </c>
      <c r="D1134" s="1" t="s">
        <v>1131</v>
      </c>
      <c r="E1134" s="2">
        <v>120</v>
      </c>
      <c r="F1134" s="2">
        <v>4</v>
      </c>
      <c r="G1134" s="1" t="s">
        <v>1125</v>
      </c>
      <c r="H1134" s="2">
        <v>16.670000000000002</v>
      </c>
      <c r="I1134" s="1"/>
      <c r="J1134" s="14">
        <f t="shared" ref="J1134:J1197" si="3">(SQRT(H1134))*4</f>
        <v>16.331564530074882</v>
      </c>
      <c r="K1134" s="14">
        <v>1.2</v>
      </c>
      <c r="L1134" s="14">
        <f t="shared" si="2"/>
        <v>19.597877436089856</v>
      </c>
      <c r="O1134" s="1" t="s">
        <v>1246</v>
      </c>
      <c r="P1134" s="116" t="s">
        <v>23</v>
      </c>
      <c r="Q1134" s="116"/>
    </row>
    <row r="1135" spans="1:17" hidden="1" x14ac:dyDescent="0.2">
      <c r="A1135" s="1">
        <v>1132</v>
      </c>
      <c r="B1135" s="2">
        <v>206</v>
      </c>
      <c r="C1135" s="2" t="s">
        <v>12</v>
      </c>
      <c r="D1135" s="1" t="s">
        <v>1131</v>
      </c>
      <c r="E1135" s="2">
        <v>121</v>
      </c>
      <c r="F1135" s="2">
        <v>12</v>
      </c>
      <c r="G1135" s="1" t="s">
        <v>1135</v>
      </c>
      <c r="H1135" s="2">
        <v>7.25</v>
      </c>
      <c r="I1135" s="1"/>
      <c r="J1135" s="14">
        <f t="shared" si="3"/>
        <v>10.770329614269007</v>
      </c>
      <c r="K1135" s="14">
        <v>1.2</v>
      </c>
      <c r="L1135" s="14">
        <f t="shared" si="2"/>
        <v>12.924395537122809</v>
      </c>
      <c r="O1135" s="1" t="s">
        <v>1246</v>
      </c>
      <c r="P1135" s="116" t="s">
        <v>23</v>
      </c>
      <c r="Q1135" s="116"/>
    </row>
    <row r="1136" spans="1:17" hidden="1" x14ac:dyDescent="0.2">
      <c r="A1136" s="1">
        <v>1133</v>
      </c>
      <c r="B1136" s="2">
        <v>206</v>
      </c>
      <c r="C1136" s="2" t="s">
        <v>12</v>
      </c>
      <c r="D1136" s="1" t="s">
        <v>1131</v>
      </c>
      <c r="E1136" s="2">
        <v>122</v>
      </c>
      <c r="F1136" s="23">
        <v>2</v>
      </c>
      <c r="G1136" s="1" t="s">
        <v>370</v>
      </c>
      <c r="H1136" s="2">
        <v>1.56</v>
      </c>
      <c r="I1136" s="1"/>
      <c r="J1136" s="14">
        <f t="shared" si="3"/>
        <v>4.9959983987187186</v>
      </c>
      <c r="K1136" s="14">
        <v>1.2</v>
      </c>
      <c r="L1136" s="14">
        <f t="shared" si="2"/>
        <v>5.9951980784624626</v>
      </c>
      <c r="O1136" s="1" t="s">
        <v>1246</v>
      </c>
      <c r="P1136" s="116" t="s">
        <v>23</v>
      </c>
      <c r="Q1136" s="116"/>
    </row>
    <row r="1137" spans="1:20" hidden="1" x14ac:dyDescent="0.2">
      <c r="A1137" s="1">
        <v>1134</v>
      </c>
      <c r="B1137" s="2">
        <v>206</v>
      </c>
      <c r="C1137" s="2" t="s">
        <v>12</v>
      </c>
      <c r="D1137" s="1" t="s">
        <v>1131</v>
      </c>
      <c r="E1137" s="2">
        <v>123</v>
      </c>
      <c r="F1137" s="2">
        <v>2</v>
      </c>
      <c r="G1137" s="1" t="s">
        <v>356</v>
      </c>
      <c r="H1137" s="2">
        <v>1.64</v>
      </c>
      <c r="I1137" s="1"/>
      <c r="J1137" s="14">
        <f t="shared" si="3"/>
        <v>5.1224993899462792</v>
      </c>
      <c r="K1137" s="14">
        <v>1.2</v>
      </c>
      <c r="L1137" s="14">
        <f t="shared" si="2"/>
        <v>6.1469992679355352</v>
      </c>
      <c r="O1137" s="1" t="s">
        <v>1246</v>
      </c>
      <c r="P1137" s="116" t="s">
        <v>23</v>
      </c>
      <c r="Q1137" s="116"/>
    </row>
    <row r="1138" spans="1:20" hidden="1" x14ac:dyDescent="0.2">
      <c r="A1138" s="1">
        <v>1135</v>
      </c>
      <c r="B1138" s="2">
        <v>206</v>
      </c>
      <c r="C1138" s="2" t="s">
        <v>12</v>
      </c>
      <c r="D1138" s="1" t="s">
        <v>1131</v>
      </c>
      <c r="E1138" s="2">
        <v>124</v>
      </c>
      <c r="F1138" s="23">
        <v>6</v>
      </c>
      <c r="G1138" s="1" t="s">
        <v>1136</v>
      </c>
      <c r="H1138" s="2">
        <v>12.39</v>
      </c>
      <c r="I1138" s="1"/>
      <c r="J1138" s="14">
        <f t="shared" si="3"/>
        <v>14.079772725438433</v>
      </c>
      <c r="K1138" s="14">
        <v>1.2</v>
      </c>
      <c r="L1138" s="14">
        <f t="shared" si="2"/>
        <v>16.89572727052612</v>
      </c>
      <c r="O1138" s="1" t="s">
        <v>1246</v>
      </c>
      <c r="P1138" s="116" t="s">
        <v>23</v>
      </c>
      <c r="Q1138" s="116"/>
      <c r="T1138" s="13"/>
    </row>
    <row r="1139" spans="1:20" hidden="1" x14ac:dyDescent="0.2">
      <c r="A1139" s="1">
        <v>1136</v>
      </c>
      <c r="B1139" s="2">
        <v>206</v>
      </c>
      <c r="C1139" s="2" t="s">
        <v>12</v>
      </c>
      <c r="D1139" s="1" t="s">
        <v>1131</v>
      </c>
      <c r="E1139" s="2">
        <v>125</v>
      </c>
      <c r="F1139" s="2">
        <v>4</v>
      </c>
      <c r="G1139" s="1" t="s">
        <v>1137</v>
      </c>
      <c r="H1139" s="2">
        <v>36.200000000000003</v>
      </c>
      <c r="I1139" s="1"/>
      <c r="J1139" s="14">
        <f t="shared" si="3"/>
        <v>24.066574330386118</v>
      </c>
      <c r="K1139" s="14">
        <v>1.2</v>
      </c>
      <c r="L1139" s="14">
        <f t="shared" si="2"/>
        <v>28.879889196463338</v>
      </c>
      <c r="O1139" s="1" t="s">
        <v>1246</v>
      </c>
      <c r="P1139" s="116" t="s">
        <v>23</v>
      </c>
      <c r="Q1139" s="116"/>
    </row>
    <row r="1140" spans="1:20" hidden="1" x14ac:dyDescent="0.2">
      <c r="A1140" s="1">
        <v>1137</v>
      </c>
      <c r="B1140" s="2">
        <v>206</v>
      </c>
      <c r="C1140" s="2" t="s">
        <v>12</v>
      </c>
      <c r="D1140" s="1" t="s">
        <v>1131</v>
      </c>
      <c r="E1140" s="2">
        <v>126</v>
      </c>
      <c r="F1140" s="23">
        <v>2</v>
      </c>
      <c r="G1140" s="1" t="s">
        <v>370</v>
      </c>
      <c r="H1140" s="2">
        <v>2.0099999999999998</v>
      </c>
      <c r="I1140" s="1"/>
      <c r="J1140" s="14">
        <f t="shared" si="3"/>
        <v>5.6709787515031298</v>
      </c>
      <c r="K1140" s="14">
        <v>1.2</v>
      </c>
      <c r="L1140" s="14">
        <f t="shared" si="2"/>
        <v>6.8051745018037559</v>
      </c>
      <c r="O1140" s="1" t="s">
        <v>1246</v>
      </c>
      <c r="P1140" s="116" t="s">
        <v>23</v>
      </c>
      <c r="Q1140" s="116"/>
      <c r="R1140" s="116"/>
    </row>
    <row r="1141" spans="1:20" hidden="1" x14ac:dyDescent="0.2">
      <c r="A1141" s="1">
        <v>1138</v>
      </c>
      <c r="B1141" s="2">
        <v>206</v>
      </c>
      <c r="C1141" s="2" t="s">
        <v>12</v>
      </c>
      <c r="D1141" s="1" t="s">
        <v>1131</v>
      </c>
      <c r="E1141" s="2">
        <v>127</v>
      </c>
      <c r="F1141" s="2">
        <v>2</v>
      </c>
      <c r="G1141" s="1" t="s">
        <v>1116</v>
      </c>
      <c r="H1141" s="2">
        <v>2.0299999999999998</v>
      </c>
      <c r="I1141" s="1"/>
      <c r="J1141" s="14">
        <f t="shared" si="3"/>
        <v>5.6991227395100026</v>
      </c>
      <c r="K1141" s="14">
        <v>1.2</v>
      </c>
      <c r="L1141" s="14">
        <f t="shared" si="2"/>
        <v>6.8389472874120028</v>
      </c>
      <c r="O1141" s="1" t="s">
        <v>1246</v>
      </c>
      <c r="P1141" s="116" t="s">
        <v>23</v>
      </c>
      <c r="Q1141" s="116"/>
    </row>
    <row r="1142" spans="1:20" hidden="1" x14ac:dyDescent="0.2">
      <c r="A1142" s="1">
        <v>1139</v>
      </c>
      <c r="B1142" s="2">
        <v>206</v>
      </c>
      <c r="C1142" s="2" t="s">
        <v>12</v>
      </c>
      <c r="D1142" s="1" t="s">
        <v>1131</v>
      </c>
      <c r="E1142" s="2">
        <v>128</v>
      </c>
      <c r="F1142" s="2">
        <v>2</v>
      </c>
      <c r="G1142" s="1" t="s">
        <v>934</v>
      </c>
      <c r="H1142" s="2">
        <v>6.23</v>
      </c>
      <c r="I1142" s="1"/>
      <c r="J1142" s="14">
        <f t="shared" si="3"/>
        <v>9.9839871794789481</v>
      </c>
      <c r="K1142" s="14">
        <v>1.2</v>
      </c>
      <c r="L1142" s="14">
        <f t="shared" si="2"/>
        <v>11.980784615374738</v>
      </c>
      <c r="O1142" s="1" t="s">
        <v>1246</v>
      </c>
      <c r="P1142" s="116" t="s">
        <v>23</v>
      </c>
      <c r="Q1142" s="116"/>
    </row>
    <row r="1143" spans="1:20" hidden="1" x14ac:dyDescent="0.2">
      <c r="A1143" s="1">
        <v>1140</v>
      </c>
      <c r="B1143" s="2">
        <v>206</v>
      </c>
      <c r="C1143" s="2" t="s">
        <v>12</v>
      </c>
      <c r="D1143" s="1" t="s">
        <v>1131</v>
      </c>
      <c r="E1143" s="2">
        <v>129</v>
      </c>
      <c r="F1143" s="2">
        <v>4</v>
      </c>
      <c r="G1143" s="1" t="s">
        <v>1138</v>
      </c>
      <c r="H1143" s="2">
        <v>5.48</v>
      </c>
      <c r="I1143" s="1"/>
      <c r="J1143" s="14">
        <f t="shared" si="3"/>
        <v>9.3637599285756998</v>
      </c>
      <c r="K1143" s="14">
        <v>1.2</v>
      </c>
      <c r="L1143" s="14">
        <f t="shared" si="2"/>
        <v>11.236511914290839</v>
      </c>
      <c r="O1143" s="1" t="s">
        <v>1246</v>
      </c>
      <c r="P1143" s="116" t="s">
        <v>23</v>
      </c>
      <c r="Q1143" s="116"/>
    </row>
    <row r="1144" spans="1:20" hidden="1" x14ac:dyDescent="0.2">
      <c r="A1144" s="1">
        <v>1141</v>
      </c>
      <c r="B1144" s="2">
        <v>206</v>
      </c>
      <c r="C1144" s="2" t="s">
        <v>12</v>
      </c>
      <c r="D1144" s="1" t="s">
        <v>1131</v>
      </c>
      <c r="E1144" s="2">
        <v>130</v>
      </c>
      <c r="F1144" s="2">
        <v>4</v>
      </c>
      <c r="G1144" s="1" t="s">
        <v>1139</v>
      </c>
      <c r="H1144" s="2">
        <v>6.31</v>
      </c>
      <c r="I1144" s="1"/>
      <c r="J1144" s="14">
        <f t="shared" si="3"/>
        <v>10.047885349664377</v>
      </c>
      <c r="K1144" s="14">
        <v>1.2</v>
      </c>
      <c r="L1144" s="14">
        <f t="shared" si="2"/>
        <v>12.057462419597252</v>
      </c>
      <c r="O1144" s="1" t="s">
        <v>1246</v>
      </c>
      <c r="P1144" s="116" t="s">
        <v>23</v>
      </c>
      <c r="Q1144" s="116"/>
    </row>
    <row r="1145" spans="1:20" hidden="1" x14ac:dyDescent="0.2">
      <c r="A1145" s="1">
        <v>1142</v>
      </c>
      <c r="B1145" s="2">
        <v>206</v>
      </c>
      <c r="C1145" s="2" t="s">
        <v>12</v>
      </c>
      <c r="D1145" s="1" t="s">
        <v>1131</v>
      </c>
      <c r="E1145" s="2">
        <v>131</v>
      </c>
      <c r="F1145" s="2">
        <v>6</v>
      </c>
      <c r="G1145" s="1" t="s">
        <v>1140</v>
      </c>
      <c r="H1145" s="2">
        <v>62.94</v>
      </c>
      <c r="I1145" s="1"/>
      <c r="J1145" s="14">
        <f t="shared" si="3"/>
        <v>31.733893552477923</v>
      </c>
      <c r="K1145" s="14">
        <v>1.2</v>
      </c>
      <c r="L1145" s="14">
        <f t="shared" si="2"/>
        <v>38.080672262973508</v>
      </c>
      <c r="O1145" s="1" t="s">
        <v>1246</v>
      </c>
      <c r="P1145" s="116" t="s">
        <v>23</v>
      </c>
      <c r="Q1145" s="116"/>
    </row>
    <row r="1146" spans="1:20" hidden="1" x14ac:dyDescent="0.2">
      <c r="A1146" s="1">
        <v>1143</v>
      </c>
      <c r="B1146" s="2">
        <v>206</v>
      </c>
      <c r="C1146" s="2" t="s">
        <v>12</v>
      </c>
      <c r="D1146" s="1" t="s">
        <v>1131</v>
      </c>
      <c r="E1146" s="2">
        <v>132</v>
      </c>
      <c r="F1146" s="2">
        <v>3</v>
      </c>
      <c r="G1146" s="1" t="s">
        <v>1141</v>
      </c>
      <c r="H1146" s="2">
        <v>13.55</v>
      </c>
      <c r="I1146" s="1"/>
      <c r="J1146" s="14">
        <f t="shared" si="3"/>
        <v>14.724129855444769</v>
      </c>
      <c r="K1146" s="14">
        <v>1.2</v>
      </c>
      <c r="L1146" s="14">
        <f t="shared" si="2"/>
        <v>17.668955826533722</v>
      </c>
      <c r="O1146" s="1" t="s">
        <v>1246</v>
      </c>
      <c r="P1146" s="116" t="s">
        <v>23</v>
      </c>
      <c r="Q1146" s="116"/>
    </row>
    <row r="1147" spans="1:20" hidden="1" x14ac:dyDescent="0.2">
      <c r="A1147" s="1">
        <v>1144</v>
      </c>
      <c r="B1147" s="2">
        <v>207</v>
      </c>
      <c r="C1147" s="2" t="s">
        <v>12</v>
      </c>
      <c r="D1147" s="1" t="s">
        <v>1142</v>
      </c>
      <c r="E1147" s="2">
        <v>1</v>
      </c>
      <c r="F1147" s="2">
        <v>2</v>
      </c>
      <c r="G1147" s="1" t="s">
        <v>1143</v>
      </c>
      <c r="H1147" s="2">
        <v>25.57</v>
      </c>
      <c r="I1147" s="1"/>
      <c r="J1147" s="14">
        <f t="shared" si="3"/>
        <v>20.226715007632851</v>
      </c>
      <c r="K1147" s="14">
        <v>1.2</v>
      </c>
      <c r="L1147" s="14">
        <f t="shared" si="2"/>
        <v>24.272058009159419</v>
      </c>
      <c r="O1147" s="1" t="s">
        <v>1246</v>
      </c>
      <c r="P1147" s="116" t="s">
        <v>23</v>
      </c>
      <c r="Q1147" s="116"/>
    </row>
    <row r="1148" spans="1:20" hidden="1" x14ac:dyDescent="0.2">
      <c r="A1148" s="1">
        <v>1145</v>
      </c>
      <c r="B1148" s="2">
        <v>207</v>
      </c>
      <c r="C1148" s="2" t="s">
        <v>12</v>
      </c>
      <c r="D1148" s="1" t="s">
        <v>1142</v>
      </c>
      <c r="E1148" s="2">
        <v>2</v>
      </c>
      <c r="F1148" s="2">
        <v>6</v>
      </c>
      <c r="G1148" s="1" t="s">
        <v>1144</v>
      </c>
      <c r="H1148" s="2">
        <v>11.34</v>
      </c>
      <c r="I1148" s="1"/>
      <c r="J1148" s="14">
        <f t="shared" si="3"/>
        <v>13.469966592386189</v>
      </c>
      <c r="K1148" s="14">
        <v>1.2</v>
      </c>
      <c r="L1148" s="14">
        <f t="shared" si="2"/>
        <v>16.163959910863426</v>
      </c>
      <c r="O1148" s="1" t="s">
        <v>1246</v>
      </c>
      <c r="P1148" s="116" t="s">
        <v>23</v>
      </c>
      <c r="Q1148" s="116"/>
    </row>
    <row r="1149" spans="1:20" hidden="1" x14ac:dyDescent="0.2">
      <c r="A1149" s="1">
        <v>1146</v>
      </c>
      <c r="B1149" s="2">
        <v>207</v>
      </c>
      <c r="C1149" s="2" t="s">
        <v>12</v>
      </c>
      <c r="D1149" s="1" t="s">
        <v>1142</v>
      </c>
      <c r="E1149" s="2">
        <v>3</v>
      </c>
      <c r="F1149" s="2">
        <v>2</v>
      </c>
      <c r="G1149" s="1" t="s">
        <v>356</v>
      </c>
      <c r="H1149" s="2">
        <v>1.69</v>
      </c>
      <c r="I1149" s="1"/>
      <c r="J1149" s="14">
        <f t="shared" si="3"/>
        <v>5.2</v>
      </c>
      <c r="K1149" s="14">
        <v>1.2</v>
      </c>
      <c r="L1149" s="14">
        <f t="shared" si="2"/>
        <v>6.24</v>
      </c>
      <c r="O1149" s="1" t="s">
        <v>1246</v>
      </c>
      <c r="P1149" s="116" t="s">
        <v>23</v>
      </c>
      <c r="Q1149" s="116"/>
    </row>
    <row r="1150" spans="1:20" hidden="1" x14ac:dyDescent="0.2">
      <c r="A1150" s="1">
        <v>1147</v>
      </c>
      <c r="B1150" s="2">
        <v>207</v>
      </c>
      <c r="C1150" s="2" t="s">
        <v>12</v>
      </c>
      <c r="D1150" s="1" t="s">
        <v>1142</v>
      </c>
      <c r="E1150" s="2">
        <v>4</v>
      </c>
      <c r="F1150" s="23">
        <v>2</v>
      </c>
      <c r="G1150" s="1" t="s">
        <v>936</v>
      </c>
      <c r="H1150" s="2">
        <v>1.35</v>
      </c>
      <c r="I1150" s="1"/>
      <c r="J1150" s="14">
        <f t="shared" si="3"/>
        <v>4.6475800154489004</v>
      </c>
      <c r="K1150" s="14">
        <v>1.2</v>
      </c>
      <c r="L1150" s="14">
        <f t="shared" si="2"/>
        <v>5.57709601853868</v>
      </c>
      <c r="O1150" s="1" t="s">
        <v>1246</v>
      </c>
      <c r="P1150" s="116" t="s">
        <v>23</v>
      </c>
      <c r="Q1150" s="116"/>
      <c r="T1150" s="13"/>
    </row>
    <row r="1151" spans="1:20" hidden="1" x14ac:dyDescent="0.2">
      <c r="A1151" s="1">
        <v>1148</v>
      </c>
      <c r="B1151" s="2">
        <v>207</v>
      </c>
      <c r="C1151" s="2" t="s">
        <v>12</v>
      </c>
      <c r="D1151" s="1" t="s">
        <v>1142</v>
      </c>
      <c r="E1151" s="2">
        <v>5</v>
      </c>
      <c r="F1151" s="23">
        <v>2</v>
      </c>
      <c r="G1151" s="1" t="s">
        <v>919</v>
      </c>
      <c r="H1151" s="2">
        <v>1.35</v>
      </c>
      <c r="I1151" s="1"/>
      <c r="J1151" s="14">
        <f t="shared" si="3"/>
        <v>4.6475800154489004</v>
      </c>
      <c r="K1151" s="14">
        <v>1.2</v>
      </c>
      <c r="L1151" s="14">
        <f t="shared" ref="L1151:L1177" si="4">J1151*K1151</f>
        <v>5.57709601853868</v>
      </c>
      <c r="O1151" s="1" t="s">
        <v>1246</v>
      </c>
      <c r="P1151" s="116" t="s">
        <v>23</v>
      </c>
      <c r="Q1151" s="116"/>
    </row>
    <row r="1152" spans="1:20" hidden="1" x14ac:dyDescent="0.2">
      <c r="A1152" s="1">
        <v>1149</v>
      </c>
      <c r="B1152" s="2">
        <v>207</v>
      </c>
      <c r="C1152" s="2" t="s">
        <v>12</v>
      </c>
      <c r="D1152" s="1" t="s">
        <v>1142</v>
      </c>
      <c r="E1152" s="2">
        <v>6</v>
      </c>
      <c r="F1152" s="2">
        <v>2</v>
      </c>
      <c r="G1152" s="1" t="s">
        <v>356</v>
      </c>
      <c r="H1152" s="2">
        <v>1.69</v>
      </c>
      <c r="I1152" s="1"/>
      <c r="J1152" s="14">
        <f t="shared" si="3"/>
        <v>5.2</v>
      </c>
      <c r="K1152" s="14">
        <v>1.2</v>
      </c>
      <c r="L1152" s="14">
        <f t="shared" si="4"/>
        <v>6.24</v>
      </c>
      <c r="O1152" s="1" t="s">
        <v>1246</v>
      </c>
      <c r="P1152" s="116" t="s">
        <v>23</v>
      </c>
      <c r="Q1152" s="116"/>
    </row>
    <row r="1153" spans="1:17" hidden="1" x14ac:dyDescent="0.2">
      <c r="A1153" s="1">
        <v>1150</v>
      </c>
      <c r="B1153" s="2">
        <v>207</v>
      </c>
      <c r="C1153" s="2" t="s">
        <v>12</v>
      </c>
      <c r="D1153" s="1" t="s">
        <v>1142</v>
      </c>
      <c r="E1153" s="2">
        <v>7</v>
      </c>
      <c r="F1153" s="2">
        <v>2</v>
      </c>
      <c r="G1153" s="1" t="s">
        <v>1145</v>
      </c>
      <c r="H1153" s="2">
        <v>9.19</v>
      </c>
      <c r="I1153" s="1"/>
      <c r="J1153" s="14">
        <f t="shared" si="3"/>
        <v>12.126005112979295</v>
      </c>
      <c r="K1153" s="14">
        <v>1.2</v>
      </c>
      <c r="L1153" s="14">
        <f t="shared" si="4"/>
        <v>14.551206135575153</v>
      </c>
      <c r="O1153" s="1" t="s">
        <v>1246</v>
      </c>
      <c r="P1153" s="116" t="s">
        <v>23</v>
      </c>
      <c r="Q1153" s="116"/>
    </row>
    <row r="1154" spans="1:17" hidden="1" x14ac:dyDescent="0.2">
      <c r="A1154" s="1">
        <v>1151</v>
      </c>
      <c r="B1154" s="2">
        <v>207</v>
      </c>
      <c r="C1154" s="2" t="s">
        <v>12</v>
      </c>
      <c r="D1154" s="1" t="s">
        <v>1142</v>
      </c>
      <c r="E1154" s="2">
        <v>8</v>
      </c>
      <c r="F1154" s="2">
        <v>2</v>
      </c>
      <c r="G1154" s="1" t="s">
        <v>1146</v>
      </c>
      <c r="H1154" s="2">
        <v>23.09</v>
      </c>
      <c r="I1154" s="1"/>
      <c r="J1154" s="14">
        <f t="shared" si="3"/>
        <v>19.220822042774341</v>
      </c>
      <c r="K1154" s="14">
        <v>1.2</v>
      </c>
      <c r="L1154" s="14">
        <f t="shared" si="4"/>
        <v>23.064986451329208</v>
      </c>
      <c r="O1154" s="1" t="s">
        <v>1246</v>
      </c>
      <c r="P1154" s="116" t="s">
        <v>23</v>
      </c>
      <c r="Q1154" s="116"/>
    </row>
    <row r="1155" spans="1:17" hidden="1" x14ac:dyDescent="0.2">
      <c r="A1155" s="1">
        <v>1152</v>
      </c>
      <c r="B1155" s="2">
        <v>207</v>
      </c>
      <c r="C1155" s="2" t="s">
        <v>12</v>
      </c>
      <c r="D1155" s="1" t="s">
        <v>1142</v>
      </c>
      <c r="E1155" s="2">
        <v>9</v>
      </c>
      <c r="F1155" s="2">
        <v>10</v>
      </c>
      <c r="G1155" s="1" t="s">
        <v>1147</v>
      </c>
      <c r="H1155" s="2">
        <v>14.21</v>
      </c>
      <c r="I1155" s="1"/>
      <c r="J1155" s="14">
        <f t="shared" si="3"/>
        <v>15.078461459976612</v>
      </c>
      <c r="K1155" s="14">
        <v>1.2</v>
      </c>
      <c r="L1155" s="14">
        <f t="shared" si="4"/>
        <v>18.094153751971934</v>
      </c>
      <c r="O1155" s="1" t="s">
        <v>1246</v>
      </c>
      <c r="P1155" s="116" t="s">
        <v>23</v>
      </c>
      <c r="Q1155" s="116"/>
    </row>
    <row r="1156" spans="1:17" hidden="1" x14ac:dyDescent="0.2">
      <c r="A1156" s="1">
        <v>1153</v>
      </c>
      <c r="B1156" s="2">
        <v>207</v>
      </c>
      <c r="C1156" s="2" t="s">
        <v>12</v>
      </c>
      <c r="D1156" s="1" t="s">
        <v>1142</v>
      </c>
      <c r="E1156" s="2">
        <v>10</v>
      </c>
      <c r="F1156" s="2">
        <v>10</v>
      </c>
      <c r="G1156" s="1" t="s">
        <v>1147</v>
      </c>
      <c r="H1156" s="2">
        <v>13.92</v>
      </c>
      <c r="I1156" s="1"/>
      <c r="J1156" s="14">
        <f t="shared" si="3"/>
        <v>14.923806484942103</v>
      </c>
      <c r="K1156" s="14">
        <v>1.2</v>
      </c>
      <c r="L1156" s="14">
        <f t="shared" si="4"/>
        <v>17.908567781930522</v>
      </c>
      <c r="O1156" s="1" t="s">
        <v>1246</v>
      </c>
      <c r="P1156" s="116" t="s">
        <v>23</v>
      </c>
      <c r="Q1156" s="116"/>
    </row>
    <row r="1157" spans="1:17" hidden="1" x14ac:dyDescent="0.2">
      <c r="A1157" s="1">
        <v>1154</v>
      </c>
      <c r="B1157" s="2">
        <v>207</v>
      </c>
      <c r="C1157" s="2" t="s">
        <v>12</v>
      </c>
      <c r="D1157" s="1" t="s">
        <v>1142</v>
      </c>
      <c r="E1157" s="2">
        <v>11</v>
      </c>
      <c r="F1157" s="2">
        <v>6</v>
      </c>
      <c r="G1157" s="1" t="s">
        <v>1148</v>
      </c>
      <c r="H1157" s="2">
        <v>25.57</v>
      </c>
      <c r="I1157" s="1"/>
      <c r="J1157" s="14">
        <f t="shared" si="3"/>
        <v>20.226715007632851</v>
      </c>
      <c r="K1157" s="14">
        <v>1.2</v>
      </c>
      <c r="L1157" s="14">
        <f t="shared" si="4"/>
        <v>24.272058009159419</v>
      </c>
      <c r="O1157" s="1" t="s">
        <v>1246</v>
      </c>
      <c r="P1157" s="116" t="s">
        <v>23</v>
      </c>
      <c r="Q1157" s="116"/>
    </row>
    <row r="1158" spans="1:17" hidden="1" x14ac:dyDescent="0.2">
      <c r="A1158" s="1">
        <v>1155</v>
      </c>
      <c r="B1158" s="2">
        <v>207</v>
      </c>
      <c r="C1158" s="2" t="s">
        <v>12</v>
      </c>
      <c r="D1158" s="1" t="s">
        <v>1142</v>
      </c>
      <c r="E1158" s="2">
        <v>12</v>
      </c>
      <c r="F1158" s="2">
        <v>4</v>
      </c>
      <c r="G1158" s="1" t="s">
        <v>1149</v>
      </c>
      <c r="H1158" s="2">
        <v>7.6</v>
      </c>
      <c r="I1158" s="1"/>
      <c r="J1158" s="14">
        <f t="shared" si="3"/>
        <v>11.027239001672177</v>
      </c>
      <c r="K1158" s="14">
        <v>1.2</v>
      </c>
      <c r="L1158" s="14">
        <f t="shared" si="4"/>
        <v>13.232686802006612</v>
      </c>
      <c r="O1158" s="1" t="s">
        <v>1246</v>
      </c>
      <c r="P1158" s="116" t="s">
        <v>23</v>
      </c>
      <c r="Q1158" s="116"/>
    </row>
    <row r="1159" spans="1:17" hidden="1" x14ac:dyDescent="0.2">
      <c r="A1159" s="1">
        <v>1156</v>
      </c>
      <c r="B1159" s="2">
        <v>207</v>
      </c>
      <c r="C1159" s="2" t="s">
        <v>12</v>
      </c>
      <c r="D1159" s="1" t="s">
        <v>1142</v>
      </c>
      <c r="E1159" s="2">
        <v>13</v>
      </c>
      <c r="F1159" s="2">
        <v>2</v>
      </c>
      <c r="G1159" s="1" t="s">
        <v>202</v>
      </c>
      <c r="H1159" s="2">
        <v>1.71</v>
      </c>
      <c r="I1159" s="1"/>
      <c r="J1159" s="14">
        <f t="shared" si="3"/>
        <v>5.2306787322488084</v>
      </c>
      <c r="K1159" s="14">
        <v>1.2</v>
      </c>
      <c r="L1159" s="14">
        <f t="shared" si="4"/>
        <v>6.2768144786985696</v>
      </c>
      <c r="O1159" s="1" t="s">
        <v>1246</v>
      </c>
      <c r="P1159" s="116" t="s">
        <v>23</v>
      </c>
      <c r="Q1159" s="116"/>
    </row>
    <row r="1160" spans="1:17" hidden="1" x14ac:dyDescent="0.2">
      <c r="A1160" s="1">
        <v>1157</v>
      </c>
      <c r="B1160" s="2">
        <v>207</v>
      </c>
      <c r="C1160" s="2" t="s">
        <v>12</v>
      </c>
      <c r="D1160" s="1" t="s">
        <v>1142</v>
      </c>
      <c r="E1160" s="2">
        <v>14</v>
      </c>
      <c r="F1160" s="2">
        <v>2</v>
      </c>
      <c r="G1160" s="1" t="s">
        <v>1116</v>
      </c>
      <c r="H1160" s="2">
        <v>0.81</v>
      </c>
      <c r="I1160" s="1"/>
      <c r="J1160" s="14">
        <f t="shared" si="3"/>
        <v>3.6</v>
      </c>
      <c r="K1160" s="14">
        <v>1.2</v>
      </c>
      <c r="L1160" s="14">
        <f t="shared" si="4"/>
        <v>4.32</v>
      </c>
      <c r="O1160" s="1" t="s">
        <v>1246</v>
      </c>
      <c r="P1160" s="116" t="s">
        <v>23</v>
      </c>
      <c r="Q1160" s="116"/>
    </row>
    <row r="1161" spans="1:17" hidden="1" x14ac:dyDescent="0.2">
      <c r="A1161" s="1">
        <v>1158</v>
      </c>
      <c r="B1161" s="2">
        <v>207</v>
      </c>
      <c r="C1161" s="2" t="s">
        <v>12</v>
      </c>
      <c r="D1161" s="1" t="s">
        <v>1142</v>
      </c>
      <c r="E1161" s="2">
        <v>15</v>
      </c>
      <c r="F1161" s="2">
        <v>2</v>
      </c>
      <c r="G1161" s="1" t="s">
        <v>1116</v>
      </c>
      <c r="H1161" s="2">
        <v>0.81</v>
      </c>
      <c r="I1161" s="1"/>
      <c r="J1161" s="14">
        <f t="shared" si="3"/>
        <v>3.6</v>
      </c>
      <c r="K1161" s="14">
        <v>1.2</v>
      </c>
      <c r="L1161" s="14">
        <f t="shared" si="4"/>
        <v>4.32</v>
      </c>
      <c r="O1161" s="1" t="s">
        <v>1246</v>
      </c>
      <c r="P1161" s="116" t="s">
        <v>23</v>
      </c>
      <c r="Q1161" s="116"/>
    </row>
    <row r="1162" spans="1:17" hidden="1" x14ac:dyDescent="0.2">
      <c r="A1162" s="1">
        <v>1159</v>
      </c>
      <c r="B1162" s="2">
        <v>207</v>
      </c>
      <c r="C1162" s="2" t="s">
        <v>12</v>
      </c>
      <c r="D1162" s="1" t="s">
        <v>1142</v>
      </c>
      <c r="E1162" s="2">
        <v>16</v>
      </c>
      <c r="F1162" s="23">
        <v>2</v>
      </c>
      <c r="G1162" s="1" t="s">
        <v>370</v>
      </c>
      <c r="H1162" s="2">
        <v>1.08</v>
      </c>
      <c r="I1162" s="1"/>
      <c r="J1162" s="14">
        <f t="shared" si="3"/>
        <v>4.156921938165306</v>
      </c>
      <c r="K1162" s="14">
        <v>1.2</v>
      </c>
      <c r="L1162" s="14">
        <f t="shared" si="4"/>
        <v>4.9883063257983666</v>
      </c>
      <c r="O1162" s="1" t="s">
        <v>1246</v>
      </c>
      <c r="P1162" s="116" t="s">
        <v>23</v>
      </c>
      <c r="Q1162" s="116"/>
    </row>
    <row r="1163" spans="1:17" hidden="1" x14ac:dyDescent="0.2">
      <c r="A1163" s="1">
        <v>1160</v>
      </c>
      <c r="B1163" s="2">
        <v>207</v>
      </c>
      <c r="C1163" s="2" t="s">
        <v>12</v>
      </c>
      <c r="D1163" s="1" t="s">
        <v>1142</v>
      </c>
      <c r="E1163" s="2">
        <v>17</v>
      </c>
      <c r="F1163" s="2">
        <v>2</v>
      </c>
      <c r="G1163" s="1" t="s">
        <v>29</v>
      </c>
      <c r="H1163" s="2">
        <v>6.97</v>
      </c>
      <c r="I1163" s="1"/>
      <c r="J1163" s="14">
        <f t="shared" si="3"/>
        <v>10.560303025955267</v>
      </c>
      <c r="K1163" s="14">
        <v>1.2</v>
      </c>
      <c r="L1163" s="14">
        <f t="shared" si="4"/>
        <v>12.67236363114632</v>
      </c>
      <c r="O1163" s="1" t="s">
        <v>1246</v>
      </c>
      <c r="P1163" s="116" t="s">
        <v>23</v>
      </c>
      <c r="Q1163" s="116"/>
    </row>
    <row r="1164" spans="1:17" hidden="1" x14ac:dyDescent="0.2">
      <c r="A1164" s="1">
        <v>1161</v>
      </c>
      <c r="B1164" s="2">
        <v>207</v>
      </c>
      <c r="C1164" s="2" t="s">
        <v>12</v>
      </c>
      <c r="D1164" s="1" t="s">
        <v>1142</v>
      </c>
      <c r="E1164" s="2">
        <v>18</v>
      </c>
      <c r="F1164" s="2">
        <v>12</v>
      </c>
      <c r="G1164" s="1" t="s">
        <v>1150</v>
      </c>
      <c r="H1164" s="2">
        <v>29.54</v>
      </c>
      <c r="I1164" s="1"/>
      <c r="J1164" s="14">
        <f t="shared" si="3"/>
        <v>21.740285186721906</v>
      </c>
      <c r="K1164" s="14">
        <v>1.2</v>
      </c>
      <c r="L1164" s="14">
        <f t="shared" si="4"/>
        <v>26.088342224066285</v>
      </c>
      <c r="O1164" s="1" t="s">
        <v>1246</v>
      </c>
      <c r="P1164" s="116" t="s">
        <v>23</v>
      </c>
      <c r="Q1164" s="116"/>
    </row>
    <row r="1165" spans="1:17" hidden="1" x14ac:dyDescent="0.2">
      <c r="A1165" s="1">
        <v>1162</v>
      </c>
      <c r="B1165" s="2">
        <v>207</v>
      </c>
      <c r="C1165" s="2" t="s">
        <v>12</v>
      </c>
      <c r="D1165" s="1" t="s">
        <v>1142</v>
      </c>
      <c r="E1165" s="2">
        <v>19</v>
      </c>
      <c r="F1165" s="23">
        <v>2</v>
      </c>
      <c r="G1165" s="1" t="s">
        <v>513</v>
      </c>
      <c r="H1165" s="2">
        <v>1.25</v>
      </c>
      <c r="I1165" s="1"/>
      <c r="J1165" s="14">
        <f t="shared" si="3"/>
        <v>4.4721359549995796</v>
      </c>
      <c r="K1165" s="14">
        <v>1.2</v>
      </c>
      <c r="L1165" s="14">
        <f t="shared" si="4"/>
        <v>5.3665631459994954</v>
      </c>
      <c r="O1165" s="1" t="s">
        <v>1246</v>
      </c>
      <c r="P1165" s="116" t="s">
        <v>23</v>
      </c>
      <c r="Q1165" s="116"/>
    </row>
    <row r="1166" spans="1:17" hidden="1" x14ac:dyDescent="0.2">
      <c r="A1166" s="1">
        <v>1163</v>
      </c>
      <c r="B1166" s="2">
        <v>207</v>
      </c>
      <c r="C1166" s="2" t="s">
        <v>12</v>
      </c>
      <c r="D1166" s="1" t="s">
        <v>1142</v>
      </c>
      <c r="E1166" s="2">
        <v>20</v>
      </c>
      <c r="F1166" s="2">
        <v>2</v>
      </c>
      <c r="G1166" s="1" t="s">
        <v>356</v>
      </c>
      <c r="H1166" s="2">
        <v>1.48</v>
      </c>
      <c r="I1166" s="1"/>
      <c r="J1166" s="14">
        <f t="shared" si="3"/>
        <v>4.8662100242385753</v>
      </c>
      <c r="K1166" s="14">
        <v>1.2</v>
      </c>
      <c r="L1166" s="14">
        <f t="shared" si="4"/>
        <v>5.8394520290862904</v>
      </c>
      <c r="O1166" s="1" t="s">
        <v>1246</v>
      </c>
      <c r="P1166" s="116" t="s">
        <v>23</v>
      </c>
      <c r="Q1166" s="116"/>
    </row>
    <row r="1167" spans="1:17" hidden="1" x14ac:dyDescent="0.2">
      <c r="A1167" s="1">
        <v>1164</v>
      </c>
      <c r="B1167" s="2">
        <v>207</v>
      </c>
      <c r="C1167" s="2" t="s">
        <v>12</v>
      </c>
      <c r="D1167" s="1" t="s">
        <v>1142</v>
      </c>
      <c r="E1167" s="2">
        <v>21</v>
      </c>
      <c r="F1167" s="2">
        <v>12</v>
      </c>
      <c r="G1167" s="1" t="s">
        <v>1151</v>
      </c>
      <c r="H1167" s="2">
        <v>16.38</v>
      </c>
      <c r="I1167" s="1"/>
      <c r="J1167" s="14">
        <f t="shared" si="3"/>
        <v>16.188885075878449</v>
      </c>
      <c r="K1167" s="14">
        <v>1.2</v>
      </c>
      <c r="L1167" s="14">
        <f t="shared" si="4"/>
        <v>19.426662091054137</v>
      </c>
      <c r="O1167" s="1" t="s">
        <v>1246</v>
      </c>
      <c r="P1167" s="116" t="s">
        <v>23</v>
      </c>
      <c r="Q1167" s="116"/>
    </row>
    <row r="1168" spans="1:17" hidden="1" x14ac:dyDescent="0.2">
      <c r="A1168" s="1">
        <v>1165</v>
      </c>
      <c r="B1168" s="2">
        <v>207</v>
      </c>
      <c r="C1168" s="2" t="s">
        <v>12</v>
      </c>
      <c r="D1168" s="1" t="s">
        <v>1142</v>
      </c>
      <c r="E1168" s="2">
        <v>22</v>
      </c>
      <c r="F1168" s="2">
        <v>12</v>
      </c>
      <c r="G1168" s="1" t="s">
        <v>1135</v>
      </c>
      <c r="H1168" s="2">
        <v>11.34</v>
      </c>
      <c r="I1168" s="1"/>
      <c r="J1168" s="14">
        <f t="shared" si="3"/>
        <v>13.469966592386189</v>
      </c>
      <c r="K1168" s="14">
        <v>1.2</v>
      </c>
      <c r="L1168" s="14">
        <f t="shared" si="4"/>
        <v>16.163959910863426</v>
      </c>
      <c r="O1168" s="1" t="s">
        <v>1246</v>
      </c>
      <c r="P1168" s="116" t="s">
        <v>23</v>
      </c>
      <c r="Q1168" s="116"/>
    </row>
    <row r="1169" spans="1:20" hidden="1" x14ac:dyDescent="0.2">
      <c r="A1169" s="1">
        <v>1166</v>
      </c>
      <c r="B1169" s="2">
        <v>207</v>
      </c>
      <c r="C1169" s="2" t="s">
        <v>12</v>
      </c>
      <c r="D1169" s="1" t="s">
        <v>1142</v>
      </c>
      <c r="E1169" s="2">
        <v>23</v>
      </c>
      <c r="F1169" s="2">
        <v>14</v>
      </c>
      <c r="G1169" s="1" t="s">
        <v>36</v>
      </c>
      <c r="H1169" s="2">
        <v>3.64</v>
      </c>
      <c r="I1169" s="1"/>
      <c r="J1169" s="14">
        <f t="shared" si="3"/>
        <v>7.6315136113355653</v>
      </c>
      <c r="K1169" s="14">
        <v>1.2</v>
      </c>
      <c r="L1169" s="14">
        <f t="shared" si="4"/>
        <v>9.1578163336026783</v>
      </c>
      <c r="O1169" s="1" t="s">
        <v>1246</v>
      </c>
      <c r="P1169" s="116" t="s">
        <v>23</v>
      </c>
      <c r="Q1169" s="116"/>
    </row>
    <row r="1170" spans="1:20" hidden="1" x14ac:dyDescent="0.2">
      <c r="A1170" s="1">
        <v>1167</v>
      </c>
      <c r="B1170" s="2">
        <v>207</v>
      </c>
      <c r="C1170" s="2" t="s">
        <v>12</v>
      </c>
      <c r="D1170" s="1" t="s">
        <v>1142</v>
      </c>
      <c r="E1170" s="2">
        <v>24</v>
      </c>
      <c r="F1170" s="2">
        <v>6</v>
      </c>
      <c r="G1170" s="1" t="s">
        <v>13</v>
      </c>
      <c r="H1170" s="2">
        <v>3.92</v>
      </c>
      <c r="I1170" s="1"/>
      <c r="J1170" s="14">
        <f t="shared" si="3"/>
        <v>7.9195959492893326</v>
      </c>
      <c r="K1170" s="14">
        <v>1.2</v>
      </c>
      <c r="L1170" s="14">
        <f t="shared" si="4"/>
        <v>9.5035151391471988</v>
      </c>
      <c r="O1170" s="1" t="s">
        <v>1246</v>
      </c>
      <c r="P1170" s="116" t="s">
        <v>23</v>
      </c>
      <c r="Q1170" s="116"/>
    </row>
    <row r="1171" spans="1:20" hidden="1" x14ac:dyDescent="0.2">
      <c r="A1171" s="1">
        <v>1168</v>
      </c>
      <c r="B1171" s="2">
        <v>207</v>
      </c>
      <c r="C1171" s="2" t="s">
        <v>12</v>
      </c>
      <c r="D1171" s="1" t="s">
        <v>1142</v>
      </c>
      <c r="E1171" s="2">
        <v>25</v>
      </c>
      <c r="F1171" s="2">
        <v>6</v>
      </c>
      <c r="G1171" s="1" t="s">
        <v>1148</v>
      </c>
      <c r="H1171" s="2">
        <v>20.46</v>
      </c>
      <c r="I1171" s="1"/>
      <c r="J1171" s="14">
        <f t="shared" si="3"/>
        <v>18.093092604637828</v>
      </c>
      <c r="K1171" s="14">
        <v>1.2</v>
      </c>
      <c r="L1171" s="14">
        <f t="shared" si="4"/>
        <v>21.711711125565394</v>
      </c>
      <c r="O1171" s="1" t="s">
        <v>1246</v>
      </c>
      <c r="P1171" s="116" t="s">
        <v>23</v>
      </c>
      <c r="Q1171" s="116"/>
    </row>
    <row r="1172" spans="1:20" hidden="1" x14ac:dyDescent="0.2">
      <c r="A1172" s="1">
        <v>1169</v>
      </c>
      <c r="B1172" s="2">
        <v>207</v>
      </c>
      <c r="C1172" s="2" t="s">
        <v>12</v>
      </c>
      <c r="D1172" s="12" t="s">
        <v>1039</v>
      </c>
      <c r="E1172" s="2">
        <v>400</v>
      </c>
      <c r="F1172" s="23">
        <v>6</v>
      </c>
      <c r="G1172" s="1" t="s">
        <v>756</v>
      </c>
      <c r="H1172" s="2">
        <v>21.89</v>
      </c>
      <c r="I1172" s="1"/>
      <c r="J1172" s="14">
        <f t="shared" si="3"/>
        <v>18.714700104463336</v>
      </c>
      <c r="K1172" s="14">
        <v>1.2</v>
      </c>
      <c r="L1172" s="14">
        <f t="shared" si="4"/>
        <v>22.457640125356004</v>
      </c>
      <c r="O1172" s="1" t="s">
        <v>1246</v>
      </c>
      <c r="P1172" s="116" t="s">
        <v>23</v>
      </c>
      <c r="Q1172" s="116"/>
    </row>
    <row r="1173" spans="1:20" hidden="1" x14ac:dyDescent="0.2">
      <c r="A1173" s="1">
        <v>1170</v>
      </c>
      <c r="B1173" s="2">
        <v>207</v>
      </c>
      <c r="C1173" s="2" t="s">
        <v>12</v>
      </c>
      <c r="D1173" s="12" t="s">
        <v>1039</v>
      </c>
      <c r="E1173" s="2">
        <v>401</v>
      </c>
      <c r="F1173" s="2">
        <v>6</v>
      </c>
      <c r="G1173" s="1" t="s">
        <v>1152</v>
      </c>
      <c r="H1173" s="2">
        <v>41.27</v>
      </c>
      <c r="I1173" s="1"/>
      <c r="J1173" s="14">
        <f t="shared" si="3"/>
        <v>25.696692394158436</v>
      </c>
      <c r="K1173" s="14">
        <v>1.2</v>
      </c>
      <c r="L1173" s="14">
        <f t="shared" si="4"/>
        <v>30.836030872990122</v>
      </c>
      <c r="O1173" s="1" t="s">
        <v>1246</v>
      </c>
      <c r="P1173" s="116" t="s">
        <v>23</v>
      </c>
      <c r="Q1173" s="116"/>
    </row>
    <row r="1174" spans="1:20" x14ac:dyDescent="0.2">
      <c r="A1174" s="1">
        <v>1171</v>
      </c>
      <c r="B1174" s="2">
        <v>207</v>
      </c>
      <c r="C1174" s="2" t="s">
        <v>12</v>
      </c>
      <c r="D1174" s="12" t="s">
        <v>1039</v>
      </c>
      <c r="E1174" s="2">
        <v>402</v>
      </c>
      <c r="F1174" s="23">
        <v>8</v>
      </c>
      <c r="G1174" s="1" t="s">
        <v>1153</v>
      </c>
      <c r="H1174" s="2">
        <v>10.4</v>
      </c>
      <c r="I1174" s="1"/>
      <c r="J1174" s="14">
        <f t="shared" si="3"/>
        <v>12.89961239727768</v>
      </c>
      <c r="K1174" s="14">
        <v>1.2</v>
      </c>
      <c r="L1174" s="14">
        <f t="shared" si="4"/>
        <v>15.479534876733215</v>
      </c>
      <c r="O1174" s="1" t="s">
        <v>1246</v>
      </c>
      <c r="P1174" s="116" t="s">
        <v>23</v>
      </c>
      <c r="Q1174" s="116"/>
    </row>
    <row r="1175" spans="1:20" hidden="1" x14ac:dyDescent="0.2">
      <c r="A1175" s="1">
        <v>1172</v>
      </c>
      <c r="B1175" s="2">
        <v>206</v>
      </c>
      <c r="C1175" s="2" t="s">
        <v>12</v>
      </c>
      <c r="D1175" s="12" t="s">
        <v>1039</v>
      </c>
      <c r="E1175" s="2">
        <v>403</v>
      </c>
      <c r="F1175" s="2">
        <v>6</v>
      </c>
      <c r="G1175" s="1" t="s">
        <v>13</v>
      </c>
      <c r="H1175" s="2">
        <v>17.920000000000002</v>
      </c>
      <c r="I1175" s="1"/>
      <c r="J1175" s="14">
        <f t="shared" si="3"/>
        <v>16.932808390813381</v>
      </c>
      <c r="K1175" s="14">
        <v>1.2</v>
      </c>
      <c r="L1175" s="14">
        <f t="shared" si="4"/>
        <v>20.319370068976056</v>
      </c>
      <c r="O1175" s="1" t="s">
        <v>1246</v>
      </c>
      <c r="P1175" s="116" t="s">
        <v>23</v>
      </c>
      <c r="Q1175" s="116"/>
    </row>
    <row r="1176" spans="1:20" x14ac:dyDescent="0.2">
      <c r="A1176" s="1">
        <v>1173</v>
      </c>
      <c r="B1176" s="2">
        <v>206</v>
      </c>
      <c r="C1176" s="2" t="s">
        <v>12</v>
      </c>
      <c r="D1176" s="12" t="s">
        <v>1039</v>
      </c>
      <c r="E1176" s="2">
        <v>404</v>
      </c>
      <c r="F1176" s="23">
        <v>8</v>
      </c>
      <c r="G1176" s="1" t="s">
        <v>1153</v>
      </c>
      <c r="H1176" s="2">
        <v>8.1199999999999992</v>
      </c>
      <c r="I1176" s="1"/>
      <c r="J1176" s="14">
        <f t="shared" si="3"/>
        <v>11.398245479020005</v>
      </c>
      <c r="K1176" s="14">
        <v>1.2</v>
      </c>
      <c r="L1176" s="14">
        <f t="shared" si="4"/>
        <v>13.677894574824006</v>
      </c>
      <c r="O1176" s="1" t="s">
        <v>1246</v>
      </c>
      <c r="P1176" s="116" t="s">
        <v>23</v>
      </c>
      <c r="Q1176" s="116"/>
    </row>
    <row r="1177" spans="1:20" hidden="1" x14ac:dyDescent="0.2">
      <c r="A1177" s="1">
        <v>1174</v>
      </c>
      <c r="B1177" s="2">
        <v>205</v>
      </c>
      <c r="C1177" s="2" t="s">
        <v>12</v>
      </c>
      <c r="D1177" s="12" t="s">
        <v>1039</v>
      </c>
      <c r="E1177" s="2">
        <v>405</v>
      </c>
      <c r="F1177" s="23">
        <v>6</v>
      </c>
      <c r="G1177" s="1" t="s">
        <v>1154</v>
      </c>
      <c r="H1177" s="2">
        <v>48.24</v>
      </c>
      <c r="I1177" s="1"/>
      <c r="J1177" s="14">
        <f t="shared" si="3"/>
        <v>27.782008566696543</v>
      </c>
      <c r="K1177" s="14">
        <v>1.2</v>
      </c>
      <c r="L1177" s="14">
        <f t="shared" si="4"/>
        <v>33.338410280035852</v>
      </c>
      <c r="O1177" s="1" t="s">
        <v>1246</v>
      </c>
      <c r="P1177" s="116" t="s">
        <v>23</v>
      </c>
      <c r="Q1177" s="116"/>
      <c r="T1177" s="13"/>
    </row>
    <row r="1178" spans="1:20" hidden="1" x14ac:dyDescent="0.2">
      <c r="A1178" s="1">
        <v>1175</v>
      </c>
      <c r="B1178" s="2">
        <v>206</v>
      </c>
      <c r="C1178" s="2" t="s">
        <v>12</v>
      </c>
      <c r="D1178" s="16" t="s">
        <v>697</v>
      </c>
      <c r="E1178" s="2">
        <v>500</v>
      </c>
      <c r="F1178" s="2">
        <v>13</v>
      </c>
      <c r="G1178" s="1" t="s">
        <v>1155</v>
      </c>
      <c r="H1178" s="2">
        <v>4.22</v>
      </c>
      <c r="I1178" s="1"/>
      <c r="J1178" s="14">
        <f t="shared" si="3"/>
        <v>8.2170554336696551</v>
      </c>
      <c r="K1178" s="1"/>
      <c r="L1178" s="1"/>
    </row>
    <row r="1179" spans="1:20" hidden="1" x14ac:dyDescent="0.2">
      <c r="A1179" s="1">
        <v>1176</v>
      </c>
      <c r="B1179" s="2">
        <v>206</v>
      </c>
      <c r="C1179" s="2" t="s">
        <v>12</v>
      </c>
      <c r="D1179" s="16" t="s">
        <v>697</v>
      </c>
      <c r="E1179" s="2">
        <v>501</v>
      </c>
      <c r="F1179" s="2">
        <v>13</v>
      </c>
      <c r="G1179" s="1" t="s">
        <v>1155</v>
      </c>
      <c r="H1179" s="2">
        <v>3.89</v>
      </c>
      <c r="I1179" s="1"/>
      <c r="J1179" s="14">
        <f t="shared" si="3"/>
        <v>7.8892331693264079</v>
      </c>
      <c r="K1179" s="1"/>
      <c r="L1179" s="1"/>
    </row>
    <row r="1180" spans="1:20" hidden="1" x14ac:dyDescent="0.2">
      <c r="A1180" s="1">
        <v>1177</v>
      </c>
      <c r="B1180" s="2">
        <v>206</v>
      </c>
      <c r="C1180" s="2" t="s">
        <v>12</v>
      </c>
      <c r="D1180" s="16" t="s">
        <v>697</v>
      </c>
      <c r="E1180" s="2">
        <v>504</v>
      </c>
      <c r="F1180" s="2">
        <v>13</v>
      </c>
      <c r="G1180" s="1" t="s">
        <v>1155</v>
      </c>
      <c r="H1180" s="2">
        <v>6.88</v>
      </c>
      <c r="I1180" s="1"/>
      <c r="J1180" s="14">
        <f t="shared" si="3"/>
        <v>10.491901638883201</v>
      </c>
      <c r="K1180" s="1"/>
      <c r="L1180" s="1"/>
    </row>
    <row r="1181" spans="1:20" hidden="1" x14ac:dyDescent="0.2">
      <c r="A1181" s="1">
        <v>1178</v>
      </c>
      <c r="B1181" s="2">
        <v>206</v>
      </c>
      <c r="C1181" s="2" t="s">
        <v>12</v>
      </c>
      <c r="D1181" s="16" t="s">
        <v>697</v>
      </c>
      <c r="E1181" s="2">
        <v>505</v>
      </c>
      <c r="F1181" s="2">
        <v>13</v>
      </c>
      <c r="G1181" s="1" t="s">
        <v>1155</v>
      </c>
      <c r="H1181" s="2">
        <v>7.18</v>
      </c>
      <c r="I1181" s="1"/>
      <c r="J1181" s="14">
        <f t="shared" si="3"/>
        <v>10.71820880557941</v>
      </c>
      <c r="K1181" s="1"/>
      <c r="L1181" s="1"/>
    </row>
    <row r="1182" spans="1:20" hidden="1" x14ac:dyDescent="0.2">
      <c r="A1182" s="1">
        <v>1179</v>
      </c>
      <c r="B1182" s="2">
        <v>206</v>
      </c>
      <c r="C1182" s="2" t="s">
        <v>12</v>
      </c>
      <c r="D1182" s="16" t="s">
        <v>697</v>
      </c>
      <c r="E1182" s="2">
        <v>506</v>
      </c>
      <c r="F1182" s="2">
        <v>13</v>
      </c>
      <c r="G1182" s="1" t="s">
        <v>1156</v>
      </c>
      <c r="H1182" s="2">
        <v>12.71</v>
      </c>
      <c r="I1182" s="1"/>
      <c r="J1182" s="14">
        <f t="shared" si="3"/>
        <v>14.260434775980711</v>
      </c>
      <c r="K1182" s="1"/>
      <c r="L1182" s="1"/>
    </row>
    <row r="1183" spans="1:20" hidden="1" x14ac:dyDescent="0.2">
      <c r="A1183" s="1">
        <v>1180</v>
      </c>
      <c r="B1183" s="2">
        <v>206</v>
      </c>
      <c r="C1183" s="2" t="s">
        <v>12</v>
      </c>
      <c r="D1183" s="16" t="s">
        <v>697</v>
      </c>
      <c r="E1183" s="2">
        <v>507</v>
      </c>
      <c r="F1183" s="2">
        <v>13</v>
      </c>
      <c r="G1183" s="1" t="s">
        <v>1155</v>
      </c>
      <c r="H1183" s="2">
        <v>13.31</v>
      </c>
      <c r="I1183" s="1"/>
      <c r="J1183" s="14">
        <f t="shared" si="3"/>
        <v>14.59314907756376</v>
      </c>
      <c r="K1183" s="1"/>
      <c r="L1183" s="1"/>
    </row>
    <row r="1184" spans="1:20" hidden="1" x14ac:dyDescent="0.2">
      <c r="A1184" s="1">
        <v>1181</v>
      </c>
      <c r="B1184" s="2">
        <v>206</v>
      </c>
      <c r="C1184" s="2" t="s">
        <v>12</v>
      </c>
      <c r="D1184" s="16" t="s">
        <v>697</v>
      </c>
      <c r="E1184" s="2">
        <v>509</v>
      </c>
      <c r="F1184" s="2">
        <v>13</v>
      </c>
      <c r="G1184" s="1" t="s">
        <v>1155</v>
      </c>
      <c r="H1184" s="2">
        <v>5.28</v>
      </c>
      <c r="I1184" s="1"/>
      <c r="J1184" s="14">
        <f t="shared" si="3"/>
        <v>9.1913002344608454</v>
      </c>
      <c r="K1184" s="1"/>
      <c r="L1184" s="1"/>
    </row>
    <row r="1185" spans="1:17" hidden="1" x14ac:dyDescent="0.2">
      <c r="A1185" s="1">
        <v>1182</v>
      </c>
      <c r="B1185" s="2">
        <v>206</v>
      </c>
      <c r="C1185" s="2" t="s">
        <v>12</v>
      </c>
      <c r="D1185" s="16" t="s">
        <v>697</v>
      </c>
      <c r="E1185" s="2">
        <v>510</v>
      </c>
      <c r="F1185" s="2">
        <v>13</v>
      </c>
      <c r="G1185" s="1" t="s">
        <v>1155</v>
      </c>
      <c r="H1185" s="2">
        <v>7.7</v>
      </c>
      <c r="I1185" s="1"/>
      <c r="J1185" s="14">
        <f t="shared" si="3"/>
        <v>11.099549540409287</v>
      </c>
      <c r="K1185" s="1"/>
      <c r="L1185" s="1"/>
    </row>
    <row r="1186" spans="1:17" hidden="1" x14ac:dyDescent="0.2">
      <c r="A1186" s="1">
        <v>1183</v>
      </c>
      <c r="B1186" s="2">
        <v>206</v>
      </c>
      <c r="C1186" s="2" t="s">
        <v>12</v>
      </c>
      <c r="D1186" s="16" t="s">
        <v>697</v>
      </c>
      <c r="E1186" s="2">
        <v>511</v>
      </c>
      <c r="F1186" s="2">
        <v>13</v>
      </c>
      <c r="G1186" s="1" t="s">
        <v>1156</v>
      </c>
      <c r="H1186" s="2">
        <v>12.71</v>
      </c>
      <c r="I1186" s="1"/>
      <c r="J1186" s="14">
        <f t="shared" si="3"/>
        <v>14.260434775980711</v>
      </c>
      <c r="K1186" s="1"/>
      <c r="L1186" s="1"/>
    </row>
    <row r="1187" spans="1:17" hidden="1" x14ac:dyDescent="0.2">
      <c r="A1187" s="1">
        <v>1184</v>
      </c>
      <c r="B1187" s="2">
        <v>206</v>
      </c>
      <c r="C1187" s="2" t="s">
        <v>12</v>
      </c>
      <c r="D1187" s="16" t="s">
        <v>697</v>
      </c>
      <c r="E1187" s="2">
        <v>512</v>
      </c>
      <c r="F1187" s="2">
        <v>13</v>
      </c>
      <c r="G1187" s="1" t="s">
        <v>1155</v>
      </c>
      <c r="H1187" s="2">
        <v>7.18</v>
      </c>
      <c r="I1187" s="1"/>
      <c r="J1187" s="14">
        <f t="shared" si="3"/>
        <v>10.71820880557941</v>
      </c>
      <c r="K1187" s="1"/>
      <c r="L1187" s="1"/>
    </row>
    <row r="1188" spans="1:17" hidden="1" x14ac:dyDescent="0.2">
      <c r="A1188" s="1">
        <v>1185</v>
      </c>
      <c r="B1188" s="2">
        <v>206</v>
      </c>
      <c r="C1188" s="2" t="s">
        <v>12</v>
      </c>
      <c r="D1188" s="16" t="s">
        <v>697</v>
      </c>
      <c r="E1188" s="2">
        <v>513</v>
      </c>
      <c r="F1188" s="2">
        <v>13</v>
      </c>
      <c r="G1188" s="1" t="s">
        <v>1155</v>
      </c>
      <c r="H1188" s="2">
        <v>6.88</v>
      </c>
      <c r="I1188" s="1"/>
      <c r="J1188" s="14">
        <f t="shared" si="3"/>
        <v>10.491901638883201</v>
      </c>
      <c r="K1188" s="1"/>
      <c r="L1188" s="1"/>
    </row>
    <row r="1189" spans="1:17" hidden="1" x14ac:dyDescent="0.2">
      <c r="A1189" s="1">
        <v>1186</v>
      </c>
      <c r="B1189" s="2">
        <v>206</v>
      </c>
      <c r="C1189" s="2" t="s">
        <v>12</v>
      </c>
      <c r="D1189" s="16" t="s">
        <v>697</v>
      </c>
      <c r="E1189" s="2">
        <v>514</v>
      </c>
      <c r="F1189" s="2">
        <v>13</v>
      </c>
      <c r="G1189" s="1" t="s">
        <v>1155</v>
      </c>
      <c r="H1189" s="2">
        <v>4.22</v>
      </c>
      <c r="I1189" s="1"/>
      <c r="J1189" s="14">
        <f t="shared" si="3"/>
        <v>8.2170554336696551</v>
      </c>
      <c r="K1189" s="1"/>
      <c r="L1189" s="1"/>
    </row>
    <row r="1190" spans="1:17" hidden="1" x14ac:dyDescent="0.2">
      <c r="A1190" s="1">
        <v>1187</v>
      </c>
      <c r="B1190" s="2">
        <v>206</v>
      </c>
      <c r="C1190" s="2" t="s">
        <v>12</v>
      </c>
      <c r="D1190" s="16" t="s">
        <v>697</v>
      </c>
      <c r="E1190" s="2">
        <v>515</v>
      </c>
      <c r="F1190" s="2">
        <v>13</v>
      </c>
      <c r="G1190" s="1" t="s">
        <v>1155</v>
      </c>
      <c r="H1190" s="2">
        <v>3.89</v>
      </c>
      <c r="I1190" s="1"/>
      <c r="J1190" s="14">
        <f t="shared" si="3"/>
        <v>7.8892331693264079</v>
      </c>
      <c r="K1190" s="1"/>
      <c r="L1190" s="1"/>
    </row>
    <row r="1191" spans="1:17" hidden="1" x14ac:dyDescent="0.2">
      <c r="A1191" s="1">
        <v>1188</v>
      </c>
      <c r="B1191" s="2">
        <v>206</v>
      </c>
      <c r="C1191" s="2" t="s">
        <v>12</v>
      </c>
      <c r="D1191" s="16" t="s">
        <v>697</v>
      </c>
      <c r="E1191" s="2">
        <v>518</v>
      </c>
      <c r="F1191" s="2">
        <v>13</v>
      </c>
      <c r="G1191" s="1" t="s">
        <v>1156</v>
      </c>
      <c r="H1191" s="2">
        <v>33.479999999999997</v>
      </c>
      <c r="I1191" s="1"/>
      <c r="J1191" s="14">
        <f t="shared" si="3"/>
        <v>23.144761826383093</v>
      </c>
      <c r="K1191" s="1"/>
      <c r="L1191" s="1"/>
    </row>
    <row r="1192" spans="1:17" hidden="1" x14ac:dyDescent="0.2">
      <c r="A1192" s="1">
        <v>1189</v>
      </c>
      <c r="B1192" s="2">
        <v>207</v>
      </c>
      <c r="C1192" s="2" t="s">
        <v>12</v>
      </c>
      <c r="D1192" s="16" t="s">
        <v>697</v>
      </c>
      <c r="E1192" s="2">
        <v>519</v>
      </c>
      <c r="F1192" s="2">
        <v>13</v>
      </c>
      <c r="G1192" s="1" t="s">
        <v>1157</v>
      </c>
      <c r="H1192" s="2">
        <v>20.85</v>
      </c>
      <c r="I1192" s="1"/>
      <c r="J1192" s="14">
        <f t="shared" si="3"/>
        <v>18.264720090929398</v>
      </c>
      <c r="K1192" s="1"/>
      <c r="L1192" s="1"/>
    </row>
    <row r="1193" spans="1:17" hidden="1" x14ac:dyDescent="0.2">
      <c r="A1193" s="1">
        <v>1190</v>
      </c>
      <c r="B1193" s="2">
        <v>207</v>
      </c>
      <c r="C1193" s="2" t="s">
        <v>12</v>
      </c>
      <c r="D1193" s="16" t="s">
        <v>697</v>
      </c>
      <c r="E1193" s="2">
        <v>520</v>
      </c>
      <c r="F1193" s="2">
        <v>13</v>
      </c>
      <c r="G1193" s="1" t="s">
        <v>1158</v>
      </c>
      <c r="H1193" s="2">
        <v>16.82</v>
      </c>
      <c r="I1193" s="1"/>
      <c r="J1193" s="14">
        <f t="shared" si="3"/>
        <v>16.404877323527902</v>
      </c>
      <c r="K1193" s="1"/>
      <c r="L1193" s="1"/>
    </row>
    <row r="1194" spans="1:17" hidden="1" x14ac:dyDescent="0.2">
      <c r="A1194" s="1">
        <v>1191</v>
      </c>
      <c r="B1194" s="2">
        <v>207</v>
      </c>
      <c r="C1194" s="2" t="s">
        <v>12</v>
      </c>
      <c r="D1194" s="16" t="s">
        <v>697</v>
      </c>
      <c r="E1194" s="2">
        <v>521</v>
      </c>
      <c r="F1194" s="2">
        <v>13</v>
      </c>
      <c r="G1194" s="1" t="s">
        <v>1159</v>
      </c>
      <c r="H1194" s="2">
        <v>7.6</v>
      </c>
      <c r="I1194" s="1"/>
      <c r="J1194" s="14">
        <f t="shared" si="3"/>
        <v>11.027239001672177</v>
      </c>
      <c r="K1194" s="1"/>
      <c r="L1194" s="1"/>
    </row>
    <row r="1195" spans="1:17" hidden="1" x14ac:dyDescent="0.2">
      <c r="A1195" s="1">
        <v>1192</v>
      </c>
      <c r="B1195" s="2">
        <v>206</v>
      </c>
      <c r="C1195" s="2" t="s">
        <v>12</v>
      </c>
      <c r="D1195" s="16" t="s">
        <v>697</v>
      </c>
      <c r="E1195" s="2">
        <v>522</v>
      </c>
      <c r="F1195" s="2">
        <v>13</v>
      </c>
      <c r="G1195" s="1" t="s">
        <v>1160</v>
      </c>
      <c r="H1195" s="2">
        <v>3.12</v>
      </c>
      <c r="I1195" s="1"/>
      <c r="J1195" s="14">
        <f t="shared" si="3"/>
        <v>7.0654086930622775</v>
      </c>
      <c r="K1195" s="1"/>
      <c r="L1195" s="1"/>
    </row>
    <row r="1196" spans="1:17" hidden="1" x14ac:dyDescent="0.2">
      <c r="A1196" s="1">
        <v>1193</v>
      </c>
      <c r="B1196" s="2">
        <v>206</v>
      </c>
      <c r="C1196" s="2" t="s">
        <v>12</v>
      </c>
      <c r="D1196" s="16" t="s">
        <v>697</v>
      </c>
      <c r="E1196" s="2">
        <v>523</v>
      </c>
      <c r="F1196" s="2">
        <v>13</v>
      </c>
      <c r="G1196" s="1" t="s">
        <v>1160</v>
      </c>
      <c r="H1196" s="2">
        <v>5.0599999999999996</v>
      </c>
      <c r="I1196" s="1"/>
      <c r="J1196" s="14">
        <f t="shared" si="3"/>
        <v>8.9977775033615934</v>
      </c>
      <c r="K1196" s="1"/>
      <c r="L1196" s="1"/>
    </row>
    <row r="1197" spans="1:17" hidden="1" x14ac:dyDescent="0.2">
      <c r="A1197" s="1">
        <v>1194</v>
      </c>
      <c r="B1197" s="2">
        <v>207</v>
      </c>
      <c r="C1197" s="2" t="s">
        <v>55</v>
      </c>
      <c r="D1197" s="1" t="s">
        <v>1123</v>
      </c>
      <c r="E1197" s="2">
        <v>1050</v>
      </c>
      <c r="F1197" s="2">
        <v>2</v>
      </c>
      <c r="G1197" s="1" t="s">
        <v>1038</v>
      </c>
      <c r="H1197" s="2">
        <v>19.46</v>
      </c>
      <c r="I1197" s="1"/>
      <c r="J1197" s="14">
        <f t="shared" si="3"/>
        <v>17.645396000090223</v>
      </c>
      <c r="K1197" s="14">
        <v>1.2</v>
      </c>
      <c r="L1197" s="14">
        <f t="shared" ref="L1197:L1228" si="5">J1197*K1197</f>
        <v>21.174475200108265</v>
      </c>
      <c r="O1197" s="1" t="s">
        <v>1246</v>
      </c>
      <c r="P1197" s="116" t="s">
        <v>23</v>
      </c>
      <c r="Q1197" s="116"/>
    </row>
    <row r="1198" spans="1:17" hidden="1" x14ac:dyDescent="0.2">
      <c r="A1198" s="1">
        <v>1195</v>
      </c>
      <c r="B1198" s="2">
        <v>207</v>
      </c>
      <c r="C1198" s="2" t="s">
        <v>55</v>
      </c>
      <c r="D1198" s="1" t="s">
        <v>1123</v>
      </c>
      <c r="E1198" s="2">
        <v>1051</v>
      </c>
      <c r="F1198" s="2">
        <v>2</v>
      </c>
      <c r="G1198" s="1" t="s">
        <v>1038</v>
      </c>
      <c r="H1198" s="2">
        <v>18.7</v>
      </c>
      <c r="I1198" s="1"/>
      <c r="J1198" s="14">
        <f t="shared" ref="J1198:J1261" si="6">(SQRT(H1198))*4</f>
        <v>17.297398648351724</v>
      </c>
      <c r="K1198" s="14">
        <v>1.2</v>
      </c>
      <c r="L1198" s="14">
        <f t="shared" si="5"/>
        <v>20.756878378022069</v>
      </c>
      <c r="O1198" s="1" t="s">
        <v>1246</v>
      </c>
      <c r="P1198" s="116" t="s">
        <v>23</v>
      </c>
      <c r="Q1198" s="116"/>
    </row>
    <row r="1199" spans="1:17" hidden="1" x14ac:dyDescent="0.2">
      <c r="A1199" s="1">
        <v>1196</v>
      </c>
      <c r="B1199" s="2">
        <v>207</v>
      </c>
      <c r="C1199" s="2" t="s">
        <v>55</v>
      </c>
      <c r="D1199" s="1" t="s">
        <v>1123</v>
      </c>
      <c r="E1199" s="2">
        <v>1052</v>
      </c>
      <c r="F1199" s="2">
        <v>6</v>
      </c>
      <c r="G1199" s="1" t="s">
        <v>1144</v>
      </c>
      <c r="H1199" s="2">
        <v>5.77</v>
      </c>
      <c r="I1199" s="1"/>
      <c r="J1199" s="14">
        <f t="shared" si="6"/>
        <v>9.6083297195714508</v>
      </c>
      <c r="K1199" s="14">
        <v>1.2</v>
      </c>
      <c r="L1199" s="14">
        <f t="shared" si="5"/>
        <v>11.529995663485741</v>
      </c>
      <c r="O1199" s="1" t="s">
        <v>1246</v>
      </c>
      <c r="P1199" s="116" t="s">
        <v>23</v>
      </c>
      <c r="Q1199" s="116"/>
    </row>
    <row r="1200" spans="1:17" hidden="1" x14ac:dyDescent="0.2">
      <c r="A1200" s="1">
        <v>1197</v>
      </c>
      <c r="B1200" s="2">
        <v>207</v>
      </c>
      <c r="C1200" s="2" t="s">
        <v>55</v>
      </c>
      <c r="D1200" s="1" t="s">
        <v>1123</v>
      </c>
      <c r="E1200" s="2">
        <v>1053</v>
      </c>
      <c r="F1200" s="2">
        <v>10</v>
      </c>
      <c r="G1200" s="1" t="s">
        <v>1161</v>
      </c>
      <c r="H1200" s="2">
        <v>15.9</v>
      </c>
      <c r="I1200" s="1"/>
      <c r="J1200" s="14">
        <f t="shared" si="6"/>
        <v>15.949921629901509</v>
      </c>
      <c r="K1200" s="14">
        <v>1.2</v>
      </c>
      <c r="L1200" s="14">
        <f t="shared" si="5"/>
        <v>19.139905955881808</v>
      </c>
      <c r="O1200" s="1" t="s">
        <v>1246</v>
      </c>
      <c r="P1200" s="116" t="s">
        <v>23</v>
      </c>
      <c r="Q1200" s="116"/>
    </row>
    <row r="1201" spans="1:20" hidden="1" x14ac:dyDescent="0.2">
      <c r="A1201" s="1">
        <v>1198</v>
      </c>
      <c r="B1201" s="2">
        <v>207</v>
      </c>
      <c r="C1201" s="2" t="s">
        <v>55</v>
      </c>
      <c r="D1201" s="1" t="s">
        <v>1123</v>
      </c>
      <c r="E1201" s="2">
        <v>1054</v>
      </c>
      <c r="F1201" s="2">
        <v>2</v>
      </c>
      <c r="G1201" s="1" t="s">
        <v>1162</v>
      </c>
      <c r="H1201" s="2">
        <v>6</v>
      </c>
      <c r="I1201" s="1"/>
      <c r="J1201" s="14">
        <f t="shared" si="6"/>
        <v>9.7979589711327115</v>
      </c>
      <c r="K1201" s="14">
        <v>1.2</v>
      </c>
      <c r="L1201" s="14">
        <f t="shared" si="5"/>
        <v>11.757550765359253</v>
      </c>
      <c r="O1201" s="1" t="s">
        <v>1246</v>
      </c>
      <c r="P1201" s="116" t="s">
        <v>23</v>
      </c>
      <c r="Q1201" s="116"/>
    </row>
    <row r="1202" spans="1:20" hidden="1" x14ac:dyDescent="0.2">
      <c r="A1202" s="1">
        <v>1199</v>
      </c>
      <c r="B1202" s="2">
        <v>207</v>
      </c>
      <c r="C1202" s="2" t="s">
        <v>55</v>
      </c>
      <c r="D1202" s="1" t="s">
        <v>1123</v>
      </c>
      <c r="E1202" s="2">
        <v>1055</v>
      </c>
      <c r="F1202" s="2">
        <v>6</v>
      </c>
      <c r="G1202" s="1" t="s">
        <v>1144</v>
      </c>
      <c r="H1202" s="2">
        <v>5.0199999999999996</v>
      </c>
      <c r="I1202" s="1"/>
      <c r="J1202" s="14">
        <f t="shared" si="6"/>
        <v>8.9621426009632312</v>
      </c>
      <c r="K1202" s="14">
        <v>1.2</v>
      </c>
      <c r="L1202" s="14">
        <f t="shared" si="5"/>
        <v>10.754571121155877</v>
      </c>
      <c r="O1202" s="1" t="s">
        <v>1246</v>
      </c>
      <c r="P1202" s="116" t="s">
        <v>23</v>
      </c>
      <c r="Q1202" s="116"/>
    </row>
    <row r="1203" spans="1:20" hidden="1" x14ac:dyDescent="0.2">
      <c r="A1203" s="1">
        <v>1200</v>
      </c>
      <c r="B1203" s="2">
        <v>207</v>
      </c>
      <c r="C1203" s="2" t="s">
        <v>55</v>
      </c>
      <c r="D1203" s="1" t="s">
        <v>1123</v>
      </c>
      <c r="E1203" s="2">
        <v>1056</v>
      </c>
      <c r="F1203" s="2">
        <v>2</v>
      </c>
      <c r="G1203" s="1" t="s">
        <v>1038</v>
      </c>
      <c r="H1203" s="2">
        <v>19.66</v>
      </c>
      <c r="I1203" s="1"/>
      <c r="J1203" s="14">
        <f t="shared" si="6"/>
        <v>17.735839421916292</v>
      </c>
      <c r="K1203" s="14">
        <v>1.2</v>
      </c>
      <c r="L1203" s="14">
        <f t="shared" si="5"/>
        <v>21.283007306299549</v>
      </c>
      <c r="O1203" s="1" t="s">
        <v>1246</v>
      </c>
      <c r="P1203" s="116" t="s">
        <v>23</v>
      </c>
      <c r="Q1203" s="116"/>
    </row>
    <row r="1204" spans="1:20" hidden="1" x14ac:dyDescent="0.2">
      <c r="A1204" s="1">
        <v>1201</v>
      </c>
      <c r="B1204" s="2">
        <v>207</v>
      </c>
      <c r="C1204" s="2" t="s">
        <v>55</v>
      </c>
      <c r="D1204" s="1" t="s">
        <v>1123</v>
      </c>
      <c r="E1204" s="2">
        <v>1057</v>
      </c>
      <c r="F1204" s="2">
        <v>2</v>
      </c>
      <c r="G1204" s="1" t="s">
        <v>325</v>
      </c>
      <c r="H1204" s="2">
        <v>25.46</v>
      </c>
      <c r="I1204" s="1"/>
      <c r="J1204" s="14">
        <f t="shared" si="6"/>
        <v>20.183161298468583</v>
      </c>
      <c r="K1204" s="14">
        <v>1.2</v>
      </c>
      <c r="L1204" s="14">
        <f t="shared" si="5"/>
        <v>24.219793558162298</v>
      </c>
      <c r="O1204" s="1" t="s">
        <v>1246</v>
      </c>
      <c r="P1204" s="116" t="s">
        <v>23</v>
      </c>
      <c r="Q1204" s="116"/>
    </row>
    <row r="1205" spans="1:20" hidden="1" x14ac:dyDescent="0.2">
      <c r="A1205" s="1">
        <v>1202</v>
      </c>
      <c r="B1205" s="2">
        <v>207</v>
      </c>
      <c r="C1205" s="2" t="s">
        <v>55</v>
      </c>
      <c r="D1205" s="1" t="s">
        <v>1123</v>
      </c>
      <c r="E1205" s="2">
        <v>1058</v>
      </c>
      <c r="F1205" s="2">
        <v>2</v>
      </c>
      <c r="G1205" s="1" t="s">
        <v>1163</v>
      </c>
      <c r="H1205" s="2">
        <v>2.4</v>
      </c>
      <c r="I1205" s="1"/>
      <c r="J1205" s="14">
        <f t="shared" si="6"/>
        <v>6.1967733539318672</v>
      </c>
      <c r="K1205" s="14">
        <v>1.2</v>
      </c>
      <c r="L1205" s="14">
        <f t="shared" si="5"/>
        <v>7.43612802471824</v>
      </c>
      <c r="O1205" s="1" t="s">
        <v>1246</v>
      </c>
      <c r="P1205" s="116" t="s">
        <v>23</v>
      </c>
      <c r="Q1205" s="116"/>
    </row>
    <row r="1206" spans="1:20" hidden="1" x14ac:dyDescent="0.2">
      <c r="A1206" s="1">
        <v>1203</v>
      </c>
      <c r="B1206" s="2">
        <v>207</v>
      </c>
      <c r="C1206" s="2" t="s">
        <v>55</v>
      </c>
      <c r="D1206" s="1" t="s">
        <v>1123</v>
      </c>
      <c r="E1206" s="2">
        <v>1059</v>
      </c>
      <c r="F1206" s="2">
        <v>2</v>
      </c>
      <c r="G1206" s="1" t="s">
        <v>1163</v>
      </c>
      <c r="H1206" s="2">
        <v>2.04</v>
      </c>
      <c r="I1206" s="1"/>
      <c r="J1206" s="14">
        <f t="shared" si="6"/>
        <v>5.7131427428342798</v>
      </c>
      <c r="K1206" s="14">
        <v>1.2</v>
      </c>
      <c r="L1206" s="14">
        <f t="shared" si="5"/>
        <v>6.8557712914011359</v>
      </c>
      <c r="O1206" s="1" t="s">
        <v>1246</v>
      </c>
      <c r="P1206" s="116" t="s">
        <v>23</v>
      </c>
      <c r="Q1206" s="116"/>
    </row>
    <row r="1207" spans="1:20" hidden="1" x14ac:dyDescent="0.2">
      <c r="A1207" s="1">
        <v>1204</v>
      </c>
      <c r="B1207" s="2">
        <v>207</v>
      </c>
      <c r="C1207" s="2" t="s">
        <v>55</v>
      </c>
      <c r="D1207" s="1" t="s">
        <v>1123</v>
      </c>
      <c r="E1207" s="2">
        <v>1060</v>
      </c>
      <c r="F1207" s="2">
        <v>6</v>
      </c>
      <c r="G1207" s="1" t="s">
        <v>1164</v>
      </c>
      <c r="H1207" s="2">
        <v>52.49</v>
      </c>
      <c r="I1207" s="1"/>
      <c r="J1207" s="14">
        <f t="shared" si="6"/>
        <v>28.979993098687931</v>
      </c>
      <c r="K1207" s="14">
        <v>1.2</v>
      </c>
      <c r="L1207" s="14">
        <f t="shared" si="5"/>
        <v>34.775991718425516</v>
      </c>
      <c r="O1207" s="1" t="s">
        <v>1246</v>
      </c>
      <c r="P1207" s="116" t="s">
        <v>23</v>
      </c>
      <c r="Q1207" s="116"/>
    </row>
    <row r="1208" spans="1:20" hidden="1" x14ac:dyDescent="0.2">
      <c r="A1208" s="1">
        <v>1205</v>
      </c>
      <c r="B1208" s="2">
        <v>207</v>
      </c>
      <c r="C1208" s="2" t="s">
        <v>55</v>
      </c>
      <c r="D1208" s="1" t="s">
        <v>1123</v>
      </c>
      <c r="E1208" s="2">
        <v>1061</v>
      </c>
      <c r="F1208" s="2">
        <v>2</v>
      </c>
      <c r="G1208" s="1" t="s">
        <v>1163</v>
      </c>
      <c r="H1208" s="2">
        <v>2.25</v>
      </c>
      <c r="I1208" s="1"/>
      <c r="J1208" s="14">
        <f t="shared" si="6"/>
        <v>6</v>
      </c>
      <c r="K1208" s="14">
        <v>1.2</v>
      </c>
      <c r="L1208" s="14">
        <f t="shared" si="5"/>
        <v>7.1999999999999993</v>
      </c>
      <c r="O1208" s="1" t="s">
        <v>1246</v>
      </c>
      <c r="P1208" s="116" t="s">
        <v>23</v>
      </c>
      <c r="Q1208" s="116"/>
    </row>
    <row r="1209" spans="1:20" hidden="1" x14ac:dyDescent="0.2">
      <c r="A1209" s="1">
        <v>1206</v>
      </c>
      <c r="B1209" s="2">
        <v>207</v>
      </c>
      <c r="C1209" s="2" t="s">
        <v>55</v>
      </c>
      <c r="D1209" s="1" t="s">
        <v>1123</v>
      </c>
      <c r="E1209" s="2">
        <v>1062</v>
      </c>
      <c r="F1209" s="2">
        <v>2</v>
      </c>
      <c r="G1209" s="1" t="s">
        <v>1163</v>
      </c>
      <c r="H1209" s="2">
        <v>2.69</v>
      </c>
      <c r="I1209" s="1"/>
      <c r="J1209" s="14">
        <f t="shared" si="6"/>
        <v>6.5604877867426898</v>
      </c>
      <c r="K1209" s="14">
        <v>1.2</v>
      </c>
      <c r="L1209" s="14">
        <f t="shared" si="5"/>
        <v>7.8725853440912275</v>
      </c>
      <c r="O1209" s="1" t="s">
        <v>1246</v>
      </c>
      <c r="P1209" s="116" t="s">
        <v>23</v>
      </c>
      <c r="Q1209" s="116"/>
    </row>
    <row r="1210" spans="1:20" hidden="1" x14ac:dyDescent="0.2">
      <c r="A1210" s="1">
        <v>1207</v>
      </c>
      <c r="B1210" s="2">
        <v>207</v>
      </c>
      <c r="C1210" s="2" t="s">
        <v>55</v>
      </c>
      <c r="D1210" s="1" t="s">
        <v>1123</v>
      </c>
      <c r="E1210" s="2">
        <v>1063</v>
      </c>
      <c r="F1210" s="2">
        <v>2</v>
      </c>
      <c r="G1210" s="1" t="s">
        <v>1165</v>
      </c>
      <c r="H1210" s="2">
        <v>20.05</v>
      </c>
      <c r="I1210" s="1"/>
      <c r="J1210" s="14">
        <f t="shared" si="6"/>
        <v>17.91089054179049</v>
      </c>
      <c r="K1210" s="14">
        <v>1.2</v>
      </c>
      <c r="L1210" s="14">
        <f t="shared" si="5"/>
        <v>21.493068650148587</v>
      </c>
      <c r="O1210" s="1" t="s">
        <v>1246</v>
      </c>
      <c r="P1210" s="116" t="s">
        <v>23</v>
      </c>
      <c r="Q1210" s="116"/>
    </row>
    <row r="1211" spans="1:20" hidden="1" x14ac:dyDescent="0.2">
      <c r="A1211" s="1">
        <v>1208</v>
      </c>
      <c r="B1211" s="2">
        <v>207</v>
      </c>
      <c r="C1211" s="2" t="s">
        <v>55</v>
      </c>
      <c r="D1211" s="1" t="s">
        <v>1123</v>
      </c>
      <c r="E1211" s="2">
        <v>1064</v>
      </c>
      <c r="F1211" s="2">
        <v>4</v>
      </c>
      <c r="G1211" s="1" t="s">
        <v>1068</v>
      </c>
      <c r="H1211" s="2">
        <v>12.76</v>
      </c>
      <c r="I1211" s="1"/>
      <c r="J1211" s="14">
        <f t="shared" si="6"/>
        <v>14.288456879593401</v>
      </c>
      <c r="K1211" s="14">
        <v>1.2</v>
      </c>
      <c r="L1211" s="14">
        <f t="shared" si="5"/>
        <v>17.146148255512081</v>
      </c>
      <c r="O1211" s="1" t="s">
        <v>1246</v>
      </c>
      <c r="P1211" s="116" t="s">
        <v>23</v>
      </c>
      <c r="Q1211" s="116"/>
    </row>
    <row r="1212" spans="1:20" hidden="1" x14ac:dyDescent="0.2">
      <c r="A1212" s="1">
        <v>1209</v>
      </c>
      <c r="B1212" s="2">
        <v>207</v>
      </c>
      <c r="C1212" s="2" t="s">
        <v>55</v>
      </c>
      <c r="D1212" s="1" t="s">
        <v>1123</v>
      </c>
      <c r="E1212" s="2">
        <v>1065</v>
      </c>
      <c r="F1212" s="2">
        <v>6</v>
      </c>
      <c r="G1212" s="1" t="s">
        <v>1144</v>
      </c>
      <c r="H1212" s="2">
        <v>3.63</v>
      </c>
      <c r="I1212" s="1"/>
      <c r="J1212" s="14">
        <f t="shared" si="6"/>
        <v>7.6210235533030604</v>
      </c>
      <c r="K1212" s="14">
        <v>1.2</v>
      </c>
      <c r="L1212" s="14">
        <f t="shared" si="5"/>
        <v>9.1452282639636717</v>
      </c>
      <c r="O1212" s="1" t="s">
        <v>1246</v>
      </c>
      <c r="P1212" s="116" t="s">
        <v>23</v>
      </c>
      <c r="Q1212" s="116"/>
    </row>
    <row r="1213" spans="1:20" hidden="1" x14ac:dyDescent="0.2">
      <c r="A1213" s="1">
        <v>1210</v>
      </c>
      <c r="B1213" s="2">
        <v>207</v>
      </c>
      <c r="C1213" s="2" t="s">
        <v>55</v>
      </c>
      <c r="D1213" s="1" t="s">
        <v>1123</v>
      </c>
      <c r="E1213" s="2">
        <v>1066</v>
      </c>
      <c r="F1213" s="2">
        <v>2</v>
      </c>
      <c r="G1213" s="1" t="s">
        <v>356</v>
      </c>
      <c r="H1213" s="2">
        <v>1.88</v>
      </c>
      <c r="I1213" s="1"/>
      <c r="J1213" s="14">
        <f t="shared" si="6"/>
        <v>5.4845236803208355</v>
      </c>
      <c r="K1213" s="14">
        <v>1.2</v>
      </c>
      <c r="L1213" s="14">
        <f t="shared" si="5"/>
        <v>6.5814284163850028</v>
      </c>
      <c r="O1213" s="1" t="s">
        <v>1246</v>
      </c>
      <c r="P1213" s="116" t="s">
        <v>23</v>
      </c>
      <c r="Q1213" s="116"/>
    </row>
    <row r="1214" spans="1:20" hidden="1" x14ac:dyDescent="0.2">
      <c r="A1214" s="1">
        <v>1211</v>
      </c>
      <c r="B1214" s="2">
        <v>207</v>
      </c>
      <c r="C1214" s="2" t="s">
        <v>55</v>
      </c>
      <c r="D1214" s="1" t="s">
        <v>1123</v>
      </c>
      <c r="E1214" s="2">
        <v>1067</v>
      </c>
      <c r="F1214" s="2">
        <v>2</v>
      </c>
      <c r="G1214" s="1" t="s">
        <v>356</v>
      </c>
      <c r="H1214" s="2">
        <v>1.88</v>
      </c>
      <c r="I1214" s="1"/>
      <c r="J1214" s="14">
        <f t="shared" si="6"/>
        <v>5.4845236803208355</v>
      </c>
      <c r="K1214" s="14">
        <v>1.2</v>
      </c>
      <c r="L1214" s="14">
        <f t="shared" si="5"/>
        <v>6.5814284163850028</v>
      </c>
      <c r="O1214" s="1" t="s">
        <v>1246</v>
      </c>
      <c r="P1214" s="116" t="s">
        <v>23</v>
      </c>
      <c r="Q1214" s="116"/>
    </row>
    <row r="1215" spans="1:20" hidden="1" x14ac:dyDescent="0.2">
      <c r="A1215" s="1">
        <v>1212</v>
      </c>
      <c r="B1215" s="2">
        <v>207</v>
      </c>
      <c r="C1215" s="2" t="s">
        <v>55</v>
      </c>
      <c r="D1215" s="1" t="s">
        <v>1123</v>
      </c>
      <c r="E1215" s="2">
        <v>1068</v>
      </c>
      <c r="F1215" s="23">
        <v>2</v>
      </c>
      <c r="G1215" s="1" t="s">
        <v>1166</v>
      </c>
      <c r="H1215" s="2">
        <v>1.53</v>
      </c>
      <c r="I1215" s="1"/>
      <c r="J1215" s="14">
        <f t="shared" si="6"/>
        <v>4.9477267507411931</v>
      </c>
      <c r="K1215" s="14">
        <v>1.2</v>
      </c>
      <c r="L1215" s="14">
        <f t="shared" si="5"/>
        <v>5.9372721008894311</v>
      </c>
      <c r="O1215" s="1" t="s">
        <v>1246</v>
      </c>
      <c r="P1215" s="116" t="s">
        <v>23</v>
      </c>
      <c r="Q1215" s="116"/>
      <c r="T1215" s="13"/>
    </row>
    <row r="1216" spans="1:20" hidden="1" x14ac:dyDescent="0.2">
      <c r="A1216" s="1">
        <v>1213</v>
      </c>
      <c r="B1216" s="2">
        <v>207</v>
      </c>
      <c r="C1216" s="2" t="s">
        <v>55</v>
      </c>
      <c r="D1216" s="1" t="s">
        <v>1123</v>
      </c>
      <c r="E1216" s="2">
        <v>1069</v>
      </c>
      <c r="F1216" s="23">
        <v>2</v>
      </c>
      <c r="G1216" s="1" t="s">
        <v>1167</v>
      </c>
      <c r="H1216" s="2">
        <v>1.58</v>
      </c>
      <c r="I1216" s="1"/>
      <c r="J1216" s="14">
        <f t="shared" si="6"/>
        <v>5.0279220359906143</v>
      </c>
      <c r="K1216" s="14">
        <v>1.2</v>
      </c>
      <c r="L1216" s="14">
        <f t="shared" si="5"/>
        <v>6.0335064431887373</v>
      </c>
      <c r="O1216" s="1" t="s">
        <v>1246</v>
      </c>
      <c r="P1216" s="116" t="s">
        <v>23</v>
      </c>
      <c r="Q1216" s="116"/>
    </row>
    <row r="1217" spans="1:20" hidden="1" x14ac:dyDescent="0.2">
      <c r="A1217" s="1">
        <v>1214</v>
      </c>
      <c r="B1217" s="2">
        <v>207</v>
      </c>
      <c r="C1217" s="2" t="s">
        <v>55</v>
      </c>
      <c r="D1217" s="1" t="s">
        <v>1123</v>
      </c>
      <c r="E1217" s="2">
        <v>1070</v>
      </c>
      <c r="F1217" s="2">
        <v>14</v>
      </c>
      <c r="G1217" s="1" t="s">
        <v>36</v>
      </c>
      <c r="H1217" s="2">
        <v>1.96</v>
      </c>
      <c r="I1217" s="1"/>
      <c r="J1217" s="14">
        <f t="shared" si="6"/>
        <v>5.6</v>
      </c>
      <c r="K1217" s="14">
        <v>1.2</v>
      </c>
      <c r="L1217" s="14">
        <f t="shared" si="5"/>
        <v>6.72</v>
      </c>
      <c r="O1217" s="1" t="s">
        <v>1246</v>
      </c>
      <c r="P1217" s="116" t="s">
        <v>23</v>
      </c>
      <c r="Q1217" s="116"/>
    </row>
    <row r="1218" spans="1:20" hidden="1" x14ac:dyDescent="0.2">
      <c r="A1218" s="1">
        <v>1215</v>
      </c>
      <c r="B1218" s="2">
        <v>207</v>
      </c>
      <c r="C1218" s="2" t="s">
        <v>55</v>
      </c>
      <c r="D1218" s="1" t="s">
        <v>1123</v>
      </c>
      <c r="E1218" s="2">
        <v>1071</v>
      </c>
      <c r="F1218" s="23">
        <v>2</v>
      </c>
      <c r="G1218" s="1" t="s">
        <v>1168</v>
      </c>
      <c r="H1218" s="2">
        <v>4.37</v>
      </c>
      <c r="I1218" s="1"/>
      <c r="J1218" s="14">
        <f t="shared" si="6"/>
        <v>8.3618179841467484</v>
      </c>
      <c r="K1218" s="14">
        <v>1.2</v>
      </c>
      <c r="L1218" s="14">
        <f t="shared" si="5"/>
        <v>10.034181580976098</v>
      </c>
      <c r="O1218" s="1" t="s">
        <v>1246</v>
      </c>
      <c r="P1218" s="116" t="s">
        <v>23</v>
      </c>
      <c r="Q1218" s="116"/>
    </row>
    <row r="1219" spans="1:20" hidden="1" x14ac:dyDescent="0.2">
      <c r="A1219" s="1">
        <v>1216</v>
      </c>
      <c r="B1219" s="2">
        <v>207</v>
      </c>
      <c r="C1219" s="2" t="s">
        <v>55</v>
      </c>
      <c r="D1219" s="1" t="s">
        <v>1123</v>
      </c>
      <c r="E1219" s="2">
        <v>1072</v>
      </c>
      <c r="F1219" s="2">
        <v>6</v>
      </c>
      <c r="G1219" s="1" t="s">
        <v>13</v>
      </c>
      <c r="H1219" s="2">
        <v>6.37</v>
      </c>
      <c r="I1219" s="1"/>
      <c r="J1219" s="14">
        <f t="shared" si="6"/>
        <v>10.095543571299171</v>
      </c>
      <c r="K1219" s="14">
        <v>1.2</v>
      </c>
      <c r="L1219" s="14">
        <f t="shared" si="5"/>
        <v>12.114652285559005</v>
      </c>
      <c r="O1219" s="1" t="s">
        <v>1246</v>
      </c>
      <c r="P1219" s="116" t="s">
        <v>23</v>
      </c>
      <c r="Q1219" s="116"/>
    </row>
    <row r="1220" spans="1:20" hidden="1" x14ac:dyDescent="0.2">
      <c r="A1220" s="1">
        <v>1217</v>
      </c>
      <c r="B1220" s="2">
        <v>207</v>
      </c>
      <c r="C1220" s="2" t="s">
        <v>55</v>
      </c>
      <c r="D1220" s="1" t="s">
        <v>1123</v>
      </c>
      <c r="E1220" s="2">
        <v>1073</v>
      </c>
      <c r="F1220" s="2">
        <v>15</v>
      </c>
      <c r="G1220" s="1" t="s">
        <v>965</v>
      </c>
      <c r="H1220" s="2">
        <v>8.5399999999999991</v>
      </c>
      <c r="I1220" s="1"/>
      <c r="J1220" s="14">
        <f t="shared" si="6"/>
        <v>11.689311356961966</v>
      </c>
      <c r="K1220" s="14">
        <v>1.2</v>
      </c>
      <c r="L1220" s="14">
        <f t="shared" si="5"/>
        <v>14.027173628354358</v>
      </c>
      <c r="O1220" s="1" t="s">
        <v>1246</v>
      </c>
      <c r="P1220" s="116" t="s">
        <v>23</v>
      </c>
      <c r="Q1220" s="116"/>
    </row>
    <row r="1221" spans="1:20" hidden="1" x14ac:dyDescent="0.2">
      <c r="A1221" s="1">
        <v>1218</v>
      </c>
      <c r="B1221" s="2">
        <v>207</v>
      </c>
      <c r="C1221" s="2" t="s">
        <v>55</v>
      </c>
      <c r="D1221" s="1" t="s">
        <v>1123</v>
      </c>
      <c r="E1221" s="2">
        <v>1074</v>
      </c>
      <c r="F1221" s="23">
        <v>2</v>
      </c>
      <c r="G1221" s="1" t="s">
        <v>1169</v>
      </c>
      <c r="H1221" s="2">
        <v>1.49</v>
      </c>
      <c r="I1221" s="1"/>
      <c r="J1221" s="14">
        <f t="shared" si="6"/>
        <v>4.8826222462934812</v>
      </c>
      <c r="K1221" s="14">
        <v>1.2</v>
      </c>
      <c r="L1221" s="14">
        <f t="shared" si="5"/>
        <v>5.8591466955521776</v>
      </c>
      <c r="O1221" s="1" t="s">
        <v>1246</v>
      </c>
      <c r="P1221" s="116" t="s">
        <v>23</v>
      </c>
      <c r="Q1221" s="116"/>
      <c r="T1221" s="13"/>
    </row>
    <row r="1222" spans="1:20" hidden="1" x14ac:dyDescent="0.2">
      <c r="A1222" s="1">
        <v>1219</v>
      </c>
      <c r="B1222" s="2">
        <v>207</v>
      </c>
      <c r="C1222" s="2" t="s">
        <v>55</v>
      </c>
      <c r="D1222" s="1" t="s">
        <v>1123</v>
      </c>
      <c r="E1222" s="2">
        <v>1075</v>
      </c>
      <c r="F1222" s="2">
        <v>2</v>
      </c>
      <c r="G1222" s="1" t="s">
        <v>356</v>
      </c>
      <c r="H1222" s="2">
        <v>1.49</v>
      </c>
      <c r="I1222" s="1"/>
      <c r="J1222" s="14">
        <f t="shared" si="6"/>
        <v>4.8826222462934812</v>
      </c>
      <c r="K1222" s="14">
        <v>1.2</v>
      </c>
      <c r="L1222" s="14">
        <f t="shared" si="5"/>
        <v>5.8591466955521776</v>
      </c>
      <c r="O1222" s="1" t="s">
        <v>1246</v>
      </c>
      <c r="P1222" s="116" t="s">
        <v>23</v>
      </c>
      <c r="Q1222" s="116"/>
    </row>
    <row r="1223" spans="1:20" hidden="1" x14ac:dyDescent="0.2">
      <c r="A1223" s="1">
        <v>1220</v>
      </c>
      <c r="B1223" s="2">
        <v>207</v>
      </c>
      <c r="C1223" s="2" t="s">
        <v>55</v>
      </c>
      <c r="D1223" s="1" t="s">
        <v>1123</v>
      </c>
      <c r="E1223" s="2">
        <v>1076</v>
      </c>
      <c r="F1223" s="23">
        <v>2</v>
      </c>
      <c r="G1223" s="1" t="s">
        <v>1170</v>
      </c>
      <c r="H1223" s="2">
        <v>1.49</v>
      </c>
      <c r="I1223" s="1"/>
      <c r="J1223" s="14">
        <f t="shared" si="6"/>
        <v>4.8826222462934812</v>
      </c>
      <c r="K1223" s="14">
        <v>1.2</v>
      </c>
      <c r="L1223" s="14">
        <f t="shared" si="5"/>
        <v>5.8591466955521776</v>
      </c>
      <c r="O1223" s="1" t="s">
        <v>1246</v>
      </c>
      <c r="P1223" s="116" t="s">
        <v>23</v>
      </c>
      <c r="Q1223" s="116"/>
    </row>
    <row r="1224" spans="1:20" hidden="1" x14ac:dyDescent="0.2">
      <c r="A1224" s="1">
        <v>1221</v>
      </c>
      <c r="B1224" s="2">
        <v>207</v>
      </c>
      <c r="C1224" s="2" t="s">
        <v>55</v>
      </c>
      <c r="D1224" s="1" t="s">
        <v>1123</v>
      </c>
      <c r="E1224" s="2">
        <v>1077</v>
      </c>
      <c r="F1224" s="2">
        <v>2</v>
      </c>
      <c r="G1224" s="1" t="s">
        <v>1038</v>
      </c>
      <c r="H1224" s="2">
        <v>21.42</v>
      </c>
      <c r="I1224" s="1"/>
      <c r="J1224" s="14">
        <f t="shared" si="6"/>
        <v>18.512698344649817</v>
      </c>
      <c r="K1224" s="14">
        <v>1.2</v>
      </c>
      <c r="L1224" s="14">
        <f t="shared" si="5"/>
        <v>22.215238013579778</v>
      </c>
      <c r="O1224" s="1" t="s">
        <v>1246</v>
      </c>
      <c r="P1224" s="116" t="s">
        <v>23</v>
      </c>
      <c r="Q1224" s="116"/>
    </row>
    <row r="1225" spans="1:20" hidden="1" x14ac:dyDescent="0.2">
      <c r="A1225" s="1">
        <v>1222</v>
      </c>
      <c r="B1225" s="2">
        <v>207</v>
      </c>
      <c r="C1225" s="2" t="s">
        <v>55</v>
      </c>
      <c r="D1225" s="1" t="s">
        <v>1131</v>
      </c>
      <c r="E1225" s="2">
        <v>1100</v>
      </c>
      <c r="F1225" s="2">
        <v>6</v>
      </c>
      <c r="G1225" s="1" t="s">
        <v>1144</v>
      </c>
      <c r="H1225" s="2">
        <v>18.7</v>
      </c>
      <c r="I1225" s="1"/>
      <c r="J1225" s="14">
        <f t="shared" si="6"/>
        <v>17.297398648351724</v>
      </c>
      <c r="K1225" s="14">
        <v>1.2</v>
      </c>
      <c r="L1225" s="14">
        <f t="shared" si="5"/>
        <v>20.756878378022069</v>
      </c>
      <c r="O1225" s="1" t="s">
        <v>1246</v>
      </c>
      <c r="P1225" s="116" t="s">
        <v>23</v>
      </c>
      <c r="Q1225" s="116"/>
    </row>
    <row r="1226" spans="1:20" hidden="1" x14ac:dyDescent="0.2">
      <c r="A1226" s="1">
        <v>1223</v>
      </c>
      <c r="B1226" s="2">
        <v>207</v>
      </c>
      <c r="C1226" s="2" t="s">
        <v>55</v>
      </c>
      <c r="D1226" s="1" t="s">
        <v>1131</v>
      </c>
      <c r="E1226" s="2">
        <v>1101</v>
      </c>
      <c r="F1226" s="2">
        <v>3</v>
      </c>
      <c r="G1226" s="1" t="s">
        <v>1171</v>
      </c>
      <c r="H1226" s="2">
        <v>17.690000000000001</v>
      </c>
      <c r="I1226" s="1"/>
      <c r="J1226" s="14">
        <f t="shared" si="6"/>
        <v>16.823792675850473</v>
      </c>
      <c r="K1226" s="14">
        <v>1.2</v>
      </c>
      <c r="L1226" s="14">
        <f t="shared" si="5"/>
        <v>20.188551211020567</v>
      </c>
      <c r="O1226" s="1" t="s">
        <v>1246</v>
      </c>
      <c r="P1226" s="116" t="s">
        <v>23</v>
      </c>
      <c r="Q1226" s="116"/>
    </row>
    <row r="1227" spans="1:20" hidden="1" x14ac:dyDescent="0.2">
      <c r="A1227" s="1">
        <v>1224</v>
      </c>
      <c r="B1227" s="2">
        <v>206</v>
      </c>
      <c r="C1227" s="2" t="s">
        <v>55</v>
      </c>
      <c r="D1227" s="1" t="s">
        <v>1131</v>
      </c>
      <c r="E1227" s="2">
        <v>1102</v>
      </c>
      <c r="F1227" s="2">
        <v>3</v>
      </c>
      <c r="G1227" s="1" t="s">
        <v>1172</v>
      </c>
      <c r="H1227" s="2">
        <v>8.99</v>
      </c>
      <c r="I1227" s="1"/>
      <c r="J1227" s="14">
        <f t="shared" si="6"/>
        <v>11.99333148045196</v>
      </c>
      <c r="K1227" s="14">
        <v>1.2</v>
      </c>
      <c r="L1227" s="14">
        <f t="shared" si="5"/>
        <v>14.391997776542352</v>
      </c>
      <c r="O1227" s="1" t="s">
        <v>1246</v>
      </c>
      <c r="P1227" s="116" t="s">
        <v>23</v>
      </c>
      <c r="Q1227" s="116"/>
    </row>
    <row r="1228" spans="1:20" hidden="1" x14ac:dyDescent="0.2">
      <c r="A1228" s="1">
        <v>1225</v>
      </c>
      <c r="B1228" s="2">
        <v>206</v>
      </c>
      <c r="C1228" s="2" t="s">
        <v>55</v>
      </c>
      <c r="D1228" s="1" t="s">
        <v>1131</v>
      </c>
      <c r="E1228" s="2">
        <v>1103</v>
      </c>
      <c r="F1228" s="2">
        <v>3</v>
      </c>
      <c r="G1228" s="1" t="s">
        <v>1173</v>
      </c>
      <c r="H1228" s="2">
        <v>41.91</v>
      </c>
      <c r="I1228" s="1"/>
      <c r="J1228" s="14">
        <f t="shared" si="6"/>
        <v>25.89517329542322</v>
      </c>
      <c r="K1228" s="14">
        <v>1.2</v>
      </c>
      <c r="L1228" s="14">
        <f t="shared" si="5"/>
        <v>31.074207954507862</v>
      </c>
      <c r="O1228" s="1" t="s">
        <v>1246</v>
      </c>
      <c r="P1228" s="116" t="s">
        <v>23</v>
      </c>
      <c r="Q1228" s="116"/>
    </row>
    <row r="1229" spans="1:20" hidden="1" x14ac:dyDescent="0.2">
      <c r="A1229" s="1">
        <v>1226</v>
      </c>
      <c r="B1229" s="2">
        <v>206</v>
      </c>
      <c r="C1229" s="2" t="s">
        <v>55</v>
      </c>
      <c r="D1229" s="1" t="s">
        <v>1131</v>
      </c>
      <c r="E1229" s="2">
        <v>1104</v>
      </c>
      <c r="F1229" s="2">
        <v>3</v>
      </c>
      <c r="G1229" s="1" t="s">
        <v>1174</v>
      </c>
      <c r="H1229" s="2">
        <v>26.77</v>
      </c>
      <c r="I1229" s="1"/>
      <c r="J1229" s="14">
        <f t="shared" si="6"/>
        <v>20.695893312442447</v>
      </c>
      <c r="K1229" s="14">
        <v>1.2</v>
      </c>
      <c r="L1229" s="14">
        <f t="shared" ref="L1229:L1260" si="7">J1229*K1229</f>
        <v>24.835071974930937</v>
      </c>
      <c r="O1229" s="1" t="s">
        <v>1246</v>
      </c>
      <c r="P1229" s="116" t="s">
        <v>23</v>
      </c>
      <c r="Q1229" s="116"/>
    </row>
    <row r="1230" spans="1:20" hidden="1" x14ac:dyDescent="0.2">
      <c r="A1230" s="1">
        <v>1227</v>
      </c>
      <c r="B1230" s="2">
        <v>206</v>
      </c>
      <c r="C1230" s="2" t="s">
        <v>55</v>
      </c>
      <c r="D1230" s="1" t="s">
        <v>1131</v>
      </c>
      <c r="E1230" s="2">
        <v>1105</v>
      </c>
      <c r="F1230" s="2">
        <v>3</v>
      </c>
      <c r="G1230" s="1" t="s">
        <v>1175</v>
      </c>
      <c r="H1230" s="2">
        <v>35.130000000000003</v>
      </c>
      <c r="I1230" s="1"/>
      <c r="J1230" s="14">
        <f t="shared" si="6"/>
        <v>23.708226420379912</v>
      </c>
      <c r="K1230" s="14">
        <v>1.2</v>
      </c>
      <c r="L1230" s="14">
        <f t="shared" si="7"/>
        <v>28.449871704455894</v>
      </c>
      <c r="O1230" s="1" t="s">
        <v>1246</v>
      </c>
      <c r="P1230" s="116" t="s">
        <v>23</v>
      </c>
      <c r="Q1230" s="116"/>
    </row>
    <row r="1231" spans="1:20" hidden="1" x14ac:dyDescent="0.2">
      <c r="A1231" s="1">
        <v>1228</v>
      </c>
      <c r="B1231" s="2">
        <v>206</v>
      </c>
      <c r="C1231" s="2" t="s">
        <v>55</v>
      </c>
      <c r="D1231" s="1" t="s">
        <v>1131</v>
      </c>
      <c r="E1231" s="2">
        <v>1106</v>
      </c>
      <c r="F1231" s="2">
        <v>4</v>
      </c>
      <c r="G1231" s="1" t="s">
        <v>1176</v>
      </c>
      <c r="H1231" s="2">
        <v>13.38</v>
      </c>
      <c r="I1231" s="1"/>
      <c r="J1231" s="14">
        <f t="shared" si="6"/>
        <v>14.631472926537507</v>
      </c>
      <c r="K1231" s="14">
        <v>1.2</v>
      </c>
      <c r="L1231" s="14">
        <f t="shared" si="7"/>
        <v>17.557767511845007</v>
      </c>
      <c r="O1231" s="1" t="s">
        <v>1246</v>
      </c>
      <c r="P1231" s="116" t="s">
        <v>23</v>
      </c>
      <c r="Q1231" s="116"/>
    </row>
    <row r="1232" spans="1:20" hidden="1" x14ac:dyDescent="0.2">
      <c r="A1232" s="1">
        <v>1229</v>
      </c>
      <c r="B1232" s="2">
        <v>206</v>
      </c>
      <c r="C1232" s="2" t="s">
        <v>55</v>
      </c>
      <c r="D1232" s="1" t="s">
        <v>1131</v>
      </c>
      <c r="E1232" s="2">
        <v>1107</v>
      </c>
      <c r="F1232" s="23">
        <v>6</v>
      </c>
      <c r="G1232" s="1" t="s">
        <v>1177</v>
      </c>
      <c r="H1232" s="2">
        <v>10.43</v>
      </c>
      <c r="I1232" s="1"/>
      <c r="J1232" s="14">
        <f t="shared" si="6"/>
        <v>12.918204209564115</v>
      </c>
      <c r="K1232" s="14">
        <v>1.2</v>
      </c>
      <c r="L1232" s="14">
        <f t="shared" si="7"/>
        <v>15.501845051476938</v>
      </c>
      <c r="O1232" s="1" t="s">
        <v>1246</v>
      </c>
      <c r="P1232" s="116" t="s">
        <v>23</v>
      </c>
      <c r="Q1232" s="116"/>
      <c r="T1232" s="13"/>
    </row>
    <row r="1233" spans="1:20" hidden="1" x14ac:dyDescent="0.2">
      <c r="A1233" s="1">
        <v>1230</v>
      </c>
      <c r="B1233" s="2">
        <v>206</v>
      </c>
      <c r="C1233" s="2" t="s">
        <v>55</v>
      </c>
      <c r="D1233" s="1" t="s">
        <v>1131</v>
      </c>
      <c r="E1233" s="2">
        <v>1108</v>
      </c>
      <c r="F1233" s="2">
        <v>15</v>
      </c>
      <c r="G1233" s="1" t="s">
        <v>965</v>
      </c>
      <c r="H1233" s="2">
        <v>34.11</v>
      </c>
      <c r="I1233" s="1"/>
      <c r="J1233" s="14">
        <f t="shared" si="6"/>
        <v>23.361506800718143</v>
      </c>
      <c r="K1233" s="14">
        <v>1.2</v>
      </c>
      <c r="L1233" s="14">
        <f t="shared" si="7"/>
        <v>28.033808160861771</v>
      </c>
      <c r="O1233" s="1" t="s">
        <v>1246</v>
      </c>
      <c r="P1233" s="116" t="s">
        <v>23</v>
      </c>
      <c r="Q1233" s="116"/>
    </row>
    <row r="1234" spans="1:20" hidden="1" x14ac:dyDescent="0.2">
      <c r="A1234" s="1">
        <v>1231</v>
      </c>
      <c r="B1234" s="2">
        <v>206</v>
      </c>
      <c r="C1234" s="2" t="s">
        <v>55</v>
      </c>
      <c r="D1234" s="1" t="s">
        <v>1131</v>
      </c>
      <c r="E1234" s="2">
        <v>1109</v>
      </c>
      <c r="F1234" s="2">
        <v>4</v>
      </c>
      <c r="G1234" s="1" t="s">
        <v>1125</v>
      </c>
      <c r="H1234" s="2">
        <v>16.16</v>
      </c>
      <c r="I1234" s="1"/>
      <c r="J1234" s="14">
        <f t="shared" si="6"/>
        <v>16.079800993793423</v>
      </c>
      <c r="K1234" s="14">
        <v>1.2</v>
      </c>
      <c r="L1234" s="14">
        <f t="shared" si="7"/>
        <v>19.295761192552106</v>
      </c>
      <c r="O1234" s="1" t="s">
        <v>1246</v>
      </c>
      <c r="P1234" s="116" t="s">
        <v>23</v>
      </c>
      <c r="Q1234" s="116"/>
    </row>
    <row r="1235" spans="1:20" hidden="1" x14ac:dyDescent="0.2">
      <c r="A1235" s="1">
        <v>1232</v>
      </c>
      <c r="B1235" s="2">
        <v>206</v>
      </c>
      <c r="C1235" s="2" t="s">
        <v>55</v>
      </c>
      <c r="D1235" s="1" t="s">
        <v>1131</v>
      </c>
      <c r="E1235" s="2">
        <v>1110</v>
      </c>
      <c r="F1235" s="2">
        <v>4</v>
      </c>
      <c r="G1235" s="1" t="s">
        <v>1125</v>
      </c>
      <c r="H1235" s="2">
        <v>15.66</v>
      </c>
      <c r="I1235" s="1"/>
      <c r="J1235" s="14">
        <f t="shared" si="6"/>
        <v>15.829087149927503</v>
      </c>
      <c r="K1235" s="14">
        <v>1.2</v>
      </c>
      <c r="L1235" s="14">
        <f t="shared" si="7"/>
        <v>18.994904579913001</v>
      </c>
      <c r="O1235" s="1" t="s">
        <v>1246</v>
      </c>
      <c r="P1235" s="116" t="s">
        <v>23</v>
      </c>
      <c r="Q1235" s="116"/>
    </row>
    <row r="1236" spans="1:20" hidden="1" x14ac:dyDescent="0.2">
      <c r="A1236" s="1">
        <v>1233</v>
      </c>
      <c r="B1236" s="2">
        <v>206</v>
      </c>
      <c r="C1236" s="2" t="s">
        <v>55</v>
      </c>
      <c r="D1236" s="1" t="s">
        <v>1131</v>
      </c>
      <c r="E1236" s="2">
        <v>1112</v>
      </c>
      <c r="F1236" s="2">
        <v>6</v>
      </c>
      <c r="G1236" s="1" t="s">
        <v>13</v>
      </c>
      <c r="H1236" s="2">
        <v>3.41</v>
      </c>
      <c r="I1236" s="1"/>
      <c r="J1236" s="14">
        <f t="shared" si="6"/>
        <v>7.386474125047755</v>
      </c>
      <c r="K1236" s="14">
        <v>1.2</v>
      </c>
      <c r="L1236" s="14">
        <f t="shared" si="7"/>
        <v>8.863768950057306</v>
      </c>
      <c r="O1236" s="1" t="s">
        <v>1246</v>
      </c>
      <c r="P1236" s="116" t="s">
        <v>23</v>
      </c>
      <c r="Q1236" s="116"/>
    </row>
    <row r="1237" spans="1:20" hidden="1" x14ac:dyDescent="0.2">
      <c r="A1237" s="1">
        <v>1234</v>
      </c>
      <c r="B1237" s="2">
        <v>206</v>
      </c>
      <c r="C1237" s="2" t="s">
        <v>55</v>
      </c>
      <c r="D1237" s="1" t="s">
        <v>1131</v>
      </c>
      <c r="E1237" s="2">
        <v>1113</v>
      </c>
      <c r="F1237" s="23">
        <v>12</v>
      </c>
      <c r="G1237" s="1" t="s">
        <v>30</v>
      </c>
      <c r="H1237" s="2">
        <v>5.1100000000000003</v>
      </c>
      <c r="I1237" s="1"/>
      <c r="J1237" s="14">
        <f t="shared" si="6"/>
        <v>9.0421236443658533</v>
      </c>
      <c r="K1237" s="14">
        <v>1.2</v>
      </c>
      <c r="L1237" s="14">
        <f t="shared" si="7"/>
        <v>10.850548373239024</v>
      </c>
      <c r="O1237" s="1" t="s">
        <v>1246</v>
      </c>
      <c r="P1237" s="116" t="s">
        <v>23</v>
      </c>
      <c r="Q1237" s="116"/>
      <c r="T1237" s="13"/>
    </row>
    <row r="1238" spans="1:20" hidden="1" x14ac:dyDescent="0.2">
      <c r="A1238" s="1">
        <v>1235</v>
      </c>
      <c r="B1238" s="2">
        <v>206</v>
      </c>
      <c r="C1238" s="2" t="s">
        <v>55</v>
      </c>
      <c r="D1238" s="1" t="s">
        <v>1131</v>
      </c>
      <c r="E1238" s="2">
        <v>1114</v>
      </c>
      <c r="F1238" s="2">
        <v>6</v>
      </c>
      <c r="G1238" s="1" t="s">
        <v>13</v>
      </c>
      <c r="H1238" s="2">
        <v>85.9</v>
      </c>
      <c r="I1238" s="1"/>
      <c r="J1238" s="14">
        <f t="shared" si="6"/>
        <v>37.072901154347228</v>
      </c>
      <c r="K1238" s="14">
        <v>1.2</v>
      </c>
      <c r="L1238" s="14">
        <f t="shared" si="7"/>
        <v>44.487481385216675</v>
      </c>
      <c r="O1238" s="1" t="s">
        <v>1246</v>
      </c>
      <c r="P1238" s="116" t="s">
        <v>23</v>
      </c>
      <c r="Q1238" s="116"/>
    </row>
    <row r="1239" spans="1:20" hidden="1" x14ac:dyDescent="0.2">
      <c r="A1239" s="1">
        <v>1236</v>
      </c>
      <c r="B1239" s="2">
        <v>206</v>
      </c>
      <c r="C1239" s="2" t="s">
        <v>55</v>
      </c>
      <c r="D1239" s="1" t="s">
        <v>1131</v>
      </c>
      <c r="E1239" s="2">
        <v>1115</v>
      </c>
      <c r="F1239" s="23">
        <v>2</v>
      </c>
      <c r="G1239" s="1" t="s">
        <v>370</v>
      </c>
      <c r="H1239" s="2">
        <v>1.82</v>
      </c>
      <c r="I1239" s="1"/>
      <c r="J1239" s="14">
        <f t="shared" si="6"/>
        <v>5.396295025292817</v>
      </c>
      <c r="K1239" s="14">
        <v>1.2</v>
      </c>
      <c r="L1239" s="14">
        <f t="shared" si="7"/>
        <v>6.4755540303513799</v>
      </c>
      <c r="O1239" s="1" t="s">
        <v>1246</v>
      </c>
      <c r="P1239" s="116" t="s">
        <v>23</v>
      </c>
      <c r="Q1239" s="116"/>
    </row>
    <row r="1240" spans="1:20" hidden="1" x14ac:dyDescent="0.2">
      <c r="A1240" s="1">
        <v>1237</v>
      </c>
      <c r="B1240" s="2">
        <v>206</v>
      </c>
      <c r="C1240" s="2" t="s">
        <v>55</v>
      </c>
      <c r="D1240" s="1" t="s">
        <v>1131</v>
      </c>
      <c r="E1240" s="2">
        <v>1116</v>
      </c>
      <c r="F1240" s="2">
        <v>3</v>
      </c>
      <c r="G1240" s="1" t="s">
        <v>1178</v>
      </c>
      <c r="H1240" s="2">
        <v>1.93</v>
      </c>
      <c r="I1240" s="1"/>
      <c r="J1240" s="14">
        <f t="shared" si="6"/>
        <v>5.5569775957799221</v>
      </c>
      <c r="K1240" s="14">
        <v>1.2</v>
      </c>
      <c r="L1240" s="14">
        <f t="shared" si="7"/>
        <v>6.668373114935906</v>
      </c>
      <c r="O1240" s="1" t="s">
        <v>1246</v>
      </c>
      <c r="P1240" s="116" t="s">
        <v>23</v>
      </c>
      <c r="Q1240" s="116"/>
    </row>
    <row r="1241" spans="1:20" hidden="1" x14ac:dyDescent="0.2">
      <c r="A1241" s="1">
        <v>1238</v>
      </c>
      <c r="B1241" s="2">
        <v>206</v>
      </c>
      <c r="C1241" s="2" t="s">
        <v>55</v>
      </c>
      <c r="D1241" s="1" t="s">
        <v>1131</v>
      </c>
      <c r="E1241" s="2">
        <v>1117</v>
      </c>
      <c r="F1241" s="2">
        <v>2</v>
      </c>
      <c r="G1241" s="1" t="s">
        <v>1116</v>
      </c>
      <c r="H1241" s="2">
        <v>2.09</v>
      </c>
      <c r="I1241" s="1"/>
      <c r="J1241" s="14">
        <f t="shared" si="6"/>
        <v>5.7827329179203844</v>
      </c>
      <c r="K1241" s="14">
        <v>1.2</v>
      </c>
      <c r="L1241" s="14">
        <f t="shared" si="7"/>
        <v>6.939279501504461</v>
      </c>
      <c r="O1241" s="1" t="s">
        <v>1246</v>
      </c>
      <c r="P1241" s="116" t="s">
        <v>23</v>
      </c>
      <c r="Q1241" s="116"/>
    </row>
    <row r="1242" spans="1:20" hidden="1" x14ac:dyDescent="0.2">
      <c r="A1242" s="1">
        <v>1239</v>
      </c>
      <c r="B1242" s="2">
        <v>206</v>
      </c>
      <c r="C1242" s="2" t="s">
        <v>55</v>
      </c>
      <c r="D1242" s="1" t="s">
        <v>1131</v>
      </c>
      <c r="E1242" s="2">
        <v>1118</v>
      </c>
      <c r="F1242" s="2">
        <v>12</v>
      </c>
      <c r="G1242" s="1" t="s">
        <v>1179</v>
      </c>
      <c r="H1242" s="2">
        <v>2.81</v>
      </c>
      <c r="I1242" s="1"/>
      <c r="J1242" s="14">
        <f t="shared" si="6"/>
        <v>6.7052218456960837</v>
      </c>
      <c r="K1242" s="14">
        <v>1.2</v>
      </c>
      <c r="L1242" s="14">
        <f t="shared" si="7"/>
        <v>8.0462662148353008</v>
      </c>
      <c r="O1242" s="1" t="s">
        <v>1246</v>
      </c>
      <c r="P1242" s="116" t="s">
        <v>23</v>
      </c>
      <c r="Q1242" s="116"/>
    </row>
    <row r="1243" spans="1:20" hidden="1" x14ac:dyDescent="0.2">
      <c r="A1243" s="1">
        <v>1240</v>
      </c>
      <c r="B1243" s="2">
        <v>206</v>
      </c>
      <c r="C1243" s="2" t="s">
        <v>55</v>
      </c>
      <c r="D1243" s="1" t="s">
        <v>1131</v>
      </c>
      <c r="E1243" s="2">
        <v>1119</v>
      </c>
      <c r="F1243" s="2">
        <v>3</v>
      </c>
      <c r="G1243" s="1" t="s">
        <v>1180</v>
      </c>
      <c r="H1243" s="2">
        <v>12.41</v>
      </c>
      <c r="I1243" s="1"/>
      <c r="J1243" s="14">
        <f t="shared" si="6"/>
        <v>14.091131963046831</v>
      </c>
      <c r="K1243" s="14">
        <v>1.2</v>
      </c>
      <c r="L1243" s="14">
        <f t="shared" si="7"/>
        <v>16.909358355656195</v>
      </c>
      <c r="O1243" s="1" t="s">
        <v>1246</v>
      </c>
      <c r="P1243" s="116" t="s">
        <v>23</v>
      </c>
      <c r="Q1243" s="116"/>
    </row>
    <row r="1244" spans="1:20" hidden="1" x14ac:dyDescent="0.2">
      <c r="A1244" s="1">
        <v>1241</v>
      </c>
      <c r="B1244" s="2">
        <v>206</v>
      </c>
      <c r="C1244" s="2" t="s">
        <v>55</v>
      </c>
      <c r="D1244" s="1" t="s">
        <v>1131</v>
      </c>
      <c r="E1244" s="2">
        <v>1120</v>
      </c>
      <c r="F1244" s="23">
        <v>2</v>
      </c>
      <c r="G1244" s="1" t="s">
        <v>370</v>
      </c>
      <c r="H1244" s="2">
        <v>1.82</v>
      </c>
      <c r="I1244" s="1"/>
      <c r="J1244" s="14">
        <f t="shared" si="6"/>
        <v>5.396295025292817</v>
      </c>
      <c r="K1244" s="14">
        <v>1.2</v>
      </c>
      <c r="L1244" s="14">
        <f t="shared" si="7"/>
        <v>6.4755540303513799</v>
      </c>
      <c r="O1244" s="1" t="s">
        <v>1246</v>
      </c>
      <c r="P1244" s="116" t="s">
        <v>23</v>
      </c>
      <c r="Q1244" s="116"/>
    </row>
    <row r="1245" spans="1:20" hidden="1" x14ac:dyDescent="0.2">
      <c r="A1245" s="1">
        <v>1242</v>
      </c>
      <c r="B1245" s="2">
        <v>206</v>
      </c>
      <c r="C1245" s="2" t="s">
        <v>55</v>
      </c>
      <c r="D1245" s="1" t="s">
        <v>1131</v>
      </c>
      <c r="E1245" s="2">
        <v>1121</v>
      </c>
      <c r="F1245" s="2">
        <v>2</v>
      </c>
      <c r="G1245" s="1" t="s">
        <v>356</v>
      </c>
      <c r="H1245" s="2">
        <v>2.15</v>
      </c>
      <c r="I1245" s="1"/>
      <c r="J1245" s="14">
        <f t="shared" si="6"/>
        <v>5.8651513194460723</v>
      </c>
      <c r="K1245" s="14">
        <v>1.2</v>
      </c>
      <c r="L1245" s="14">
        <f t="shared" si="7"/>
        <v>7.0381815833352865</v>
      </c>
      <c r="O1245" s="1" t="s">
        <v>1246</v>
      </c>
      <c r="P1245" s="116" t="s">
        <v>23</v>
      </c>
      <c r="Q1245" s="116"/>
    </row>
    <row r="1246" spans="1:20" hidden="1" x14ac:dyDescent="0.2">
      <c r="A1246" s="1">
        <v>1243</v>
      </c>
      <c r="B1246" s="2">
        <v>206</v>
      </c>
      <c r="C1246" s="2" t="s">
        <v>55</v>
      </c>
      <c r="D1246" s="1" t="s">
        <v>1131</v>
      </c>
      <c r="E1246" s="2">
        <v>1122</v>
      </c>
      <c r="F1246" s="23">
        <v>2</v>
      </c>
      <c r="G1246" s="1" t="s">
        <v>370</v>
      </c>
      <c r="H1246" s="2">
        <v>1.82</v>
      </c>
      <c r="I1246" s="1"/>
      <c r="J1246" s="14">
        <f t="shared" si="6"/>
        <v>5.396295025292817</v>
      </c>
      <c r="K1246" s="14">
        <v>1.2</v>
      </c>
      <c r="L1246" s="14">
        <f t="shared" si="7"/>
        <v>6.4755540303513799</v>
      </c>
      <c r="O1246" s="1" t="s">
        <v>1246</v>
      </c>
      <c r="P1246" s="116" t="s">
        <v>23</v>
      </c>
      <c r="Q1246" s="116"/>
    </row>
    <row r="1247" spans="1:20" hidden="1" x14ac:dyDescent="0.2">
      <c r="A1247" s="1">
        <v>1244</v>
      </c>
      <c r="B1247" s="2">
        <v>206</v>
      </c>
      <c r="C1247" s="2" t="s">
        <v>55</v>
      </c>
      <c r="D1247" s="1" t="s">
        <v>1131</v>
      </c>
      <c r="E1247" s="2">
        <v>1123</v>
      </c>
      <c r="F1247" s="2">
        <v>14</v>
      </c>
      <c r="G1247" s="1" t="s">
        <v>36</v>
      </c>
      <c r="H1247" s="2">
        <v>3</v>
      </c>
      <c r="I1247" s="1"/>
      <c r="J1247" s="14">
        <f t="shared" si="6"/>
        <v>6.9282032302755088</v>
      </c>
      <c r="K1247" s="14">
        <v>1.2</v>
      </c>
      <c r="L1247" s="14">
        <f t="shared" si="7"/>
        <v>8.3138438763306102</v>
      </c>
      <c r="O1247" s="1" t="s">
        <v>1246</v>
      </c>
      <c r="P1247" s="116" t="s">
        <v>23</v>
      </c>
      <c r="Q1247" s="116"/>
    </row>
    <row r="1248" spans="1:20" hidden="1" x14ac:dyDescent="0.2">
      <c r="A1248" s="1">
        <v>1245</v>
      </c>
      <c r="B1248" s="2">
        <v>206</v>
      </c>
      <c r="C1248" s="2" t="s">
        <v>55</v>
      </c>
      <c r="D1248" s="1" t="s">
        <v>1131</v>
      </c>
      <c r="E1248" s="2">
        <v>1124</v>
      </c>
      <c r="F1248" s="2">
        <v>3</v>
      </c>
      <c r="G1248" s="1" t="s">
        <v>1181</v>
      </c>
      <c r="H1248" s="2">
        <v>23.06</v>
      </c>
      <c r="I1248" s="1"/>
      <c r="J1248" s="14">
        <f t="shared" si="6"/>
        <v>19.208331525668751</v>
      </c>
      <c r="K1248" s="14">
        <v>1.2</v>
      </c>
      <c r="L1248" s="14">
        <f t="shared" si="7"/>
        <v>23.0499978308025</v>
      </c>
      <c r="O1248" s="1" t="s">
        <v>1246</v>
      </c>
      <c r="P1248" s="116" t="s">
        <v>23</v>
      </c>
      <c r="Q1248" s="116"/>
    </row>
    <row r="1249" spans="1:17" hidden="1" x14ac:dyDescent="0.2">
      <c r="A1249" s="1">
        <v>1246</v>
      </c>
      <c r="B1249" s="2">
        <v>206</v>
      </c>
      <c r="C1249" s="2" t="s">
        <v>55</v>
      </c>
      <c r="D1249" s="1" t="s">
        <v>1131</v>
      </c>
      <c r="E1249" s="2">
        <v>1125</v>
      </c>
      <c r="F1249" s="2">
        <v>3</v>
      </c>
      <c r="G1249" s="1" t="s">
        <v>1182</v>
      </c>
      <c r="H1249" s="2">
        <v>23.06</v>
      </c>
      <c r="I1249" s="1"/>
      <c r="J1249" s="14">
        <f t="shared" si="6"/>
        <v>19.208331525668751</v>
      </c>
      <c r="K1249" s="14">
        <v>1.2</v>
      </c>
      <c r="L1249" s="14">
        <f t="shared" si="7"/>
        <v>23.0499978308025</v>
      </c>
      <c r="O1249" s="1" t="s">
        <v>1246</v>
      </c>
      <c r="P1249" s="116" t="s">
        <v>23</v>
      </c>
      <c r="Q1249" s="116"/>
    </row>
    <row r="1250" spans="1:17" hidden="1" x14ac:dyDescent="0.2">
      <c r="A1250" s="1">
        <v>1247</v>
      </c>
      <c r="B1250" s="2">
        <v>206</v>
      </c>
      <c r="C1250" s="2" t="s">
        <v>55</v>
      </c>
      <c r="D1250" s="1" t="s">
        <v>1131</v>
      </c>
      <c r="E1250" s="2">
        <v>1126</v>
      </c>
      <c r="F1250" s="2">
        <v>3</v>
      </c>
      <c r="G1250" s="1" t="s">
        <v>1183</v>
      </c>
      <c r="H1250" s="2">
        <v>22.66</v>
      </c>
      <c r="I1250" s="1"/>
      <c r="J1250" s="14">
        <f t="shared" si="6"/>
        <v>19.041008376659047</v>
      </c>
      <c r="K1250" s="14">
        <v>1.2</v>
      </c>
      <c r="L1250" s="14">
        <f t="shared" si="7"/>
        <v>22.849210051990855</v>
      </c>
      <c r="O1250" s="1" t="s">
        <v>1246</v>
      </c>
      <c r="P1250" s="116" t="s">
        <v>23</v>
      </c>
      <c r="Q1250" s="116"/>
    </row>
    <row r="1251" spans="1:17" hidden="1" x14ac:dyDescent="0.2">
      <c r="A1251" s="1">
        <v>1248</v>
      </c>
      <c r="B1251" s="2">
        <v>206</v>
      </c>
      <c r="C1251" s="2" t="s">
        <v>55</v>
      </c>
      <c r="D1251" s="1" t="s">
        <v>1131</v>
      </c>
      <c r="E1251" s="2">
        <v>1127</v>
      </c>
      <c r="F1251" s="2">
        <v>3</v>
      </c>
      <c r="G1251" s="1" t="s">
        <v>1184</v>
      </c>
      <c r="H1251" s="2">
        <v>22.54</v>
      </c>
      <c r="I1251" s="1"/>
      <c r="J1251" s="14">
        <f t="shared" si="6"/>
        <v>18.990523952750749</v>
      </c>
      <c r="K1251" s="14">
        <v>1.2</v>
      </c>
      <c r="L1251" s="14">
        <f t="shared" si="7"/>
        <v>22.788628743300897</v>
      </c>
      <c r="O1251" s="1" t="s">
        <v>1246</v>
      </c>
      <c r="P1251" s="116" t="s">
        <v>23</v>
      </c>
      <c r="Q1251" s="116"/>
    </row>
    <row r="1252" spans="1:17" hidden="1" x14ac:dyDescent="0.2">
      <c r="A1252" s="1">
        <v>1249</v>
      </c>
      <c r="B1252" s="2">
        <v>206</v>
      </c>
      <c r="C1252" s="2" t="s">
        <v>55</v>
      </c>
      <c r="D1252" s="1" t="s">
        <v>1131</v>
      </c>
      <c r="E1252" s="2">
        <v>1128</v>
      </c>
      <c r="F1252" s="2">
        <v>3</v>
      </c>
      <c r="G1252" s="1" t="s">
        <v>1185</v>
      </c>
      <c r="H1252" s="2">
        <v>30.63</v>
      </c>
      <c r="I1252" s="1"/>
      <c r="J1252" s="14">
        <f t="shared" si="6"/>
        <v>22.137750563234739</v>
      </c>
      <c r="K1252" s="14">
        <v>1.2</v>
      </c>
      <c r="L1252" s="14">
        <f t="shared" si="7"/>
        <v>26.565300675881687</v>
      </c>
      <c r="O1252" s="1" t="s">
        <v>1246</v>
      </c>
      <c r="P1252" s="116" t="s">
        <v>23</v>
      </c>
      <c r="Q1252" s="116"/>
    </row>
    <row r="1253" spans="1:17" hidden="1" x14ac:dyDescent="0.2">
      <c r="A1253" s="1">
        <v>1250</v>
      </c>
      <c r="B1253" s="2">
        <v>206</v>
      </c>
      <c r="C1253" s="2" t="s">
        <v>55</v>
      </c>
      <c r="D1253" s="1" t="s">
        <v>1131</v>
      </c>
      <c r="E1253" s="2">
        <v>1129</v>
      </c>
      <c r="F1253" s="2">
        <v>3</v>
      </c>
      <c r="G1253" s="1" t="s">
        <v>1185</v>
      </c>
      <c r="H1253" s="2">
        <v>12.4</v>
      </c>
      <c r="I1253" s="1"/>
      <c r="J1253" s="14">
        <f t="shared" si="6"/>
        <v>14.085453489327207</v>
      </c>
      <c r="K1253" s="14">
        <v>1.2</v>
      </c>
      <c r="L1253" s="14">
        <f t="shared" si="7"/>
        <v>16.90254418719265</v>
      </c>
      <c r="O1253" s="1" t="s">
        <v>1246</v>
      </c>
      <c r="P1253" s="116" t="s">
        <v>23</v>
      </c>
      <c r="Q1253" s="116"/>
    </row>
    <row r="1254" spans="1:17" hidden="1" x14ac:dyDescent="0.2">
      <c r="A1254" s="1">
        <v>1251</v>
      </c>
      <c r="B1254" s="2">
        <v>206</v>
      </c>
      <c r="C1254" s="2" t="s">
        <v>55</v>
      </c>
      <c r="D1254" s="1" t="s">
        <v>1131</v>
      </c>
      <c r="E1254" s="2">
        <v>1130</v>
      </c>
      <c r="F1254" s="2">
        <v>3</v>
      </c>
      <c r="G1254" s="1" t="s">
        <v>1186</v>
      </c>
      <c r="H1254" s="2">
        <v>81.61</v>
      </c>
      <c r="I1254" s="1"/>
      <c r="J1254" s="14">
        <f t="shared" si="6"/>
        <v>36.135301299421869</v>
      </c>
      <c r="K1254" s="14">
        <v>1.2</v>
      </c>
      <c r="L1254" s="14">
        <f t="shared" si="7"/>
        <v>43.362361559306244</v>
      </c>
      <c r="O1254" s="1" t="s">
        <v>1246</v>
      </c>
      <c r="P1254" s="116" t="s">
        <v>23</v>
      </c>
      <c r="Q1254" s="116"/>
    </row>
    <row r="1255" spans="1:17" hidden="1" x14ac:dyDescent="0.2">
      <c r="A1255" s="1">
        <v>1252</v>
      </c>
      <c r="B1255" s="2">
        <v>206</v>
      </c>
      <c r="C1255" s="2" t="s">
        <v>55</v>
      </c>
      <c r="D1255" s="1" t="s">
        <v>1131</v>
      </c>
      <c r="E1255" s="2">
        <v>1131</v>
      </c>
      <c r="F1255" s="2">
        <v>3</v>
      </c>
      <c r="G1255" s="1" t="s">
        <v>1187</v>
      </c>
      <c r="H1255" s="2">
        <v>28.5</v>
      </c>
      <c r="I1255" s="1"/>
      <c r="J1255" s="14">
        <f t="shared" si="6"/>
        <v>21.354156504062622</v>
      </c>
      <c r="K1255" s="14">
        <v>1.2</v>
      </c>
      <c r="L1255" s="14">
        <f t="shared" si="7"/>
        <v>25.624987804875147</v>
      </c>
      <c r="O1255" s="1" t="s">
        <v>1246</v>
      </c>
      <c r="P1255" s="116" t="s">
        <v>23</v>
      </c>
      <c r="Q1255" s="116"/>
    </row>
    <row r="1256" spans="1:17" hidden="1" x14ac:dyDescent="0.2">
      <c r="A1256" s="1">
        <v>1253</v>
      </c>
      <c r="B1256" s="2">
        <v>207</v>
      </c>
      <c r="C1256" s="2" t="s">
        <v>55</v>
      </c>
      <c r="D1256" s="1" t="s">
        <v>1142</v>
      </c>
      <c r="E1256" s="2">
        <v>1000</v>
      </c>
      <c r="F1256" s="2">
        <v>2</v>
      </c>
      <c r="G1256" s="1" t="s">
        <v>1188</v>
      </c>
      <c r="H1256" s="2">
        <v>19.760000000000002</v>
      </c>
      <c r="I1256" s="1"/>
      <c r="J1256" s="14">
        <f t="shared" si="6"/>
        <v>17.780888616714297</v>
      </c>
      <c r="K1256" s="14">
        <v>1.2</v>
      </c>
      <c r="L1256" s="14">
        <f t="shared" si="7"/>
        <v>21.337066340057156</v>
      </c>
      <c r="O1256" s="1" t="s">
        <v>1246</v>
      </c>
      <c r="P1256" s="116" t="s">
        <v>23</v>
      </c>
      <c r="Q1256" s="116"/>
    </row>
    <row r="1257" spans="1:17" hidden="1" x14ac:dyDescent="0.2">
      <c r="A1257" s="1">
        <v>1254</v>
      </c>
      <c r="B1257" s="2">
        <v>207</v>
      </c>
      <c r="C1257" s="2" t="s">
        <v>55</v>
      </c>
      <c r="D1257" s="1" t="s">
        <v>1142</v>
      </c>
      <c r="E1257" s="2">
        <v>1001</v>
      </c>
      <c r="F1257" s="2">
        <v>2</v>
      </c>
      <c r="G1257" s="1" t="s">
        <v>1189</v>
      </c>
      <c r="H1257" s="2">
        <v>3.64</v>
      </c>
      <c r="I1257" s="1"/>
      <c r="J1257" s="14">
        <f t="shared" si="6"/>
        <v>7.6315136113355653</v>
      </c>
      <c r="K1257" s="14">
        <v>1.2</v>
      </c>
      <c r="L1257" s="14">
        <f t="shared" si="7"/>
        <v>9.1578163336026783</v>
      </c>
      <c r="O1257" s="1" t="s">
        <v>1246</v>
      </c>
      <c r="P1257" s="116" t="s">
        <v>23</v>
      </c>
      <c r="Q1257" s="116"/>
    </row>
    <row r="1258" spans="1:17" hidden="1" x14ac:dyDescent="0.2">
      <c r="A1258" s="1">
        <v>1255</v>
      </c>
      <c r="B1258" s="2">
        <v>207</v>
      </c>
      <c r="C1258" s="2" t="s">
        <v>55</v>
      </c>
      <c r="D1258" s="1" t="s">
        <v>1142</v>
      </c>
      <c r="E1258" s="2">
        <v>1002</v>
      </c>
      <c r="F1258" s="23">
        <v>2</v>
      </c>
      <c r="G1258" s="1" t="s">
        <v>1190</v>
      </c>
      <c r="H1258" s="2">
        <v>5.15</v>
      </c>
      <c r="I1258" s="1"/>
      <c r="J1258" s="14">
        <f t="shared" si="6"/>
        <v>9.0774445743281742</v>
      </c>
      <c r="K1258" s="14">
        <v>1.2</v>
      </c>
      <c r="L1258" s="14">
        <f t="shared" si="7"/>
        <v>10.892933489193808</v>
      </c>
      <c r="O1258" s="1" t="s">
        <v>1246</v>
      </c>
      <c r="P1258" s="116" t="s">
        <v>23</v>
      </c>
      <c r="Q1258" s="116"/>
    </row>
    <row r="1259" spans="1:17" hidden="1" x14ac:dyDescent="0.2">
      <c r="A1259" s="1">
        <v>1256</v>
      </c>
      <c r="B1259" s="2">
        <v>207</v>
      </c>
      <c r="C1259" s="2" t="s">
        <v>55</v>
      </c>
      <c r="D1259" s="1" t="s">
        <v>1142</v>
      </c>
      <c r="E1259" s="2">
        <v>1003</v>
      </c>
      <c r="F1259" s="2">
        <v>2</v>
      </c>
      <c r="G1259" s="1" t="s">
        <v>1191</v>
      </c>
      <c r="H1259" s="2">
        <v>4.62</v>
      </c>
      <c r="I1259" s="1"/>
      <c r="J1259" s="14">
        <f t="shared" si="6"/>
        <v>8.5976741040818716</v>
      </c>
      <c r="K1259" s="14">
        <v>1.2</v>
      </c>
      <c r="L1259" s="14">
        <f t="shared" si="7"/>
        <v>10.317208924898246</v>
      </c>
      <c r="O1259" s="1" t="s">
        <v>1246</v>
      </c>
      <c r="P1259" s="116" t="s">
        <v>23</v>
      </c>
      <c r="Q1259" s="116"/>
    </row>
    <row r="1260" spans="1:17" hidden="1" x14ac:dyDescent="0.2">
      <c r="A1260" s="1">
        <v>1257</v>
      </c>
      <c r="B1260" s="2">
        <v>207</v>
      </c>
      <c r="C1260" s="2" t="s">
        <v>55</v>
      </c>
      <c r="D1260" s="1" t="s">
        <v>1142</v>
      </c>
      <c r="E1260" s="2">
        <v>1004</v>
      </c>
      <c r="F1260" s="23">
        <v>2</v>
      </c>
      <c r="G1260" s="1" t="s">
        <v>1192</v>
      </c>
      <c r="H1260" s="2">
        <v>6.62</v>
      </c>
      <c r="I1260" s="1"/>
      <c r="J1260" s="14">
        <f t="shared" si="6"/>
        <v>10.291744264214886</v>
      </c>
      <c r="K1260" s="14">
        <v>1.2</v>
      </c>
      <c r="L1260" s="14">
        <f t="shared" si="7"/>
        <v>12.350093117057863</v>
      </c>
      <c r="O1260" s="1" t="s">
        <v>1246</v>
      </c>
      <c r="P1260" s="116" t="s">
        <v>23</v>
      </c>
      <c r="Q1260" s="116"/>
    </row>
    <row r="1261" spans="1:17" hidden="1" x14ac:dyDescent="0.2">
      <c r="A1261" s="1">
        <v>1258</v>
      </c>
      <c r="B1261" s="2">
        <v>207</v>
      </c>
      <c r="C1261" s="2" t="s">
        <v>55</v>
      </c>
      <c r="D1261" s="1" t="s">
        <v>1142</v>
      </c>
      <c r="E1261" s="2">
        <v>1005</v>
      </c>
      <c r="F1261" s="2">
        <v>6</v>
      </c>
      <c r="G1261" s="1" t="s">
        <v>13</v>
      </c>
      <c r="H1261" s="2">
        <v>3.15</v>
      </c>
      <c r="I1261" s="1"/>
      <c r="J1261" s="14">
        <f t="shared" si="6"/>
        <v>7.0992957397195395</v>
      </c>
      <c r="K1261" s="14">
        <v>1.2</v>
      </c>
      <c r="L1261" s="14">
        <f t="shared" ref="L1261:L1292" si="8">J1261*K1261</f>
        <v>8.5191548876634471</v>
      </c>
      <c r="O1261" s="1" t="s">
        <v>1246</v>
      </c>
      <c r="P1261" s="116" t="s">
        <v>23</v>
      </c>
      <c r="Q1261" s="116"/>
    </row>
    <row r="1262" spans="1:17" hidden="1" x14ac:dyDescent="0.2">
      <c r="A1262" s="1">
        <v>1259</v>
      </c>
      <c r="B1262" s="2">
        <v>207</v>
      </c>
      <c r="C1262" s="2" t="s">
        <v>55</v>
      </c>
      <c r="D1262" s="1" t="s">
        <v>1142</v>
      </c>
      <c r="E1262" s="2">
        <v>1006</v>
      </c>
      <c r="F1262" s="2">
        <v>14</v>
      </c>
      <c r="G1262" s="1" t="s">
        <v>36</v>
      </c>
      <c r="H1262" s="2">
        <v>3.22</v>
      </c>
      <c r="I1262" s="1"/>
      <c r="J1262" s="14">
        <f t="shared" ref="J1262:J1325" si="9">(SQRT(H1262))*4</f>
        <v>7.1777433779705442</v>
      </c>
      <c r="K1262" s="14">
        <v>1.2</v>
      </c>
      <c r="L1262" s="14">
        <f t="shared" si="8"/>
        <v>8.6132920535646527</v>
      </c>
      <c r="O1262" s="1" t="s">
        <v>1246</v>
      </c>
      <c r="P1262" s="116" t="s">
        <v>23</v>
      </c>
      <c r="Q1262" s="116"/>
    </row>
    <row r="1263" spans="1:17" hidden="1" x14ac:dyDescent="0.2">
      <c r="A1263" s="1">
        <v>1260</v>
      </c>
      <c r="B1263" s="2">
        <v>207</v>
      </c>
      <c r="C1263" s="2" t="s">
        <v>55</v>
      </c>
      <c r="D1263" s="1" t="s">
        <v>1142</v>
      </c>
      <c r="E1263" s="2">
        <v>1007</v>
      </c>
      <c r="F1263" s="2">
        <v>10</v>
      </c>
      <c r="G1263" s="1" t="s">
        <v>1161</v>
      </c>
      <c r="H1263" s="2">
        <v>15.27</v>
      </c>
      <c r="I1263" s="1"/>
      <c r="J1263" s="14">
        <f t="shared" si="9"/>
        <v>15.630738946063937</v>
      </c>
      <c r="K1263" s="14">
        <v>1.2</v>
      </c>
      <c r="L1263" s="14">
        <f t="shared" si="8"/>
        <v>18.756886735276723</v>
      </c>
      <c r="O1263" s="1" t="s">
        <v>1246</v>
      </c>
      <c r="P1263" s="116" t="s">
        <v>23</v>
      </c>
      <c r="Q1263" s="116"/>
    </row>
    <row r="1264" spans="1:17" hidden="1" x14ac:dyDescent="0.2">
      <c r="A1264" s="1">
        <v>1261</v>
      </c>
      <c r="B1264" s="2">
        <v>207</v>
      </c>
      <c r="C1264" s="2" t="s">
        <v>55</v>
      </c>
      <c r="D1264" s="1" t="s">
        <v>1142</v>
      </c>
      <c r="E1264" s="2">
        <v>1008</v>
      </c>
      <c r="F1264" s="2">
        <v>15</v>
      </c>
      <c r="G1264" s="1" t="s">
        <v>965</v>
      </c>
      <c r="H1264" s="2">
        <v>6.98</v>
      </c>
      <c r="I1264" s="1"/>
      <c r="J1264" s="14">
        <f t="shared" si="9"/>
        <v>10.567875850898325</v>
      </c>
      <c r="K1264" s="14">
        <v>1.2</v>
      </c>
      <c r="L1264" s="14">
        <f t="shared" si="8"/>
        <v>12.68145102107799</v>
      </c>
      <c r="O1264" s="1" t="s">
        <v>1246</v>
      </c>
      <c r="P1264" s="116" t="s">
        <v>23</v>
      </c>
      <c r="Q1264" s="116"/>
    </row>
    <row r="1265" spans="1:20" hidden="1" x14ac:dyDescent="0.2">
      <c r="A1265" s="1">
        <v>1262</v>
      </c>
      <c r="B1265" s="2">
        <v>207</v>
      </c>
      <c r="C1265" s="2" t="s">
        <v>55</v>
      </c>
      <c r="D1265" s="1" t="s">
        <v>1142</v>
      </c>
      <c r="E1265" s="2">
        <v>1009</v>
      </c>
      <c r="F1265" s="2">
        <v>2</v>
      </c>
      <c r="G1265" s="1" t="s">
        <v>1193</v>
      </c>
      <c r="H1265" s="2">
        <v>17.850000000000001</v>
      </c>
      <c r="I1265" s="1"/>
      <c r="J1265" s="14">
        <f t="shared" si="9"/>
        <v>16.899704139422088</v>
      </c>
      <c r="K1265" s="14">
        <v>1.2</v>
      </c>
      <c r="L1265" s="14">
        <f t="shared" si="8"/>
        <v>20.279644967306506</v>
      </c>
      <c r="O1265" s="1" t="s">
        <v>1246</v>
      </c>
      <c r="P1265" s="116" t="s">
        <v>23</v>
      </c>
      <c r="Q1265" s="116"/>
    </row>
    <row r="1266" spans="1:20" hidden="1" x14ac:dyDescent="0.2">
      <c r="A1266" s="1">
        <v>1263</v>
      </c>
      <c r="B1266" s="2">
        <v>207</v>
      </c>
      <c r="C1266" s="2" t="s">
        <v>55</v>
      </c>
      <c r="D1266" s="1" t="s">
        <v>1142</v>
      </c>
      <c r="E1266" s="2">
        <v>1010</v>
      </c>
      <c r="F1266" s="2">
        <v>2</v>
      </c>
      <c r="G1266" s="1" t="s">
        <v>1194</v>
      </c>
      <c r="H1266" s="2">
        <v>9.98</v>
      </c>
      <c r="I1266" s="1"/>
      <c r="J1266" s="14">
        <f t="shared" si="9"/>
        <v>12.636455199145052</v>
      </c>
      <c r="K1266" s="14">
        <v>1.2</v>
      </c>
      <c r="L1266" s="14">
        <f t="shared" si="8"/>
        <v>15.163746238974062</v>
      </c>
      <c r="O1266" s="1" t="s">
        <v>1246</v>
      </c>
      <c r="P1266" s="116" t="s">
        <v>23</v>
      </c>
      <c r="Q1266" s="116"/>
    </row>
    <row r="1267" spans="1:20" hidden="1" x14ac:dyDescent="0.2">
      <c r="A1267" s="1">
        <v>1264</v>
      </c>
      <c r="B1267" s="2">
        <v>207</v>
      </c>
      <c r="C1267" s="2" t="s">
        <v>55</v>
      </c>
      <c r="D1267" s="1" t="s">
        <v>1142</v>
      </c>
      <c r="E1267" s="2">
        <v>1011</v>
      </c>
      <c r="F1267" s="2">
        <v>2</v>
      </c>
      <c r="G1267" s="1" t="s">
        <v>1195</v>
      </c>
      <c r="H1267" s="2">
        <v>12.63</v>
      </c>
      <c r="I1267" s="1"/>
      <c r="J1267" s="14">
        <f t="shared" si="9"/>
        <v>14.21548451513349</v>
      </c>
      <c r="K1267" s="14">
        <v>1.2</v>
      </c>
      <c r="L1267" s="14">
        <f t="shared" si="8"/>
        <v>17.058581418160188</v>
      </c>
      <c r="O1267" s="1" t="s">
        <v>1246</v>
      </c>
      <c r="P1267" s="116" t="s">
        <v>23</v>
      </c>
      <c r="Q1267" s="116"/>
    </row>
    <row r="1268" spans="1:20" hidden="1" x14ac:dyDescent="0.2">
      <c r="A1268" s="1">
        <v>1265</v>
      </c>
      <c r="B1268" s="2">
        <v>207</v>
      </c>
      <c r="C1268" s="2" t="s">
        <v>55</v>
      </c>
      <c r="D1268" s="1" t="s">
        <v>1142</v>
      </c>
      <c r="E1268" s="2">
        <v>1012</v>
      </c>
      <c r="F1268" s="2">
        <v>6</v>
      </c>
      <c r="G1268" s="1" t="s">
        <v>13</v>
      </c>
      <c r="H1268" s="2">
        <v>9.08</v>
      </c>
      <c r="I1268" s="1"/>
      <c r="J1268" s="14">
        <f t="shared" si="9"/>
        <v>12.053215338655491</v>
      </c>
      <c r="K1268" s="14">
        <v>1.2</v>
      </c>
      <c r="L1268" s="14">
        <f t="shared" si="8"/>
        <v>14.463858406386588</v>
      </c>
      <c r="O1268" s="1" t="s">
        <v>1246</v>
      </c>
      <c r="P1268" s="116" t="s">
        <v>23</v>
      </c>
      <c r="Q1268" s="116"/>
    </row>
    <row r="1269" spans="1:20" hidden="1" x14ac:dyDescent="0.2">
      <c r="A1269" s="1">
        <v>1266</v>
      </c>
      <c r="B1269" s="2">
        <v>207</v>
      </c>
      <c r="C1269" s="2" t="s">
        <v>55</v>
      </c>
      <c r="D1269" s="1" t="s">
        <v>1142</v>
      </c>
      <c r="E1269" s="2">
        <v>1013</v>
      </c>
      <c r="F1269" s="2">
        <v>2</v>
      </c>
      <c r="G1269" s="1" t="s">
        <v>1196</v>
      </c>
      <c r="H1269" s="2">
        <v>17.11</v>
      </c>
      <c r="I1269" s="1"/>
      <c r="J1269" s="14">
        <f t="shared" si="9"/>
        <v>16.545694303957148</v>
      </c>
      <c r="K1269" s="14">
        <v>1.2</v>
      </c>
      <c r="L1269" s="14">
        <f t="shared" si="8"/>
        <v>19.854833164748577</v>
      </c>
      <c r="O1269" s="1" t="s">
        <v>1246</v>
      </c>
      <c r="P1269" s="116" t="s">
        <v>23</v>
      </c>
      <c r="Q1269" s="116"/>
    </row>
    <row r="1270" spans="1:20" hidden="1" x14ac:dyDescent="0.2">
      <c r="A1270" s="1">
        <v>1267</v>
      </c>
      <c r="B1270" s="2">
        <v>207</v>
      </c>
      <c r="C1270" s="2" t="s">
        <v>55</v>
      </c>
      <c r="D1270" s="1" t="s">
        <v>1142</v>
      </c>
      <c r="E1270" s="2">
        <v>1014</v>
      </c>
      <c r="F1270" s="2">
        <v>6</v>
      </c>
      <c r="G1270" s="1" t="s">
        <v>1197</v>
      </c>
      <c r="H1270" s="2">
        <v>47.87</v>
      </c>
      <c r="I1270" s="1"/>
      <c r="J1270" s="14">
        <f t="shared" si="9"/>
        <v>27.675259709711849</v>
      </c>
      <c r="K1270" s="14">
        <v>1.2</v>
      </c>
      <c r="L1270" s="14">
        <f t="shared" si="8"/>
        <v>33.210311651654216</v>
      </c>
      <c r="O1270" s="1" t="s">
        <v>1246</v>
      </c>
      <c r="P1270" s="116" t="s">
        <v>23</v>
      </c>
      <c r="Q1270" s="116"/>
    </row>
    <row r="1271" spans="1:20" hidden="1" x14ac:dyDescent="0.2">
      <c r="A1271" s="1">
        <v>1268</v>
      </c>
      <c r="B1271" s="2">
        <v>207</v>
      </c>
      <c r="C1271" s="2" t="s">
        <v>55</v>
      </c>
      <c r="D1271" s="1" t="s">
        <v>1142</v>
      </c>
      <c r="E1271" s="2">
        <v>1015</v>
      </c>
      <c r="F1271" s="2">
        <v>3</v>
      </c>
      <c r="G1271" s="1" t="s">
        <v>1198</v>
      </c>
      <c r="H1271" s="2">
        <v>4.68</v>
      </c>
      <c r="I1271" s="1"/>
      <c r="J1271" s="14">
        <f t="shared" si="9"/>
        <v>8.6533230611135732</v>
      </c>
      <c r="K1271" s="14">
        <v>1.2</v>
      </c>
      <c r="L1271" s="14">
        <f t="shared" si="8"/>
        <v>10.383987673336287</v>
      </c>
      <c r="O1271" s="1" t="s">
        <v>1246</v>
      </c>
      <c r="P1271" s="116" t="s">
        <v>23</v>
      </c>
      <c r="Q1271" s="116"/>
    </row>
    <row r="1272" spans="1:20" hidden="1" x14ac:dyDescent="0.2">
      <c r="A1272" s="1">
        <v>1269</v>
      </c>
      <c r="B1272" s="2">
        <v>207</v>
      </c>
      <c r="C1272" s="2" t="s">
        <v>55</v>
      </c>
      <c r="D1272" s="1" t="s">
        <v>1142</v>
      </c>
      <c r="E1272" s="2">
        <v>1016</v>
      </c>
      <c r="F1272" s="2">
        <v>6</v>
      </c>
      <c r="G1272" s="1" t="s">
        <v>13</v>
      </c>
      <c r="H1272" s="2">
        <v>3.03</v>
      </c>
      <c r="I1272" s="1"/>
      <c r="J1272" s="14">
        <f t="shared" si="9"/>
        <v>6.9627580742116839</v>
      </c>
      <c r="K1272" s="14">
        <v>1.2</v>
      </c>
      <c r="L1272" s="14">
        <f t="shared" si="8"/>
        <v>8.355309689054021</v>
      </c>
      <c r="O1272" s="1" t="s">
        <v>1246</v>
      </c>
      <c r="P1272" s="116" t="s">
        <v>23</v>
      </c>
      <c r="Q1272" s="116"/>
    </row>
    <row r="1273" spans="1:20" hidden="1" x14ac:dyDescent="0.2">
      <c r="A1273" s="1">
        <v>1270</v>
      </c>
      <c r="B1273" s="2">
        <v>207</v>
      </c>
      <c r="C1273" s="2" t="s">
        <v>55</v>
      </c>
      <c r="D1273" s="1" t="s">
        <v>1142</v>
      </c>
      <c r="E1273" s="2">
        <v>1017</v>
      </c>
      <c r="F1273" s="2">
        <v>2</v>
      </c>
      <c r="G1273" s="1" t="s">
        <v>512</v>
      </c>
      <c r="H1273" s="2">
        <v>11.89</v>
      </c>
      <c r="I1273" s="1"/>
      <c r="J1273" s="14">
        <f t="shared" si="9"/>
        <v>13.792751719653335</v>
      </c>
      <c r="K1273" s="14">
        <v>1.2</v>
      </c>
      <c r="L1273" s="14">
        <f t="shared" si="8"/>
        <v>16.551302063584</v>
      </c>
      <c r="O1273" s="1" t="s">
        <v>1246</v>
      </c>
      <c r="P1273" s="116" t="s">
        <v>23</v>
      </c>
      <c r="Q1273" s="116"/>
    </row>
    <row r="1274" spans="1:20" hidden="1" x14ac:dyDescent="0.2">
      <c r="A1274" s="1">
        <v>1271</v>
      </c>
      <c r="B1274" s="2">
        <v>207</v>
      </c>
      <c r="C1274" s="2" t="s">
        <v>55</v>
      </c>
      <c r="D1274" s="1" t="s">
        <v>1142</v>
      </c>
      <c r="E1274" s="2">
        <v>1018</v>
      </c>
      <c r="F1274" s="23">
        <v>4</v>
      </c>
      <c r="G1274" s="1" t="s">
        <v>265</v>
      </c>
      <c r="H1274" s="2">
        <v>11.47</v>
      </c>
      <c r="I1274" s="1"/>
      <c r="J1274" s="14">
        <f t="shared" si="9"/>
        <v>13.546955377500881</v>
      </c>
      <c r="K1274" s="14">
        <v>1.2</v>
      </c>
      <c r="L1274" s="14">
        <f t="shared" si="8"/>
        <v>16.256346453001058</v>
      </c>
      <c r="O1274" s="1" t="s">
        <v>1246</v>
      </c>
      <c r="P1274" s="116" t="s">
        <v>23</v>
      </c>
      <c r="Q1274" s="116"/>
    </row>
    <row r="1275" spans="1:20" hidden="1" x14ac:dyDescent="0.2">
      <c r="A1275" s="1">
        <v>1272</v>
      </c>
      <c r="B1275" s="2">
        <v>207</v>
      </c>
      <c r="C1275" s="2" t="s">
        <v>55</v>
      </c>
      <c r="D1275" s="1" t="s">
        <v>1142</v>
      </c>
      <c r="E1275" s="2">
        <v>1019</v>
      </c>
      <c r="F1275" s="23">
        <v>2</v>
      </c>
      <c r="G1275" s="1" t="s">
        <v>1168</v>
      </c>
      <c r="H1275" s="2">
        <v>4.05</v>
      </c>
      <c r="I1275" s="1"/>
      <c r="J1275" s="14">
        <f t="shared" si="9"/>
        <v>8.0498447189992426</v>
      </c>
      <c r="K1275" s="14">
        <v>1.2</v>
      </c>
      <c r="L1275" s="14">
        <f t="shared" si="8"/>
        <v>9.65981366279909</v>
      </c>
      <c r="O1275" s="1" t="s">
        <v>1246</v>
      </c>
      <c r="P1275" s="116" t="s">
        <v>23</v>
      </c>
      <c r="Q1275" s="116"/>
    </row>
    <row r="1276" spans="1:20" hidden="1" x14ac:dyDescent="0.2">
      <c r="A1276" s="1">
        <v>1273</v>
      </c>
      <c r="B1276" s="2">
        <v>207</v>
      </c>
      <c r="C1276" s="2" t="s">
        <v>55</v>
      </c>
      <c r="D1276" s="1" t="s">
        <v>1142</v>
      </c>
      <c r="E1276" s="2">
        <v>1020</v>
      </c>
      <c r="F1276" s="23">
        <v>2</v>
      </c>
      <c r="G1276" s="1" t="s">
        <v>919</v>
      </c>
      <c r="H1276" s="2">
        <v>1.43</v>
      </c>
      <c r="I1276" s="1"/>
      <c r="J1276" s="14">
        <f t="shared" si="9"/>
        <v>4.7833042972405595</v>
      </c>
      <c r="K1276" s="14">
        <v>1.2</v>
      </c>
      <c r="L1276" s="14">
        <f t="shared" si="8"/>
        <v>5.7399651566886716</v>
      </c>
      <c r="O1276" s="1" t="s">
        <v>1246</v>
      </c>
      <c r="P1276" s="116" t="s">
        <v>23</v>
      </c>
      <c r="Q1276" s="116"/>
    </row>
    <row r="1277" spans="1:20" hidden="1" x14ac:dyDescent="0.2">
      <c r="A1277" s="1">
        <v>1274</v>
      </c>
      <c r="B1277" s="2">
        <v>207</v>
      </c>
      <c r="C1277" s="2" t="s">
        <v>55</v>
      </c>
      <c r="D1277" s="1" t="s">
        <v>1142</v>
      </c>
      <c r="E1277" s="2">
        <v>1021</v>
      </c>
      <c r="F1277" s="2">
        <v>2</v>
      </c>
      <c r="G1277" s="1" t="s">
        <v>356</v>
      </c>
      <c r="H1277" s="2">
        <v>1.6</v>
      </c>
      <c r="I1277" s="1"/>
      <c r="J1277" s="14">
        <f t="shared" si="9"/>
        <v>5.0596442562694071</v>
      </c>
      <c r="K1277" s="14">
        <v>1.2</v>
      </c>
      <c r="L1277" s="14">
        <f t="shared" si="8"/>
        <v>6.0715731075232879</v>
      </c>
      <c r="O1277" s="1" t="s">
        <v>1246</v>
      </c>
      <c r="P1277" s="116" t="s">
        <v>23</v>
      </c>
      <c r="Q1277" s="116"/>
    </row>
    <row r="1278" spans="1:20" hidden="1" x14ac:dyDescent="0.2">
      <c r="A1278" s="1">
        <v>1275</v>
      </c>
      <c r="B1278" s="2">
        <v>207</v>
      </c>
      <c r="C1278" s="2" t="s">
        <v>55</v>
      </c>
      <c r="D1278" s="1" t="s">
        <v>1142</v>
      </c>
      <c r="E1278" s="2">
        <v>1022</v>
      </c>
      <c r="F1278" s="2">
        <v>2</v>
      </c>
      <c r="G1278" s="1" t="s">
        <v>356</v>
      </c>
      <c r="H1278" s="2">
        <v>1.6</v>
      </c>
      <c r="I1278" s="1"/>
      <c r="J1278" s="14">
        <f t="shared" si="9"/>
        <v>5.0596442562694071</v>
      </c>
      <c r="K1278" s="14">
        <v>1.2</v>
      </c>
      <c r="L1278" s="14">
        <f t="shared" si="8"/>
        <v>6.0715731075232879</v>
      </c>
      <c r="O1278" s="1" t="s">
        <v>1246</v>
      </c>
      <c r="P1278" s="116" t="s">
        <v>23</v>
      </c>
      <c r="Q1278" s="116"/>
    </row>
    <row r="1279" spans="1:20" hidden="1" x14ac:dyDescent="0.2">
      <c r="A1279" s="1">
        <v>1276</v>
      </c>
      <c r="B1279" s="2">
        <v>207</v>
      </c>
      <c r="C1279" s="2" t="s">
        <v>55</v>
      </c>
      <c r="D1279" s="1" t="s">
        <v>1142</v>
      </c>
      <c r="E1279" s="2">
        <v>1023</v>
      </c>
      <c r="F1279" s="23">
        <v>2</v>
      </c>
      <c r="G1279" s="1" t="s">
        <v>936</v>
      </c>
      <c r="H1279" s="2">
        <v>1.41</v>
      </c>
      <c r="I1279" s="1"/>
      <c r="J1279" s="14">
        <f t="shared" si="9"/>
        <v>4.7497368348151667</v>
      </c>
      <c r="K1279" s="14">
        <v>1.2</v>
      </c>
      <c r="L1279" s="14">
        <f t="shared" si="8"/>
        <v>5.6996842017781999</v>
      </c>
      <c r="O1279" s="1" t="s">
        <v>1246</v>
      </c>
      <c r="P1279" s="116" t="s">
        <v>23</v>
      </c>
      <c r="Q1279" s="116"/>
      <c r="T1279" s="13"/>
    </row>
    <row r="1280" spans="1:20" hidden="1" x14ac:dyDescent="0.2">
      <c r="A1280" s="1">
        <v>1277</v>
      </c>
      <c r="B1280" s="2">
        <v>207</v>
      </c>
      <c r="C1280" s="2" t="s">
        <v>55</v>
      </c>
      <c r="D1280" s="1" t="s">
        <v>1142</v>
      </c>
      <c r="E1280" s="2">
        <v>1024</v>
      </c>
      <c r="F1280" s="2">
        <v>6</v>
      </c>
      <c r="G1280" s="1" t="s">
        <v>13</v>
      </c>
      <c r="H1280" s="2">
        <v>6.21</v>
      </c>
      <c r="I1280" s="1"/>
      <c r="J1280" s="14">
        <f t="shared" si="9"/>
        <v>9.9679486355016902</v>
      </c>
      <c r="K1280" s="14">
        <v>1.2</v>
      </c>
      <c r="L1280" s="14">
        <f t="shared" si="8"/>
        <v>11.961538362602028</v>
      </c>
      <c r="O1280" s="1" t="s">
        <v>1246</v>
      </c>
      <c r="P1280" s="116" t="s">
        <v>23</v>
      </c>
      <c r="Q1280" s="116"/>
    </row>
    <row r="1281" spans="1:20" hidden="1" x14ac:dyDescent="0.2">
      <c r="A1281" s="1">
        <v>1278</v>
      </c>
      <c r="B1281" s="2">
        <v>207</v>
      </c>
      <c r="C1281" s="2" t="s">
        <v>55</v>
      </c>
      <c r="D1281" s="1" t="s">
        <v>1142</v>
      </c>
      <c r="E1281" s="2">
        <v>1025</v>
      </c>
      <c r="F1281" s="23">
        <v>2</v>
      </c>
      <c r="G1281" s="1" t="s">
        <v>208</v>
      </c>
      <c r="H1281" s="2">
        <v>1.53</v>
      </c>
      <c r="I1281" s="1"/>
      <c r="J1281" s="14">
        <f t="shared" si="9"/>
        <v>4.9477267507411931</v>
      </c>
      <c r="K1281" s="14">
        <v>1.2</v>
      </c>
      <c r="L1281" s="14">
        <f t="shared" si="8"/>
        <v>5.9372721008894311</v>
      </c>
      <c r="O1281" s="1" t="s">
        <v>1246</v>
      </c>
      <c r="P1281" s="116" t="s">
        <v>23</v>
      </c>
      <c r="Q1281" s="116"/>
      <c r="T1281" s="13"/>
    </row>
    <row r="1282" spans="1:20" hidden="1" x14ac:dyDescent="0.2">
      <c r="A1282" s="1">
        <v>1279</v>
      </c>
      <c r="B1282" s="2">
        <v>207</v>
      </c>
      <c r="C1282" s="2" t="s">
        <v>55</v>
      </c>
      <c r="D1282" s="1" t="s">
        <v>1142</v>
      </c>
      <c r="E1282" s="2">
        <v>1026</v>
      </c>
      <c r="F1282" s="2">
        <v>2</v>
      </c>
      <c r="G1282" s="1" t="s">
        <v>202</v>
      </c>
      <c r="H1282" s="2">
        <v>1.74</v>
      </c>
      <c r="I1282" s="1"/>
      <c r="J1282" s="14">
        <f t="shared" si="9"/>
        <v>5.2763623833091673</v>
      </c>
      <c r="K1282" s="14">
        <v>1.2</v>
      </c>
      <c r="L1282" s="14">
        <f t="shared" si="8"/>
        <v>6.3316348599710004</v>
      </c>
      <c r="O1282" s="1" t="s">
        <v>1246</v>
      </c>
      <c r="P1282" s="116" t="s">
        <v>23</v>
      </c>
      <c r="Q1282" s="116"/>
    </row>
    <row r="1283" spans="1:20" hidden="1" x14ac:dyDescent="0.2">
      <c r="A1283" s="1">
        <v>1280</v>
      </c>
      <c r="B1283" s="2">
        <v>207</v>
      </c>
      <c r="C1283" s="2" t="s">
        <v>55</v>
      </c>
      <c r="D1283" s="1" t="s">
        <v>1142</v>
      </c>
      <c r="E1283" s="2">
        <v>1027</v>
      </c>
      <c r="F1283" s="2">
        <v>2</v>
      </c>
      <c r="G1283" s="1" t="s">
        <v>1116</v>
      </c>
      <c r="H1283" s="2">
        <v>1.53</v>
      </c>
      <c r="I1283" s="1"/>
      <c r="J1283" s="14">
        <f t="shared" si="9"/>
        <v>4.9477267507411931</v>
      </c>
      <c r="K1283" s="14">
        <v>1.2</v>
      </c>
      <c r="L1283" s="14">
        <f t="shared" si="8"/>
        <v>5.9372721008894311</v>
      </c>
      <c r="O1283" s="1" t="s">
        <v>1246</v>
      </c>
      <c r="P1283" s="116" t="s">
        <v>23</v>
      </c>
      <c r="Q1283" s="116"/>
    </row>
    <row r="1284" spans="1:20" hidden="1" x14ac:dyDescent="0.2">
      <c r="A1284" s="1">
        <v>1281</v>
      </c>
      <c r="B1284" s="2">
        <v>207</v>
      </c>
      <c r="C1284" s="2" t="s">
        <v>55</v>
      </c>
      <c r="D1284" s="1" t="s">
        <v>1142</v>
      </c>
      <c r="E1284" s="2">
        <v>1028</v>
      </c>
      <c r="F1284" s="2">
        <v>6</v>
      </c>
      <c r="G1284" s="1" t="s">
        <v>1199</v>
      </c>
      <c r="H1284" s="2">
        <v>3.08</v>
      </c>
      <c r="I1284" s="1"/>
      <c r="J1284" s="14">
        <f t="shared" si="9"/>
        <v>7.0199715099136979</v>
      </c>
      <c r="K1284" s="14">
        <v>1.2</v>
      </c>
      <c r="L1284" s="14">
        <f t="shared" si="8"/>
        <v>8.4239658118964371</v>
      </c>
      <c r="O1284" s="1" t="s">
        <v>1246</v>
      </c>
      <c r="P1284" s="116" t="s">
        <v>23</v>
      </c>
      <c r="Q1284" s="116"/>
    </row>
    <row r="1285" spans="1:20" hidden="1" x14ac:dyDescent="0.2">
      <c r="A1285" s="1">
        <v>1282</v>
      </c>
      <c r="B1285" s="2">
        <v>207</v>
      </c>
      <c r="C1285" s="2" t="s">
        <v>55</v>
      </c>
      <c r="D1285" s="1" t="s">
        <v>1142</v>
      </c>
      <c r="E1285" s="2">
        <v>1029</v>
      </c>
      <c r="F1285" s="23">
        <v>4</v>
      </c>
      <c r="G1285" s="1" t="s">
        <v>514</v>
      </c>
      <c r="H1285" s="2">
        <v>11.06</v>
      </c>
      <c r="I1285" s="1"/>
      <c r="J1285" s="14">
        <f t="shared" si="9"/>
        <v>13.302631318652713</v>
      </c>
      <c r="K1285" s="14">
        <v>1.2</v>
      </c>
      <c r="L1285" s="14">
        <f t="shared" si="8"/>
        <v>15.963157582383255</v>
      </c>
      <c r="O1285" s="1" t="s">
        <v>1246</v>
      </c>
      <c r="P1285" s="116" t="s">
        <v>23</v>
      </c>
      <c r="Q1285" s="116"/>
    </row>
    <row r="1286" spans="1:20" hidden="1" x14ac:dyDescent="0.2">
      <c r="A1286" s="1">
        <v>1283</v>
      </c>
      <c r="B1286" s="2">
        <v>207</v>
      </c>
      <c r="C1286" s="2" t="s">
        <v>55</v>
      </c>
      <c r="D1286" s="1" t="s">
        <v>1142</v>
      </c>
      <c r="E1286" s="2">
        <v>1030</v>
      </c>
      <c r="F1286" s="2">
        <v>4</v>
      </c>
      <c r="G1286" s="1" t="s">
        <v>1200</v>
      </c>
      <c r="H1286" s="2">
        <v>19.46</v>
      </c>
      <c r="I1286" s="1"/>
      <c r="J1286" s="14">
        <f t="shared" si="9"/>
        <v>17.645396000090223</v>
      </c>
      <c r="K1286" s="14">
        <v>1.2</v>
      </c>
      <c r="L1286" s="14">
        <f t="shared" si="8"/>
        <v>21.174475200108265</v>
      </c>
      <c r="O1286" s="1" t="s">
        <v>1246</v>
      </c>
      <c r="P1286" s="116" t="s">
        <v>23</v>
      </c>
      <c r="Q1286" s="116"/>
    </row>
    <row r="1287" spans="1:20" hidden="1" x14ac:dyDescent="0.2">
      <c r="A1287" s="1">
        <v>1284</v>
      </c>
      <c r="B1287" s="2">
        <v>207</v>
      </c>
      <c r="C1287" s="2" t="s">
        <v>55</v>
      </c>
      <c r="D1287" s="12" t="s">
        <v>1039</v>
      </c>
      <c r="E1287" s="2">
        <v>1500</v>
      </c>
      <c r="F1287" s="23">
        <v>6</v>
      </c>
      <c r="G1287" s="1" t="s">
        <v>756</v>
      </c>
      <c r="H1287" s="2">
        <v>21.89</v>
      </c>
      <c r="I1287" s="1"/>
      <c r="J1287" s="14">
        <f t="shared" si="9"/>
        <v>18.714700104463336</v>
      </c>
      <c r="K1287" s="14">
        <v>1.2</v>
      </c>
      <c r="L1287" s="14">
        <f t="shared" si="8"/>
        <v>22.457640125356004</v>
      </c>
      <c r="O1287" s="1" t="s">
        <v>1246</v>
      </c>
      <c r="P1287" s="116" t="s">
        <v>23</v>
      </c>
      <c r="Q1287" s="116"/>
    </row>
    <row r="1288" spans="1:20" hidden="1" x14ac:dyDescent="0.2">
      <c r="A1288" s="1">
        <v>1285</v>
      </c>
      <c r="B1288" s="2">
        <v>207</v>
      </c>
      <c r="C1288" s="2" t="s">
        <v>55</v>
      </c>
      <c r="D1288" s="12" t="s">
        <v>1039</v>
      </c>
      <c r="E1288" s="2">
        <v>1501</v>
      </c>
      <c r="F1288" s="23">
        <v>6</v>
      </c>
      <c r="G1288" s="1" t="s">
        <v>756</v>
      </c>
      <c r="H1288" s="2">
        <v>26.27</v>
      </c>
      <c r="I1288" s="1"/>
      <c r="J1288" s="14">
        <f t="shared" si="9"/>
        <v>20.501707245983198</v>
      </c>
      <c r="K1288" s="14">
        <v>1.2</v>
      </c>
      <c r="L1288" s="14">
        <f t="shared" si="8"/>
        <v>24.602048695179835</v>
      </c>
      <c r="O1288" s="1" t="s">
        <v>1246</v>
      </c>
      <c r="P1288" s="116" t="s">
        <v>23</v>
      </c>
      <c r="Q1288" s="116"/>
    </row>
    <row r="1289" spans="1:20" hidden="1" x14ac:dyDescent="0.2">
      <c r="A1289" s="1">
        <v>1286</v>
      </c>
      <c r="B1289" s="2">
        <v>207</v>
      </c>
      <c r="C1289" s="2" t="s">
        <v>55</v>
      </c>
      <c r="D1289" s="12" t="s">
        <v>1039</v>
      </c>
      <c r="E1289" s="2">
        <v>1502</v>
      </c>
      <c r="F1289" s="2">
        <v>6</v>
      </c>
      <c r="G1289" s="1" t="s">
        <v>13</v>
      </c>
      <c r="H1289" s="2">
        <v>24.24</v>
      </c>
      <c r="I1289" s="1"/>
      <c r="J1289" s="14">
        <f t="shared" si="9"/>
        <v>19.693653800145874</v>
      </c>
      <c r="K1289" s="14">
        <v>1.2</v>
      </c>
      <c r="L1289" s="14">
        <f t="shared" si="8"/>
        <v>23.632384560175048</v>
      </c>
      <c r="O1289" s="1" t="s">
        <v>1246</v>
      </c>
      <c r="P1289" s="116" t="s">
        <v>23</v>
      </c>
      <c r="Q1289" s="116"/>
    </row>
    <row r="1290" spans="1:20" hidden="1" x14ac:dyDescent="0.2">
      <c r="A1290" s="1">
        <v>1287</v>
      </c>
      <c r="B1290" s="2">
        <v>207</v>
      </c>
      <c r="C1290" s="2" t="s">
        <v>55</v>
      </c>
      <c r="D1290" s="12" t="s">
        <v>1039</v>
      </c>
      <c r="E1290" s="2">
        <v>1503</v>
      </c>
      <c r="F1290" s="2">
        <v>13</v>
      </c>
      <c r="G1290" s="1" t="s">
        <v>1201</v>
      </c>
      <c r="H1290" s="2">
        <v>8.1300000000000008</v>
      </c>
      <c r="I1290" s="1"/>
      <c r="J1290" s="14">
        <f t="shared" si="9"/>
        <v>11.405261943506602</v>
      </c>
      <c r="K1290" s="14">
        <v>1.2</v>
      </c>
      <c r="L1290" s="14">
        <f t="shared" si="8"/>
        <v>13.686314332207923</v>
      </c>
      <c r="O1290" s="1" t="s">
        <v>1246</v>
      </c>
      <c r="P1290" s="116" t="s">
        <v>23</v>
      </c>
      <c r="Q1290" s="116"/>
    </row>
    <row r="1291" spans="1:20" x14ac:dyDescent="0.2">
      <c r="A1291" s="1">
        <v>1288</v>
      </c>
      <c r="B1291" s="2">
        <v>207</v>
      </c>
      <c r="C1291" s="2" t="s">
        <v>55</v>
      </c>
      <c r="D1291" s="12" t="s">
        <v>1039</v>
      </c>
      <c r="E1291" s="2">
        <v>1504</v>
      </c>
      <c r="F1291" s="2">
        <v>8</v>
      </c>
      <c r="G1291" s="1" t="s">
        <v>1202</v>
      </c>
      <c r="H1291" s="2">
        <v>3.9</v>
      </c>
      <c r="I1291" s="1"/>
      <c r="J1291" s="14">
        <f t="shared" si="9"/>
        <v>7.8993670632525994</v>
      </c>
      <c r="K1291" s="14">
        <v>1.2</v>
      </c>
      <c r="L1291" s="14">
        <f t="shared" si="8"/>
        <v>9.4792404759031186</v>
      </c>
      <c r="O1291" s="1" t="s">
        <v>1246</v>
      </c>
      <c r="P1291" s="116" t="s">
        <v>23</v>
      </c>
      <c r="Q1291" s="116"/>
    </row>
    <row r="1292" spans="1:20" hidden="1" x14ac:dyDescent="0.2">
      <c r="A1292" s="1">
        <v>1289</v>
      </c>
      <c r="B1292" s="2">
        <v>205</v>
      </c>
      <c r="C1292" s="2" t="s">
        <v>55</v>
      </c>
      <c r="D1292" s="12" t="s">
        <v>1039</v>
      </c>
      <c r="E1292" s="2">
        <v>1506</v>
      </c>
      <c r="F1292" s="23">
        <v>6</v>
      </c>
      <c r="G1292" s="1" t="s">
        <v>756</v>
      </c>
      <c r="H1292" s="2">
        <v>38.06</v>
      </c>
      <c r="I1292" s="1"/>
      <c r="J1292" s="14">
        <f t="shared" si="9"/>
        <v>24.67711490429949</v>
      </c>
      <c r="K1292" s="14">
        <v>1.2</v>
      </c>
      <c r="L1292" s="14">
        <f t="shared" si="8"/>
        <v>29.612537885159387</v>
      </c>
      <c r="O1292" s="1" t="s">
        <v>1246</v>
      </c>
      <c r="P1292" s="116" t="s">
        <v>23</v>
      </c>
      <c r="Q1292" s="116"/>
    </row>
    <row r="1293" spans="1:20" hidden="1" x14ac:dyDescent="0.2">
      <c r="A1293" s="1">
        <v>1290</v>
      </c>
      <c r="B1293" s="2">
        <v>206</v>
      </c>
      <c r="C1293" s="2" t="s">
        <v>55</v>
      </c>
      <c r="D1293" s="12" t="s">
        <v>1039</v>
      </c>
      <c r="E1293" s="2">
        <v>1507</v>
      </c>
      <c r="F1293" s="2">
        <v>6</v>
      </c>
      <c r="G1293" s="1" t="s">
        <v>13</v>
      </c>
      <c r="H1293" s="2">
        <v>8.1199999999999992</v>
      </c>
      <c r="I1293" s="1"/>
      <c r="J1293" s="14">
        <f t="shared" si="9"/>
        <v>11.398245479020005</v>
      </c>
      <c r="K1293" s="14">
        <v>1.2</v>
      </c>
      <c r="L1293" s="14">
        <f t="shared" ref="L1293:L1299" si="10">J1293*K1293</f>
        <v>13.677894574824006</v>
      </c>
      <c r="O1293" s="1" t="s">
        <v>1246</v>
      </c>
      <c r="P1293" s="116" t="s">
        <v>23</v>
      </c>
      <c r="Q1293" s="116"/>
    </row>
    <row r="1294" spans="1:20" hidden="1" x14ac:dyDescent="0.2">
      <c r="A1294" s="1">
        <v>1291</v>
      </c>
      <c r="B1294" s="2">
        <v>206</v>
      </c>
      <c r="C1294" s="2" t="s">
        <v>55</v>
      </c>
      <c r="D1294" s="12" t="s">
        <v>1039</v>
      </c>
      <c r="E1294" s="2">
        <v>1508</v>
      </c>
      <c r="F1294" s="2">
        <v>13</v>
      </c>
      <c r="G1294" s="1" t="s">
        <v>1201</v>
      </c>
      <c r="H1294" s="2">
        <v>8.1199999999999992</v>
      </c>
      <c r="I1294" s="1"/>
      <c r="J1294" s="14">
        <f t="shared" si="9"/>
        <v>11.398245479020005</v>
      </c>
      <c r="K1294" s="14">
        <v>1.2</v>
      </c>
      <c r="L1294" s="14">
        <f t="shared" si="10"/>
        <v>13.677894574824006</v>
      </c>
      <c r="O1294" s="1" t="s">
        <v>1246</v>
      </c>
      <c r="P1294" s="116" t="s">
        <v>23</v>
      </c>
      <c r="Q1294" s="116"/>
    </row>
    <row r="1295" spans="1:20" x14ac:dyDescent="0.2">
      <c r="A1295" s="1">
        <v>1292</v>
      </c>
      <c r="B1295" s="2">
        <v>206</v>
      </c>
      <c r="C1295" s="2" t="s">
        <v>55</v>
      </c>
      <c r="D1295" s="12" t="s">
        <v>1039</v>
      </c>
      <c r="E1295" s="2">
        <v>1509</v>
      </c>
      <c r="F1295" s="2">
        <v>8</v>
      </c>
      <c r="G1295" s="1" t="s">
        <v>1202</v>
      </c>
      <c r="H1295" s="2">
        <v>5.85</v>
      </c>
      <c r="I1295" s="1"/>
      <c r="J1295" s="14">
        <f t="shared" si="9"/>
        <v>9.674709297958259</v>
      </c>
      <c r="K1295" s="14">
        <v>1.2</v>
      </c>
      <c r="L1295" s="14">
        <f t="shared" si="10"/>
        <v>11.60965115754991</v>
      </c>
      <c r="O1295" s="1" t="s">
        <v>1246</v>
      </c>
      <c r="P1295" s="116" t="s">
        <v>23</v>
      </c>
      <c r="Q1295" s="116"/>
    </row>
    <row r="1296" spans="1:20" hidden="1" x14ac:dyDescent="0.2">
      <c r="A1296" s="1">
        <v>1293</v>
      </c>
      <c r="B1296" s="2">
        <v>206</v>
      </c>
      <c r="C1296" s="2" t="s">
        <v>55</v>
      </c>
      <c r="D1296" s="1" t="s">
        <v>697</v>
      </c>
      <c r="E1296" s="2">
        <v>1505</v>
      </c>
      <c r="F1296" s="2">
        <v>13</v>
      </c>
      <c r="G1296" s="1" t="s">
        <v>1203</v>
      </c>
      <c r="H1296" s="2">
        <v>7.36</v>
      </c>
      <c r="I1296" s="1"/>
      <c r="J1296" s="14">
        <f t="shared" si="9"/>
        <v>10.851727973000429</v>
      </c>
      <c r="K1296" s="14">
        <v>1.2</v>
      </c>
      <c r="L1296" s="14">
        <f t="shared" si="10"/>
        <v>13.022073567600515</v>
      </c>
      <c r="O1296" s="1" t="s">
        <v>1246</v>
      </c>
      <c r="P1296" s="116" t="s">
        <v>23</v>
      </c>
      <c r="Q1296" s="116"/>
    </row>
    <row r="1297" spans="1:17" hidden="1" x14ac:dyDescent="0.2">
      <c r="A1297" s="1">
        <v>1294</v>
      </c>
      <c r="B1297" s="2">
        <v>207</v>
      </c>
      <c r="C1297" s="2" t="s">
        <v>123</v>
      </c>
      <c r="D1297" s="1" t="s">
        <v>759</v>
      </c>
      <c r="E1297" s="2">
        <v>2200</v>
      </c>
      <c r="F1297" s="2">
        <v>6</v>
      </c>
      <c r="G1297" s="1" t="s">
        <v>1205</v>
      </c>
      <c r="H1297" s="2">
        <v>47.7</v>
      </c>
      <c r="I1297" s="1"/>
      <c r="J1297" s="14">
        <f t="shared" si="9"/>
        <v>27.626074639731211</v>
      </c>
      <c r="K1297" s="14">
        <v>1.2</v>
      </c>
      <c r="L1297" s="14">
        <f t="shared" si="10"/>
        <v>33.151289567677452</v>
      </c>
      <c r="O1297" s="1" t="s">
        <v>1246</v>
      </c>
      <c r="P1297" s="116" t="s">
        <v>23</v>
      </c>
      <c r="Q1297" s="116"/>
    </row>
    <row r="1298" spans="1:17" hidden="1" x14ac:dyDescent="0.2">
      <c r="A1298" s="1">
        <v>1295</v>
      </c>
      <c r="B1298" s="2">
        <v>207</v>
      </c>
      <c r="C1298" s="2" t="s">
        <v>123</v>
      </c>
      <c r="D1298" s="12" t="s">
        <v>1039</v>
      </c>
      <c r="E1298" s="2">
        <v>2100</v>
      </c>
      <c r="F1298" s="23">
        <v>6</v>
      </c>
      <c r="G1298" s="1" t="s">
        <v>756</v>
      </c>
      <c r="H1298" s="2">
        <v>21.89</v>
      </c>
      <c r="I1298" s="1"/>
      <c r="J1298" s="14">
        <f t="shared" si="9"/>
        <v>18.714700104463336</v>
      </c>
      <c r="K1298" s="14">
        <v>1.2</v>
      </c>
      <c r="L1298" s="14">
        <f t="shared" si="10"/>
        <v>22.457640125356004</v>
      </c>
      <c r="O1298" s="1" t="s">
        <v>1246</v>
      </c>
      <c r="P1298" s="116" t="s">
        <v>23</v>
      </c>
      <c r="Q1298" s="116"/>
    </row>
    <row r="1299" spans="1:17" hidden="1" x14ac:dyDescent="0.2">
      <c r="A1299" s="1">
        <v>1296</v>
      </c>
      <c r="B1299" s="2">
        <v>207</v>
      </c>
      <c r="C1299" s="2" t="s">
        <v>123</v>
      </c>
      <c r="D1299" s="12" t="s">
        <v>1039</v>
      </c>
      <c r="E1299" s="2">
        <v>2101</v>
      </c>
      <c r="F1299" s="23">
        <v>6</v>
      </c>
      <c r="G1299" s="1" t="s">
        <v>756</v>
      </c>
      <c r="H1299" s="2">
        <v>31.59</v>
      </c>
      <c r="I1299" s="1"/>
      <c r="J1299" s="14">
        <f t="shared" si="9"/>
        <v>22.481992794234234</v>
      </c>
      <c r="K1299" s="14">
        <v>1.2</v>
      </c>
      <c r="L1299" s="14">
        <f t="shared" si="10"/>
        <v>26.978391353081079</v>
      </c>
      <c r="O1299" s="1" t="s">
        <v>1246</v>
      </c>
      <c r="P1299" s="116" t="s">
        <v>23</v>
      </c>
      <c r="Q1299" s="116"/>
    </row>
    <row r="1300" spans="1:17" hidden="1" x14ac:dyDescent="0.2">
      <c r="A1300" s="1">
        <v>1297</v>
      </c>
      <c r="B1300" s="2">
        <v>207</v>
      </c>
      <c r="C1300" s="2" t="s">
        <v>123</v>
      </c>
      <c r="D1300" s="12" t="s">
        <v>1039</v>
      </c>
      <c r="E1300" s="2">
        <v>2102</v>
      </c>
      <c r="F1300" s="2">
        <v>13</v>
      </c>
      <c r="G1300" s="1" t="s">
        <v>1201</v>
      </c>
      <c r="H1300" s="2">
        <v>8.1300000000000008</v>
      </c>
      <c r="I1300" s="1"/>
      <c r="J1300" s="14">
        <f t="shared" si="9"/>
        <v>11.405261943506602</v>
      </c>
      <c r="K1300" s="1"/>
      <c r="L1300" s="1"/>
    </row>
    <row r="1301" spans="1:17" hidden="1" x14ac:dyDescent="0.2">
      <c r="A1301" s="1">
        <v>1298</v>
      </c>
      <c r="B1301" s="2">
        <v>206</v>
      </c>
      <c r="C1301" s="2" t="s">
        <v>123</v>
      </c>
      <c r="D1301" s="1" t="s">
        <v>697</v>
      </c>
      <c r="E1301" s="2">
        <v>2300</v>
      </c>
      <c r="F1301" s="23">
        <v>13</v>
      </c>
      <c r="G1301" s="1" t="s">
        <v>38</v>
      </c>
      <c r="H1301" s="2">
        <v>86.21</v>
      </c>
      <c r="I1301" s="1"/>
      <c r="J1301" s="14">
        <f t="shared" si="9"/>
        <v>37.13973613261139</v>
      </c>
      <c r="K1301" s="1"/>
      <c r="L1301" s="1"/>
    </row>
    <row r="1302" spans="1:17" hidden="1" x14ac:dyDescent="0.2">
      <c r="A1302" s="1">
        <v>1299</v>
      </c>
      <c r="B1302" s="2">
        <v>207</v>
      </c>
      <c r="C1302" s="2" t="s">
        <v>123</v>
      </c>
      <c r="D1302" s="1" t="s">
        <v>1068</v>
      </c>
      <c r="E1302" s="2">
        <v>2000</v>
      </c>
      <c r="F1302" s="2">
        <v>4</v>
      </c>
      <c r="G1302" s="1" t="s">
        <v>1206</v>
      </c>
      <c r="H1302" s="2">
        <v>29.19</v>
      </c>
      <c r="I1302" s="1"/>
      <c r="J1302" s="14">
        <f t="shared" si="9"/>
        <v>21.61110825478416</v>
      </c>
      <c r="K1302" s="1"/>
      <c r="L1302" s="1"/>
    </row>
    <row r="1303" spans="1:17" hidden="1" x14ac:dyDescent="0.2">
      <c r="A1303" s="1">
        <v>1300</v>
      </c>
      <c r="B1303" s="2">
        <v>207</v>
      </c>
      <c r="C1303" s="2" t="s">
        <v>123</v>
      </c>
      <c r="D1303" s="1" t="s">
        <v>1068</v>
      </c>
      <c r="E1303" s="2">
        <v>2001</v>
      </c>
      <c r="F1303" s="2">
        <v>4</v>
      </c>
      <c r="G1303" s="1" t="s">
        <v>1207</v>
      </c>
      <c r="H1303" s="2">
        <v>6.2</v>
      </c>
      <c r="I1303" s="1"/>
      <c r="J1303" s="14">
        <f t="shared" si="9"/>
        <v>9.9599196783909854</v>
      </c>
      <c r="K1303" s="1"/>
      <c r="L1303" s="1"/>
    </row>
    <row r="1304" spans="1:17" hidden="1" x14ac:dyDescent="0.2">
      <c r="A1304" s="1">
        <v>1301</v>
      </c>
      <c r="B1304" s="2">
        <v>207</v>
      </c>
      <c r="C1304" s="2" t="s">
        <v>123</v>
      </c>
      <c r="D1304" s="1" t="s">
        <v>1068</v>
      </c>
      <c r="E1304" s="2">
        <v>2002</v>
      </c>
      <c r="F1304" s="2">
        <v>4</v>
      </c>
      <c r="G1304" s="1" t="s">
        <v>1207</v>
      </c>
      <c r="H1304" s="2">
        <v>5.04</v>
      </c>
      <c r="I1304" s="1"/>
      <c r="J1304" s="14">
        <f t="shared" si="9"/>
        <v>8.9799777282574595</v>
      </c>
      <c r="K1304" s="1"/>
      <c r="L1304" s="1"/>
    </row>
    <row r="1305" spans="1:17" hidden="1" x14ac:dyDescent="0.2">
      <c r="A1305" s="1">
        <v>1302</v>
      </c>
      <c r="B1305" s="2">
        <v>207</v>
      </c>
      <c r="C1305" s="2" t="s">
        <v>123</v>
      </c>
      <c r="D1305" s="1" t="s">
        <v>1068</v>
      </c>
      <c r="E1305" s="2">
        <v>2003</v>
      </c>
      <c r="F1305" s="2">
        <v>4</v>
      </c>
      <c r="G1305" s="1" t="s">
        <v>13</v>
      </c>
      <c r="H1305" s="2">
        <v>3.15</v>
      </c>
      <c r="I1305" s="1"/>
      <c r="J1305" s="14">
        <f t="shared" si="9"/>
        <v>7.0992957397195395</v>
      </c>
      <c r="K1305" s="1"/>
      <c r="L1305" s="1"/>
    </row>
    <row r="1306" spans="1:17" hidden="1" x14ac:dyDescent="0.2">
      <c r="A1306" s="1">
        <v>1303</v>
      </c>
      <c r="B1306" s="2">
        <v>207</v>
      </c>
      <c r="C1306" s="2" t="s">
        <v>123</v>
      </c>
      <c r="D1306" s="1" t="s">
        <v>1068</v>
      </c>
      <c r="E1306" s="2">
        <v>2004</v>
      </c>
      <c r="F1306" s="2">
        <v>4</v>
      </c>
      <c r="G1306" s="1" t="s">
        <v>1208</v>
      </c>
      <c r="H1306" s="2">
        <v>23.63</v>
      </c>
      <c r="I1306" s="1"/>
      <c r="J1306" s="14">
        <f t="shared" si="9"/>
        <v>19.444279364378612</v>
      </c>
      <c r="K1306" s="1"/>
      <c r="L1306" s="1"/>
    </row>
    <row r="1307" spans="1:17" hidden="1" x14ac:dyDescent="0.2">
      <c r="A1307" s="1">
        <v>1304</v>
      </c>
      <c r="B1307" s="2">
        <v>207</v>
      </c>
      <c r="C1307" s="2" t="s">
        <v>123</v>
      </c>
      <c r="D1307" s="1" t="s">
        <v>1068</v>
      </c>
      <c r="E1307" s="2">
        <v>2005</v>
      </c>
      <c r="F1307" s="2">
        <v>4</v>
      </c>
      <c r="G1307" s="1" t="s">
        <v>1209</v>
      </c>
      <c r="H1307" s="2">
        <v>17.010000000000002</v>
      </c>
      <c r="I1307" s="1"/>
      <c r="J1307" s="14">
        <f t="shared" si="9"/>
        <v>16.497272501841024</v>
      </c>
      <c r="K1307" s="1"/>
      <c r="L1307" s="1"/>
    </row>
    <row r="1308" spans="1:17" hidden="1" x14ac:dyDescent="0.2">
      <c r="A1308" s="1">
        <v>1305</v>
      </c>
      <c r="B1308" s="2">
        <v>207</v>
      </c>
      <c r="C1308" s="2" t="s">
        <v>123</v>
      </c>
      <c r="D1308" s="1" t="s">
        <v>1068</v>
      </c>
      <c r="E1308" s="2">
        <v>2006</v>
      </c>
      <c r="F1308" s="2">
        <v>4</v>
      </c>
      <c r="G1308" s="1" t="s">
        <v>1210</v>
      </c>
      <c r="H1308" s="2">
        <v>17.11</v>
      </c>
      <c r="I1308" s="1"/>
      <c r="J1308" s="14">
        <f t="shared" si="9"/>
        <v>16.545694303957148</v>
      </c>
      <c r="K1308" s="1"/>
      <c r="L1308" s="1"/>
    </row>
    <row r="1309" spans="1:17" hidden="1" x14ac:dyDescent="0.2">
      <c r="A1309" s="1">
        <v>1306</v>
      </c>
      <c r="B1309" s="2">
        <v>207</v>
      </c>
      <c r="C1309" s="2" t="s">
        <v>123</v>
      </c>
      <c r="D1309" s="1" t="s">
        <v>1068</v>
      </c>
      <c r="E1309" s="2">
        <v>2007</v>
      </c>
      <c r="F1309" s="2">
        <v>4</v>
      </c>
      <c r="G1309" s="1" t="s">
        <v>1211</v>
      </c>
      <c r="H1309" s="2">
        <v>15.95</v>
      </c>
      <c r="I1309" s="1"/>
      <c r="J1309" s="14">
        <f t="shared" si="9"/>
        <v>15.974980438172686</v>
      </c>
      <c r="K1309" s="1"/>
      <c r="L1309" s="1"/>
    </row>
    <row r="1310" spans="1:17" hidden="1" x14ac:dyDescent="0.2">
      <c r="A1310" s="1">
        <v>1307</v>
      </c>
      <c r="B1310" s="2">
        <v>207</v>
      </c>
      <c r="C1310" s="2" t="s">
        <v>123</v>
      </c>
      <c r="D1310" s="1" t="s">
        <v>1068</v>
      </c>
      <c r="E1310" s="2">
        <v>2008</v>
      </c>
      <c r="F1310" s="2">
        <v>10</v>
      </c>
      <c r="G1310" s="1" t="s">
        <v>1212</v>
      </c>
      <c r="H1310" s="2">
        <v>9.08</v>
      </c>
      <c r="I1310" s="1"/>
      <c r="J1310" s="14">
        <f t="shared" si="9"/>
        <v>12.053215338655491</v>
      </c>
      <c r="K1310" s="1"/>
      <c r="L1310" s="1"/>
    </row>
    <row r="1311" spans="1:17" hidden="1" x14ac:dyDescent="0.2">
      <c r="A1311" s="1">
        <v>1308</v>
      </c>
      <c r="B1311" s="2">
        <v>207</v>
      </c>
      <c r="C1311" s="2" t="s">
        <v>123</v>
      </c>
      <c r="D1311" s="1" t="s">
        <v>1068</v>
      </c>
      <c r="E1311" s="2">
        <v>2009</v>
      </c>
      <c r="F1311" s="2">
        <v>4</v>
      </c>
      <c r="G1311" s="1" t="s">
        <v>1213</v>
      </c>
      <c r="H1311" s="2">
        <v>6.53</v>
      </c>
      <c r="I1311" s="1"/>
      <c r="J1311" s="14">
        <f t="shared" si="9"/>
        <v>10.22154587134451</v>
      </c>
      <c r="K1311" s="1"/>
      <c r="L1311" s="1"/>
    </row>
    <row r="1312" spans="1:17" hidden="1" x14ac:dyDescent="0.2">
      <c r="A1312" s="1">
        <v>1309</v>
      </c>
      <c r="B1312" s="2">
        <v>207</v>
      </c>
      <c r="C1312" s="2" t="s">
        <v>123</v>
      </c>
      <c r="D1312" s="1" t="s">
        <v>1068</v>
      </c>
      <c r="E1312" s="2">
        <v>2010</v>
      </c>
      <c r="F1312" s="2">
        <v>4</v>
      </c>
      <c r="G1312" s="1" t="s">
        <v>1213</v>
      </c>
      <c r="H1312" s="2">
        <v>25.38</v>
      </c>
      <c r="I1312" s="1"/>
      <c r="J1312" s="14">
        <f t="shared" si="9"/>
        <v>20.151426748495997</v>
      </c>
      <c r="K1312" s="1"/>
      <c r="L1312" s="1"/>
    </row>
    <row r="1313" spans="1:20" hidden="1" x14ac:dyDescent="0.2">
      <c r="A1313" s="1">
        <v>1310</v>
      </c>
      <c r="B1313" s="2">
        <v>207</v>
      </c>
      <c r="C1313" s="2" t="s">
        <v>123</v>
      </c>
      <c r="D1313" s="1" t="s">
        <v>1068</v>
      </c>
      <c r="E1313" s="2">
        <v>2011</v>
      </c>
      <c r="F1313" s="2">
        <v>4</v>
      </c>
      <c r="G1313" s="1" t="s">
        <v>1214</v>
      </c>
      <c r="H1313" s="2">
        <v>17.21</v>
      </c>
      <c r="I1313" s="1"/>
      <c r="J1313" s="14">
        <f t="shared" si="9"/>
        <v>16.593974810153231</v>
      </c>
      <c r="K1313" s="1"/>
      <c r="L1313" s="1"/>
    </row>
    <row r="1314" spans="1:20" hidden="1" x14ac:dyDescent="0.2">
      <c r="A1314" s="1">
        <v>1311</v>
      </c>
      <c r="B1314" s="2">
        <v>207</v>
      </c>
      <c r="C1314" s="2" t="s">
        <v>123</v>
      </c>
      <c r="D1314" s="1" t="s">
        <v>1068</v>
      </c>
      <c r="E1314" s="2">
        <v>2012</v>
      </c>
      <c r="F1314" s="2">
        <v>4</v>
      </c>
      <c r="G1314" s="1" t="s">
        <v>1215</v>
      </c>
      <c r="H1314" s="2">
        <v>13.5</v>
      </c>
      <c r="I1314" s="1"/>
      <c r="J1314" s="14">
        <f t="shared" si="9"/>
        <v>14.696938456699069</v>
      </c>
      <c r="K1314" s="1"/>
      <c r="L1314" s="1"/>
    </row>
    <row r="1315" spans="1:20" hidden="1" x14ac:dyDescent="0.2">
      <c r="A1315" s="1">
        <v>1312</v>
      </c>
      <c r="B1315" s="2">
        <v>207</v>
      </c>
      <c r="C1315" s="2" t="s">
        <v>123</v>
      </c>
      <c r="D1315" s="1" t="s">
        <v>1068</v>
      </c>
      <c r="E1315" s="2">
        <v>2013</v>
      </c>
      <c r="F1315" s="2">
        <v>14</v>
      </c>
      <c r="G1315" s="1" t="s">
        <v>36</v>
      </c>
      <c r="H1315" s="2">
        <v>3.13</v>
      </c>
      <c r="I1315" s="1"/>
      <c r="J1315" s="14">
        <f t="shared" si="9"/>
        <v>7.0767224051816529</v>
      </c>
      <c r="K1315" s="14">
        <v>1.2</v>
      </c>
      <c r="L1315" s="14">
        <f>J1315*K1315</f>
        <v>8.4920668862179838</v>
      </c>
      <c r="O1315" s="1" t="s">
        <v>1246</v>
      </c>
      <c r="P1315" s="116" t="s">
        <v>23</v>
      </c>
      <c r="Q1315" s="116"/>
    </row>
    <row r="1316" spans="1:20" hidden="1" x14ac:dyDescent="0.2">
      <c r="A1316" s="1">
        <v>1313</v>
      </c>
      <c r="B1316" s="2">
        <v>207</v>
      </c>
      <c r="C1316" s="2" t="s">
        <v>123</v>
      </c>
      <c r="D1316" s="1" t="s">
        <v>1068</v>
      </c>
      <c r="E1316" s="2">
        <v>2014</v>
      </c>
      <c r="F1316" s="2">
        <v>4</v>
      </c>
      <c r="G1316" s="1" t="s">
        <v>1216</v>
      </c>
      <c r="H1316" s="2">
        <v>17.21</v>
      </c>
      <c r="I1316" s="1"/>
      <c r="J1316" s="14">
        <f t="shared" si="9"/>
        <v>16.593974810153231</v>
      </c>
      <c r="K1316" s="1"/>
      <c r="L1316" s="1"/>
    </row>
    <row r="1317" spans="1:20" hidden="1" x14ac:dyDescent="0.2">
      <c r="A1317" s="1">
        <v>1314</v>
      </c>
      <c r="B1317" s="2">
        <v>207</v>
      </c>
      <c r="C1317" s="2" t="s">
        <v>123</v>
      </c>
      <c r="D1317" s="1" t="s">
        <v>1068</v>
      </c>
      <c r="E1317" s="2">
        <v>2015</v>
      </c>
      <c r="F1317" s="2">
        <v>4</v>
      </c>
      <c r="G1317" s="1" t="s">
        <v>1217</v>
      </c>
      <c r="H1317" s="2">
        <v>19.09</v>
      </c>
      <c r="I1317" s="1"/>
      <c r="J1317" s="14">
        <f t="shared" si="9"/>
        <v>17.476841819962782</v>
      </c>
      <c r="K1317" s="1"/>
      <c r="L1317" s="1"/>
    </row>
    <row r="1318" spans="1:20" hidden="1" x14ac:dyDescent="0.2">
      <c r="A1318" s="1">
        <v>1315</v>
      </c>
      <c r="B1318" s="2">
        <v>207</v>
      </c>
      <c r="C1318" s="2" t="s">
        <v>123</v>
      </c>
      <c r="D1318" s="1" t="s">
        <v>1068</v>
      </c>
      <c r="E1318" s="2">
        <v>2016</v>
      </c>
      <c r="F1318" s="2">
        <v>4</v>
      </c>
      <c r="G1318" s="1" t="s">
        <v>1218</v>
      </c>
      <c r="H1318" s="2">
        <v>21.11</v>
      </c>
      <c r="I1318" s="1"/>
      <c r="J1318" s="14">
        <f t="shared" si="9"/>
        <v>18.378248012256229</v>
      </c>
      <c r="K1318" s="1"/>
      <c r="L1318" s="1"/>
    </row>
    <row r="1319" spans="1:20" hidden="1" x14ac:dyDescent="0.2">
      <c r="A1319" s="1">
        <v>1316</v>
      </c>
      <c r="B1319" s="2">
        <v>207</v>
      </c>
      <c r="C1319" s="2" t="s">
        <v>123</v>
      </c>
      <c r="D1319" s="1" t="s">
        <v>1068</v>
      </c>
      <c r="E1319" s="2">
        <v>2017</v>
      </c>
      <c r="F1319" s="2">
        <v>4</v>
      </c>
      <c r="G1319" s="1" t="s">
        <v>13</v>
      </c>
      <c r="H1319" s="2">
        <v>124.63</v>
      </c>
      <c r="I1319" s="1"/>
      <c r="J1319" s="14">
        <f t="shared" si="9"/>
        <v>44.655122886405763</v>
      </c>
      <c r="K1319" s="14">
        <v>1.2</v>
      </c>
      <c r="L1319" s="14">
        <f>J1319*K1319</f>
        <v>53.586147463686913</v>
      </c>
      <c r="O1319" s="1" t="s">
        <v>1246</v>
      </c>
      <c r="P1319" s="116" t="s">
        <v>23</v>
      </c>
      <c r="Q1319" s="116"/>
    </row>
    <row r="1320" spans="1:20" hidden="1" x14ac:dyDescent="0.2">
      <c r="A1320" s="1">
        <v>1317</v>
      </c>
      <c r="B1320" s="2">
        <v>207</v>
      </c>
      <c r="C1320" s="2" t="s">
        <v>123</v>
      </c>
      <c r="D1320" s="1" t="s">
        <v>1068</v>
      </c>
      <c r="E1320" s="2">
        <v>2018</v>
      </c>
      <c r="F1320" s="2">
        <v>4</v>
      </c>
      <c r="G1320" s="1" t="s">
        <v>1219</v>
      </c>
      <c r="H1320" s="2">
        <v>19.489999999999998</v>
      </c>
      <c r="I1320" s="1"/>
      <c r="J1320" s="14">
        <f t="shared" si="9"/>
        <v>17.658992043715291</v>
      </c>
      <c r="K1320" s="1"/>
      <c r="L1320" s="1"/>
    </row>
    <row r="1321" spans="1:20" hidden="1" x14ac:dyDescent="0.2">
      <c r="A1321" s="1">
        <v>1318</v>
      </c>
      <c r="B1321" s="2">
        <v>207</v>
      </c>
      <c r="C1321" s="2" t="s">
        <v>123</v>
      </c>
      <c r="D1321" s="1" t="s">
        <v>1068</v>
      </c>
      <c r="E1321" s="2">
        <v>2019</v>
      </c>
      <c r="F1321" s="2">
        <v>4</v>
      </c>
      <c r="G1321" s="1" t="s">
        <v>1220</v>
      </c>
      <c r="H1321" s="2">
        <v>16.18</v>
      </c>
      <c r="I1321" s="1"/>
      <c r="J1321" s="14">
        <f t="shared" si="9"/>
        <v>16.089748288895013</v>
      </c>
      <c r="K1321" s="1"/>
      <c r="L1321" s="1"/>
    </row>
    <row r="1322" spans="1:20" hidden="1" x14ac:dyDescent="0.2">
      <c r="A1322" s="1">
        <v>1319</v>
      </c>
      <c r="B1322" s="2">
        <v>207</v>
      </c>
      <c r="C1322" s="2" t="s">
        <v>123</v>
      </c>
      <c r="D1322" s="1" t="s">
        <v>1068</v>
      </c>
      <c r="E1322" s="2">
        <v>2020</v>
      </c>
      <c r="F1322" s="2">
        <v>12</v>
      </c>
      <c r="G1322" s="1" t="s">
        <v>1221</v>
      </c>
      <c r="H1322" s="2">
        <v>8.16</v>
      </c>
      <c r="I1322" s="1"/>
      <c r="J1322" s="14">
        <f t="shared" si="9"/>
        <v>11.42628548566856</v>
      </c>
      <c r="K1322" s="1"/>
      <c r="L1322" s="1"/>
    </row>
    <row r="1323" spans="1:20" hidden="1" x14ac:dyDescent="0.2">
      <c r="A1323" s="1">
        <v>1320</v>
      </c>
      <c r="B1323" s="2">
        <v>207</v>
      </c>
      <c r="C1323" s="2" t="s">
        <v>123</v>
      </c>
      <c r="D1323" s="1" t="s">
        <v>1068</v>
      </c>
      <c r="E1323" s="2">
        <v>2021</v>
      </c>
      <c r="F1323" s="2">
        <v>4</v>
      </c>
      <c r="G1323" s="1" t="s">
        <v>1222</v>
      </c>
      <c r="H1323" s="2">
        <v>21.16</v>
      </c>
      <c r="I1323" s="1"/>
      <c r="J1323" s="14">
        <f t="shared" si="9"/>
        <v>18.399999999999999</v>
      </c>
      <c r="K1323" s="1"/>
      <c r="L1323" s="1"/>
    </row>
    <row r="1324" spans="1:20" hidden="1" x14ac:dyDescent="0.2">
      <c r="A1324" s="1">
        <v>1321</v>
      </c>
      <c r="B1324" s="2">
        <v>207</v>
      </c>
      <c r="C1324" s="2" t="s">
        <v>123</v>
      </c>
      <c r="D1324" s="1" t="s">
        <v>1068</v>
      </c>
      <c r="E1324" s="2">
        <v>2022</v>
      </c>
      <c r="F1324" s="2">
        <v>4</v>
      </c>
      <c r="G1324" s="1" t="s">
        <v>936</v>
      </c>
      <c r="H1324" s="2">
        <v>1.53</v>
      </c>
      <c r="I1324" s="1"/>
      <c r="J1324" s="14">
        <f t="shared" si="9"/>
        <v>4.9477267507411931</v>
      </c>
      <c r="K1324" s="14">
        <v>1.2</v>
      </c>
      <c r="L1324" s="14">
        <f>J1324*K1324</f>
        <v>5.9372721008894311</v>
      </c>
      <c r="O1324" s="1" t="s">
        <v>1246</v>
      </c>
      <c r="P1324" s="116" t="s">
        <v>23</v>
      </c>
      <c r="Q1324" s="116"/>
      <c r="T1324" s="13"/>
    </row>
    <row r="1325" spans="1:20" hidden="1" x14ac:dyDescent="0.2">
      <c r="A1325" s="1">
        <v>1322</v>
      </c>
      <c r="B1325" s="2">
        <v>207</v>
      </c>
      <c r="C1325" s="2" t="s">
        <v>123</v>
      </c>
      <c r="D1325" s="1" t="s">
        <v>1068</v>
      </c>
      <c r="E1325" s="2">
        <v>2023</v>
      </c>
      <c r="F1325" s="2">
        <v>4</v>
      </c>
      <c r="G1325" s="1" t="s">
        <v>356</v>
      </c>
      <c r="H1325" s="2">
        <v>1.62</v>
      </c>
      <c r="I1325" s="1"/>
      <c r="J1325" s="14">
        <f t="shared" si="9"/>
        <v>5.0911688245431419</v>
      </c>
      <c r="K1325" s="14">
        <v>1.2</v>
      </c>
      <c r="L1325" s="14">
        <f>J1325*K1325</f>
        <v>6.1094025894517703</v>
      </c>
      <c r="O1325" s="1" t="s">
        <v>1246</v>
      </c>
      <c r="P1325" s="116" t="s">
        <v>23</v>
      </c>
      <c r="Q1325" s="116"/>
    </row>
    <row r="1326" spans="1:20" hidden="1" x14ac:dyDescent="0.2">
      <c r="A1326" s="1">
        <v>1323</v>
      </c>
      <c r="B1326" s="2">
        <v>207</v>
      </c>
      <c r="C1326" s="2" t="s">
        <v>123</v>
      </c>
      <c r="D1326" s="1" t="s">
        <v>1068</v>
      </c>
      <c r="E1326" s="2">
        <v>2024</v>
      </c>
      <c r="F1326" s="2">
        <v>4</v>
      </c>
      <c r="G1326" s="1" t="s">
        <v>1223</v>
      </c>
      <c r="H1326" s="2">
        <v>1.53</v>
      </c>
      <c r="I1326" s="1"/>
      <c r="J1326" s="14">
        <f t="shared" ref="J1326:J1338" si="11">(SQRT(H1326))*4</f>
        <v>4.9477267507411931</v>
      </c>
      <c r="K1326" s="14">
        <v>1.2</v>
      </c>
      <c r="L1326" s="14">
        <f>J1326*K1326</f>
        <v>5.9372721008894311</v>
      </c>
      <c r="O1326" s="1" t="s">
        <v>1246</v>
      </c>
      <c r="P1326" s="116" t="s">
        <v>23</v>
      </c>
      <c r="Q1326" s="116"/>
    </row>
    <row r="1327" spans="1:20" hidden="1" x14ac:dyDescent="0.2">
      <c r="A1327" s="1">
        <v>1324</v>
      </c>
      <c r="B1327" s="2">
        <v>207</v>
      </c>
      <c r="C1327" s="2" t="s">
        <v>123</v>
      </c>
      <c r="D1327" s="1" t="s">
        <v>1068</v>
      </c>
      <c r="E1327" s="2">
        <v>2025</v>
      </c>
      <c r="F1327" s="2">
        <v>12</v>
      </c>
      <c r="G1327" s="1" t="s">
        <v>1221</v>
      </c>
      <c r="H1327" s="2">
        <v>4.79</v>
      </c>
      <c r="I1327" s="1"/>
      <c r="J1327" s="14">
        <f t="shared" si="11"/>
        <v>8.7544274512957152</v>
      </c>
      <c r="K1327" s="1"/>
      <c r="L1327" s="1"/>
    </row>
    <row r="1328" spans="1:20" hidden="1" x14ac:dyDescent="0.2">
      <c r="A1328" s="1">
        <v>1325</v>
      </c>
      <c r="B1328" s="2">
        <v>207</v>
      </c>
      <c r="C1328" s="2" t="s">
        <v>123</v>
      </c>
      <c r="D1328" s="1" t="s">
        <v>1068</v>
      </c>
      <c r="E1328" s="2">
        <v>2026</v>
      </c>
      <c r="F1328" s="2">
        <v>4</v>
      </c>
      <c r="G1328" s="1" t="s">
        <v>1224</v>
      </c>
      <c r="H1328" s="2">
        <v>32.06</v>
      </c>
      <c r="I1328" s="1"/>
      <c r="J1328" s="14">
        <f t="shared" si="11"/>
        <v>22.648620267027304</v>
      </c>
      <c r="K1328" s="1"/>
      <c r="L1328" s="1"/>
    </row>
    <row r="1329" spans="1:17" hidden="1" x14ac:dyDescent="0.2">
      <c r="A1329" s="1">
        <v>1326</v>
      </c>
      <c r="B1329" s="2">
        <v>207</v>
      </c>
      <c r="C1329" s="2" t="s">
        <v>123</v>
      </c>
      <c r="D1329" s="1" t="s">
        <v>1068</v>
      </c>
      <c r="E1329" s="2">
        <v>2027</v>
      </c>
      <c r="F1329" s="2">
        <v>4</v>
      </c>
      <c r="G1329" s="1" t="s">
        <v>13</v>
      </c>
      <c r="H1329" s="2">
        <v>3.88</v>
      </c>
      <c r="I1329" s="1"/>
      <c r="J1329" s="14">
        <f t="shared" si="11"/>
        <v>7.8790862414368839</v>
      </c>
      <c r="K1329" s="1"/>
      <c r="L1329" s="1"/>
    </row>
    <row r="1330" spans="1:17" hidden="1" x14ac:dyDescent="0.2">
      <c r="A1330" s="1">
        <v>1327</v>
      </c>
      <c r="B1330" s="2">
        <v>207</v>
      </c>
      <c r="C1330" s="2" t="s">
        <v>123</v>
      </c>
      <c r="D1330" s="1" t="s">
        <v>1068</v>
      </c>
      <c r="E1330" s="2">
        <v>2028</v>
      </c>
      <c r="F1330" s="2">
        <v>4</v>
      </c>
      <c r="G1330" s="1" t="s">
        <v>919</v>
      </c>
      <c r="H1330" s="2">
        <v>1.53</v>
      </c>
      <c r="I1330" s="1"/>
      <c r="J1330" s="14">
        <f t="shared" si="11"/>
        <v>4.9477267507411931</v>
      </c>
      <c r="K1330" s="14">
        <v>1.2</v>
      </c>
      <c r="L1330" s="14">
        <f>J1330*K1330</f>
        <v>5.9372721008894311</v>
      </c>
      <c r="O1330" s="1" t="s">
        <v>1246</v>
      </c>
      <c r="P1330" s="116" t="s">
        <v>23</v>
      </c>
      <c r="Q1330" s="116"/>
    </row>
    <row r="1331" spans="1:17" hidden="1" x14ac:dyDescent="0.2">
      <c r="A1331" s="1">
        <v>1328</v>
      </c>
      <c r="B1331" s="2">
        <v>207</v>
      </c>
      <c r="C1331" s="2" t="s">
        <v>123</v>
      </c>
      <c r="D1331" s="1" t="s">
        <v>1068</v>
      </c>
      <c r="E1331" s="2">
        <v>2029</v>
      </c>
      <c r="F1331" s="2">
        <v>4</v>
      </c>
      <c r="G1331" s="1" t="s">
        <v>356</v>
      </c>
      <c r="H1331" s="2">
        <v>1.62</v>
      </c>
      <c r="I1331" s="1"/>
      <c r="J1331" s="14">
        <f t="shared" si="11"/>
        <v>5.0911688245431419</v>
      </c>
      <c r="K1331" s="14">
        <v>1.2</v>
      </c>
      <c r="L1331" s="14">
        <f>J1331*K1331</f>
        <v>6.1094025894517703</v>
      </c>
      <c r="O1331" s="1" t="s">
        <v>1246</v>
      </c>
      <c r="P1331" s="116" t="s">
        <v>23</v>
      </c>
      <c r="Q1331" s="116"/>
    </row>
    <row r="1332" spans="1:17" hidden="1" x14ac:dyDescent="0.2">
      <c r="A1332" s="1">
        <v>1329</v>
      </c>
      <c r="B1332" s="2">
        <v>207</v>
      </c>
      <c r="C1332" s="2" t="s">
        <v>123</v>
      </c>
      <c r="D1332" s="1" t="s">
        <v>1068</v>
      </c>
      <c r="E1332" s="2">
        <v>2030</v>
      </c>
      <c r="F1332" s="2">
        <v>4</v>
      </c>
      <c r="G1332" s="1" t="s">
        <v>919</v>
      </c>
      <c r="H1332" s="2">
        <v>1.53</v>
      </c>
      <c r="I1332" s="1"/>
      <c r="J1332" s="14">
        <f t="shared" si="11"/>
        <v>4.9477267507411931</v>
      </c>
      <c r="K1332" s="14">
        <v>1.2</v>
      </c>
      <c r="L1332" s="14">
        <f>J1332*K1332</f>
        <v>5.9372721008894311</v>
      </c>
      <c r="O1332" s="1" t="s">
        <v>1246</v>
      </c>
      <c r="P1332" s="116" t="s">
        <v>23</v>
      </c>
      <c r="Q1332" s="116"/>
    </row>
    <row r="1333" spans="1:17" hidden="1" x14ac:dyDescent="0.2">
      <c r="A1333" s="1">
        <v>1330</v>
      </c>
      <c r="B1333" s="2">
        <v>207</v>
      </c>
      <c r="C1333" s="2" t="s">
        <v>123</v>
      </c>
      <c r="D1333" s="1" t="s">
        <v>1068</v>
      </c>
      <c r="E1333" s="2">
        <v>2031</v>
      </c>
      <c r="F1333" s="2">
        <v>4</v>
      </c>
      <c r="G1333" s="1" t="s">
        <v>1204</v>
      </c>
      <c r="H1333" s="2">
        <v>4.03</v>
      </c>
      <c r="I1333" s="1"/>
      <c r="J1333" s="14">
        <f t="shared" si="11"/>
        <v>8.0299439599538935</v>
      </c>
      <c r="K1333" s="14">
        <v>1.2</v>
      </c>
      <c r="L1333" s="14">
        <f>J1333*K1333</f>
        <v>9.6359327519446722</v>
      </c>
      <c r="O1333" s="1" t="s">
        <v>1246</v>
      </c>
      <c r="P1333" s="116" t="s">
        <v>23</v>
      </c>
      <c r="Q1333" s="116"/>
    </row>
    <row r="1334" spans="1:17" hidden="1" x14ac:dyDescent="0.2">
      <c r="A1334" s="1">
        <v>1331</v>
      </c>
      <c r="B1334" s="2">
        <v>207</v>
      </c>
      <c r="C1334" s="2" t="s">
        <v>123</v>
      </c>
      <c r="D1334" s="1" t="s">
        <v>1068</v>
      </c>
      <c r="E1334" s="2">
        <v>2032</v>
      </c>
      <c r="F1334" s="2">
        <v>4</v>
      </c>
      <c r="G1334" s="1" t="s">
        <v>1225</v>
      </c>
      <c r="H1334" s="2">
        <v>15.12</v>
      </c>
      <c r="I1334" s="1"/>
      <c r="J1334" s="14">
        <f t="shared" si="11"/>
        <v>15.553777676178864</v>
      </c>
      <c r="K1334" s="1"/>
      <c r="L1334" s="1"/>
    </row>
    <row r="1335" spans="1:17" hidden="1" x14ac:dyDescent="0.2">
      <c r="A1335" s="1">
        <v>1332</v>
      </c>
      <c r="B1335" s="2">
        <v>207</v>
      </c>
      <c r="C1335" s="2" t="s">
        <v>123</v>
      </c>
      <c r="D1335" s="1" t="s">
        <v>1068</v>
      </c>
      <c r="E1335" s="2">
        <v>2033</v>
      </c>
      <c r="F1335" s="2">
        <v>4</v>
      </c>
      <c r="G1335" s="1" t="s">
        <v>202</v>
      </c>
      <c r="H1335" s="2">
        <v>5.0199999999999996</v>
      </c>
      <c r="I1335" s="1"/>
      <c r="J1335" s="14">
        <f t="shared" si="11"/>
        <v>8.9621426009632312</v>
      </c>
      <c r="K1335" s="1"/>
      <c r="L1335" s="1"/>
    </row>
    <row r="1336" spans="1:17" hidden="1" x14ac:dyDescent="0.2">
      <c r="A1336" s="1">
        <v>1333</v>
      </c>
      <c r="B1336" s="2">
        <v>207</v>
      </c>
      <c r="C1336" s="2" t="s">
        <v>123</v>
      </c>
      <c r="D1336" s="1" t="s">
        <v>1068</v>
      </c>
      <c r="E1336" s="2">
        <v>2034</v>
      </c>
      <c r="F1336" s="2">
        <v>4</v>
      </c>
      <c r="G1336" s="1" t="s">
        <v>1226</v>
      </c>
      <c r="H1336" s="2">
        <v>29.19</v>
      </c>
      <c r="I1336" s="1"/>
      <c r="J1336" s="14">
        <f t="shared" si="11"/>
        <v>21.61110825478416</v>
      </c>
      <c r="K1336" s="1"/>
      <c r="L1336" s="1"/>
    </row>
    <row r="1337" spans="1:17" hidden="1" x14ac:dyDescent="0.2">
      <c r="A1337" s="1">
        <v>1334</v>
      </c>
      <c r="B1337" s="2">
        <v>207</v>
      </c>
      <c r="C1337" s="2" t="s">
        <v>123</v>
      </c>
      <c r="D1337" s="1" t="s">
        <v>1068</v>
      </c>
      <c r="E1337" s="2">
        <v>2035</v>
      </c>
      <c r="F1337" s="2">
        <v>4</v>
      </c>
      <c r="G1337" s="1" t="s">
        <v>1227</v>
      </c>
      <c r="H1337" s="2">
        <v>19.46</v>
      </c>
      <c r="I1337" s="1"/>
      <c r="J1337" s="14">
        <f t="shared" si="11"/>
        <v>17.645396000090223</v>
      </c>
      <c r="K1337" s="1"/>
      <c r="L1337" s="1"/>
    </row>
    <row r="1338" spans="1:17" hidden="1" x14ac:dyDescent="0.2">
      <c r="A1338" s="1">
        <v>1335</v>
      </c>
      <c r="B1338" s="2">
        <v>207</v>
      </c>
      <c r="C1338" s="2" t="s">
        <v>123</v>
      </c>
      <c r="D1338" s="1" t="s">
        <v>1068</v>
      </c>
      <c r="E1338" s="2">
        <v>2036</v>
      </c>
      <c r="F1338" s="2">
        <v>4</v>
      </c>
      <c r="G1338" s="1" t="s">
        <v>1228</v>
      </c>
      <c r="H1338" s="2">
        <v>19.46</v>
      </c>
      <c r="I1338" s="1"/>
      <c r="J1338" s="14">
        <f t="shared" si="11"/>
        <v>17.645396000090223</v>
      </c>
      <c r="K1338" s="1"/>
      <c r="L1338" s="1"/>
    </row>
    <row r="1339" spans="1:17" s="13" customFormat="1" hidden="1" x14ac:dyDescent="0.2">
      <c r="A1339" s="1">
        <v>1336</v>
      </c>
      <c r="B1339" s="8" t="s">
        <v>722</v>
      </c>
      <c r="C1339" s="8" t="s">
        <v>12</v>
      </c>
      <c r="D1339" s="17" t="s">
        <v>759</v>
      </c>
      <c r="E1339" s="8" t="s">
        <v>668</v>
      </c>
      <c r="F1339" s="2">
        <v>13</v>
      </c>
      <c r="G1339" s="13" t="s">
        <v>1333</v>
      </c>
      <c r="H1339" s="14">
        <v>19.399999999999999</v>
      </c>
      <c r="N1339" s="14">
        <v>19.399999999999999</v>
      </c>
    </row>
    <row r="1340" spans="1:17" s="13" customFormat="1" hidden="1" x14ac:dyDescent="0.2">
      <c r="A1340" s="1">
        <v>1337</v>
      </c>
      <c r="B1340" s="8" t="s">
        <v>722</v>
      </c>
      <c r="C1340" s="8" t="s">
        <v>12</v>
      </c>
      <c r="D1340" s="17" t="s">
        <v>759</v>
      </c>
      <c r="E1340" s="8" t="s">
        <v>665</v>
      </c>
      <c r="F1340" s="2">
        <v>13</v>
      </c>
      <c r="G1340" s="13" t="s">
        <v>1333</v>
      </c>
      <c r="H1340" s="14">
        <v>10.199999999999999</v>
      </c>
      <c r="N1340" s="14">
        <v>10.199999999999999</v>
      </c>
    </row>
    <row r="1341" spans="1:17" s="13" customFormat="1" hidden="1" x14ac:dyDescent="0.2">
      <c r="A1341" s="1">
        <v>1338</v>
      </c>
      <c r="B1341" s="8" t="s">
        <v>722</v>
      </c>
      <c r="C1341" s="8" t="s">
        <v>55</v>
      </c>
      <c r="D1341" s="17" t="s">
        <v>759</v>
      </c>
      <c r="E1341" s="8" t="s">
        <v>670</v>
      </c>
      <c r="F1341" s="119">
        <v>2</v>
      </c>
      <c r="G1341" s="13" t="s">
        <v>1334</v>
      </c>
      <c r="H1341" s="14">
        <v>6.2</v>
      </c>
      <c r="N1341" s="14">
        <v>6.2</v>
      </c>
    </row>
    <row r="1342" spans="1:17" s="13" customFormat="1" hidden="1" x14ac:dyDescent="0.2">
      <c r="A1342" s="1">
        <v>1339</v>
      </c>
      <c r="B1342" s="8" t="s">
        <v>722</v>
      </c>
      <c r="C1342" s="8" t="s">
        <v>55</v>
      </c>
      <c r="D1342" s="17" t="s">
        <v>759</v>
      </c>
      <c r="E1342" s="8" t="s">
        <v>671</v>
      </c>
      <c r="F1342" s="119">
        <v>2</v>
      </c>
      <c r="G1342" s="13" t="s">
        <v>1335</v>
      </c>
      <c r="H1342" s="14">
        <v>6.2</v>
      </c>
      <c r="N1342" s="14">
        <v>6.2</v>
      </c>
    </row>
    <row r="1343" spans="1:17" s="13" customFormat="1" hidden="1" x14ac:dyDescent="0.2">
      <c r="A1343" s="1">
        <v>1340</v>
      </c>
      <c r="B1343" s="8" t="s">
        <v>722</v>
      </c>
      <c r="C1343" s="8" t="s">
        <v>55</v>
      </c>
      <c r="D1343" s="17" t="s">
        <v>759</v>
      </c>
      <c r="E1343" s="8" t="s">
        <v>691</v>
      </c>
      <c r="F1343" s="119">
        <v>2</v>
      </c>
      <c r="G1343" s="13" t="s">
        <v>1336</v>
      </c>
      <c r="H1343" s="14">
        <v>1.7</v>
      </c>
      <c r="N1343" s="14">
        <v>1.7</v>
      </c>
    </row>
    <row r="1344" spans="1:17" s="13" customFormat="1" hidden="1" x14ac:dyDescent="0.2">
      <c r="A1344" s="1">
        <v>1341</v>
      </c>
      <c r="B1344" s="8" t="s">
        <v>722</v>
      </c>
      <c r="C1344" s="8" t="s">
        <v>55</v>
      </c>
      <c r="D1344" s="17" t="s">
        <v>759</v>
      </c>
      <c r="E1344" s="8" t="s">
        <v>673</v>
      </c>
      <c r="F1344" s="119">
        <v>2</v>
      </c>
      <c r="G1344" s="13" t="s">
        <v>1337</v>
      </c>
      <c r="H1344" s="14">
        <v>1.4</v>
      </c>
      <c r="N1344" s="14">
        <v>1.4</v>
      </c>
    </row>
    <row r="1345" spans="1:14" s="13" customFormat="1" hidden="1" x14ac:dyDescent="0.2">
      <c r="A1345" s="1">
        <v>1342</v>
      </c>
      <c r="B1345" s="8" t="s">
        <v>722</v>
      </c>
      <c r="C1345" s="8" t="s">
        <v>55</v>
      </c>
      <c r="D1345" s="17" t="s">
        <v>759</v>
      </c>
      <c r="E1345" s="8" t="s">
        <v>675</v>
      </c>
      <c r="F1345" s="119">
        <v>2</v>
      </c>
      <c r="G1345" s="13" t="s">
        <v>1338</v>
      </c>
      <c r="H1345" s="14">
        <v>1.4</v>
      </c>
      <c r="N1345" s="14">
        <v>1.4</v>
      </c>
    </row>
    <row r="1346" spans="1:14" s="13" customFormat="1" hidden="1" x14ac:dyDescent="0.2">
      <c r="A1346" s="1">
        <v>1343</v>
      </c>
      <c r="B1346" s="8" t="s">
        <v>722</v>
      </c>
      <c r="C1346" s="8" t="s">
        <v>55</v>
      </c>
      <c r="D1346" s="17" t="s">
        <v>759</v>
      </c>
      <c r="E1346" s="8" t="s">
        <v>677</v>
      </c>
      <c r="F1346" s="119">
        <v>2</v>
      </c>
      <c r="G1346" s="13" t="s">
        <v>1339</v>
      </c>
      <c r="H1346" s="14">
        <v>1.7</v>
      </c>
      <c r="N1346" s="14">
        <v>1.7</v>
      </c>
    </row>
    <row r="1347" spans="1:14" s="13" customFormat="1" hidden="1" x14ac:dyDescent="0.2">
      <c r="A1347" s="1">
        <v>1344</v>
      </c>
      <c r="B1347" s="8" t="s">
        <v>722</v>
      </c>
      <c r="C1347" s="8" t="s">
        <v>55</v>
      </c>
      <c r="D1347" s="17" t="s">
        <v>759</v>
      </c>
      <c r="E1347" s="8" t="s">
        <v>679</v>
      </c>
      <c r="F1347" s="119">
        <v>2</v>
      </c>
      <c r="G1347" s="13" t="s">
        <v>1340</v>
      </c>
      <c r="H1347" s="14">
        <v>14.6</v>
      </c>
      <c r="N1347" s="14">
        <v>14.6</v>
      </c>
    </row>
    <row r="1348" spans="1:14" s="13" customFormat="1" hidden="1" x14ac:dyDescent="0.2">
      <c r="A1348" s="1">
        <v>1345</v>
      </c>
      <c r="B1348" s="8" t="s">
        <v>722</v>
      </c>
      <c r="C1348" s="8" t="s">
        <v>55</v>
      </c>
      <c r="D1348" s="17" t="s">
        <v>759</v>
      </c>
      <c r="E1348" s="8" t="s">
        <v>681</v>
      </c>
      <c r="F1348" s="119">
        <v>2</v>
      </c>
      <c r="G1348" s="13" t="s">
        <v>709</v>
      </c>
      <c r="H1348" s="14">
        <v>1.1000000000000001</v>
      </c>
      <c r="N1348" s="14">
        <v>1.1000000000000001</v>
      </c>
    </row>
    <row r="1349" spans="1:14" s="13" customFormat="1" hidden="1" x14ac:dyDescent="0.2">
      <c r="A1349" s="1">
        <v>1346</v>
      </c>
      <c r="B1349" s="8" t="s">
        <v>722</v>
      </c>
      <c r="C1349" s="8" t="s">
        <v>55</v>
      </c>
      <c r="D1349" s="17" t="s">
        <v>759</v>
      </c>
      <c r="E1349" s="8" t="s">
        <v>683</v>
      </c>
      <c r="F1349" s="119">
        <v>2</v>
      </c>
      <c r="G1349" s="13" t="s">
        <v>1341</v>
      </c>
      <c r="H1349" s="14">
        <v>1.8</v>
      </c>
      <c r="N1349" s="14">
        <v>1.8</v>
      </c>
    </row>
    <row r="1350" spans="1:14" s="13" customFormat="1" hidden="1" x14ac:dyDescent="0.2">
      <c r="A1350" s="1">
        <v>1347</v>
      </c>
      <c r="B1350" s="8" t="s">
        <v>722</v>
      </c>
      <c r="C1350" s="8" t="s">
        <v>55</v>
      </c>
      <c r="D1350" s="17" t="s">
        <v>759</v>
      </c>
      <c r="E1350" s="8" t="s">
        <v>685</v>
      </c>
      <c r="F1350" s="119">
        <v>2</v>
      </c>
      <c r="G1350" s="13" t="s">
        <v>1342</v>
      </c>
      <c r="H1350" s="14">
        <v>2</v>
      </c>
      <c r="N1350" s="14">
        <v>2</v>
      </c>
    </row>
    <row r="1351" spans="1:14" s="13" customFormat="1" hidden="1" x14ac:dyDescent="0.2">
      <c r="A1351" s="1">
        <v>1348</v>
      </c>
      <c r="B1351" s="8" t="s">
        <v>722</v>
      </c>
      <c r="C1351" s="8" t="s">
        <v>55</v>
      </c>
      <c r="D1351" s="17" t="s">
        <v>759</v>
      </c>
      <c r="E1351" s="8" t="s">
        <v>737</v>
      </c>
      <c r="F1351" s="119">
        <v>2</v>
      </c>
      <c r="G1351" s="13" t="s">
        <v>1343</v>
      </c>
      <c r="H1351" s="14">
        <v>1.4</v>
      </c>
      <c r="N1351" s="14">
        <v>1.4</v>
      </c>
    </row>
    <row r="1352" spans="1:14" s="13" customFormat="1" hidden="1" x14ac:dyDescent="0.2">
      <c r="A1352" s="1">
        <v>1349</v>
      </c>
      <c r="B1352" s="8" t="s">
        <v>722</v>
      </c>
      <c r="C1352" s="8" t="s">
        <v>55</v>
      </c>
      <c r="D1352" s="17" t="s">
        <v>759</v>
      </c>
      <c r="E1352" s="8" t="s">
        <v>738</v>
      </c>
      <c r="F1352" s="119">
        <v>2</v>
      </c>
      <c r="G1352" s="13" t="s">
        <v>1344</v>
      </c>
      <c r="H1352" s="14">
        <v>26</v>
      </c>
      <c r="N1352" s="14">
        <v>26</v>
      </c>
    </row>
    <row r="1353" spans="1:14" s="13" customFormat="1" hidden="1" x14ac:dyDescent="0.2">
      <c r="A1353" s="1">
        <v>1350</v>
      </c>
      <c r="B1353" s="8" t="s">
        <v>722</v>
      </c>
      <c r="C1353" s="8" t="s">
        <v>55</v>
      </c>
      <c r="D1353" s="17" t="s">
        <v>759</v>
      </c>
      <c r="E1353" s="8" t="s">
        <v>739</v>
      </c>
      <c r="F1353" s="119">
        <v>2</v>
      </c>
      <c r="G1353" s="13" t="s">
        <v>682</v>
      </c>
      <c r="H1353" s="14">
        <v>19.899999999999999</v>
      </c>
      <c r="N1353" s="14">
        <v>19.899999999999999</v>
      </c>
    </row>
    <row r="1354" spans="1:14" s="13" customFormat="1" hidden="1" x14ac:dyDescent="0.2">
      <c r="A1354" s="1">
        <v>1351</v>
      </c>
      <c r="B1354" s="8" t="s">
        <v>722</v>
      </c>
      <c r="C1354" s="8" t="s">
        <v>55</v>
      </c>
      <c r="D1354" s="17" t="s">
        <v>759</v>
      </c>
      <c r="E1354" s="8" t="s">
        <v>740</v>
      </c>
      <c r="F1354" s="119">
        <v>2</v>
      </c>
      <c r="G1354" s="13" t="s">
        <v>1345</v>
      </c>
      <c r="H1354" s="14">
        <v>63.9</v>
      </c>
      <c r="N1354" s="14">
        <v>63.9</v>
      </c>
    </row>
    <row r="1355" spans="1:14" s="13" customFormat="1" hidden="1" x14ac:dyDescent="0.2">
      <c r="A1355" s="1">
        <v>1352</v>
      </c>
      <c r="B1355" s="8" t="s">
        <v>722</v>
      </c>
      <c r="C1355" s="8" t="s">
        <v>55</v>
      </c>
      <c r="D1355" s="17" t="s">
        <v>759</v>
      </c>
      <c r="E1355" s="8" t="s">
        <v>1346</v>
      </c>
      <c r="F1355" s="119">
        <v>2</v>
      </c>
      <c r="G1355" s="13" t="s">
        <v>1347</v>
      </c>
      <c r="H1355" s="14">
        <v>9.3000000000000007</v>
      </c>
      <c r="N1355" s="14">
        <v>9.3000000000000007</v>
      </c>
    </row>
    <row r="1356" spans="1:14" s="13" customFormat="1" hidden="1" x14ac:dyDescent="0.2">
      <c r="A1356" s="1">
        <v>1353</v>
      </c>
      <c r="B1356" s="8" t="s">
        <v>722</v>
      </c>
      <c r="C1356" s="8" t="s">
        <v>55</v>
      </c>
      <c r="D1356" s="17" t="s">
        <v>759</v>
      </c>
      <c r="E1356" s="8" t="s">
        <v>1348</v>
      </c>
      <c r="F1356" s="119">
        <v>2</v>
      </c>
      <c r="G1356" s="13" t="s">
        <v>672</v>
      </c>
      <c r="H1356" s="14">
        <v>9.4</v>
      </c>
      <c r="N1356" s="14">
        <v>9.4</v>
      </c>
    </row>
    <row r="1357" spans="1:14" s="13" customFormat="1" hidden="1" x14ac:dyDescent="0.2">
      <c r="A1357" s="1">
        <v>1354</v>
      </c>
      <c r="B1357" s="8" t="s">
        <v>722</v>
      </c>
      <c r="C1357" s="8" t="s">
        <v>55</v>
      </c>
      <c r="D1357" s="17" t="s">
        <v>759</v>
      </c>
      <c r="E1357" s="8" t="s">
        <v>1349</v>
      </c>
      <c r="F1357" s="119">
        <v>2</v>
      </c>
      <c r="G1357" s="13" t="s">
        <v>1350</v>
      </c>
      <c r="H1357" s="14">
        <v>11.6</v>
      </c>
      <c r="N1357" s="14">
        <v>11.6</v>
      </c>
    </row>
    <row r="1358" spans="1:14" s="13" customFormat="1" hidden="1" x14ac:dyDescent="0.2">
      <c r="A1358" s="1">
        <v>1355</v>
      </c>
      <c r="B1358" s="8" t="s">
        <v>722</v>
      </c>
      <c r="C1358" s="8" t="s">
        <v>55</v>
      </c>
      <c r="D1358" s="17" t="s">
        <v>759</v>
      </c>
      <c r="E1358" s="8" t="s">
        <v>1351</v>
      </c>
      <c r="F1358" s="119">
        <v>2</v>
      </c>
      <c r="G1358" s="13" t="s">
        <v>706</v>
      </c>
      <c r="H1358" s="14">
        <v>11.3</v>
      </c>
      <c r="N1358" s="14">
        <v>11.3</v>
      </c>
    </row>
    <row r="1359" spans="1:14" s="13" customFormat="1" hidden="1" x14ac:dyDescent="0.2">
      <c r="A1359" s="1">
        <v>1356</v>
      </c>
      <c r="B1359" s="8" t="s">
        <v>722</v>
      </c>
      <c r="C1359" s="8" t="s">
        <v>55</v>
      </c>
      <c r="D1359" s="17" t="s">
        <v>759</v>
      </c>
      <c r="E1359" s="8" t="s">
        <v>1352</v>
      </c>
      <c r="F1359" s="119">
        <v>2</v>
      </c>
      <c r="G1359" s="13" t="s">
        <v>1353</v>
      </c>
      <c r="H1359" s="14">
        <v>15.5</v>
      </c>
      <c r="N1359" s="14">
        <v>15.5</v>
      </c>
    </row>
    <row r="1360" spans="1:14" s="13" customFormat="1" hidden="1" x14ac:dyDescent="0.2">
      <c r="A1360" s="1">
        <v>1357</v>
      </c>
      <c r="B1360" s="8" t="s">
        <v>722</v>
      </c>
      <c r="C1360" s="8" t="s">
        <v>55</v>
      </c>
      <c r="D1360" s="17" t="s">
        <v>759</v>
      </c>
      <c r="E1360" s="8" t="s">
        <v>1354</v>
      </c>
      <c r="F1360" s="119">
        <v>2</v>
      </c>
      <c r="G1360" s="13" t="s">
        <v>1355</v>
      </c>
      <c r="H1360" s="14">
        <v>7.6</v>
      </c>
      <c r="N1360" s="14">
        <v>7.6</v>
      </c>
    </row>
    <row r="1361" spans="1:14" s="13" customFormat="1" hidden="1" x14ac:dyDescent="0.2">
      <c r="A1361" s="1">
        <v>1358</v>
      </c>
      <c r="B1361" s="8" t="s">
        <v>722</v>
      </c>
      <c r="C1361" s="8" t="s">
        <v>55</v>
      </c>
      <c r="D1361" s="17" t="s">
        <v>759</v>
      </c>
      <c r="E1361" s="8" t="s">
        <v>1356</v>
      </c>
      <c r="F1361" s="119">
        <v>2</v>
      </c>
      <c r="G1361" s="13" t="s">
        <v>1357</v>
      </c>
      <c r="H1361" s="14">
        <v>2.9</v>
      </c>
      <c r="N1361" s="14">
        <v>2.9</v>
      </c>
    </row>
    <row r="1362" spans="1:14" s="13" customFormat="1" hidden="1" x14ac:dyDescent="0.2">
      <c r="A1362" s="1">
        <v>1359</v>
      </c>
      <c r="B1362" s="8" t="s">
        <v>722</v>
      </c>
      <c r="C1362" s="8" t="s">
        <v>55</v>
      </c>
      <c r="D1362" s="17" t="s">
        <v>759</v>
      </c>
      <c r="E1362" s="8" t="s">
        <v>1358</v>
      </c>
      <c r="F1362" s="119">
        <v>2</v>
      </c>
      <c r="G1362" s="13" t="s">
        <v>1359</v>
      </c>
      <c r="H1362" s="14">
        <v>15</v>
      </c>
      <c r="N1362" s="14">
        <v>15</v>
      </c>
    </row>
    <row r="1363" spans="1:14" s="13" customFormat="1" hidden="1" x14ac:dyDescent="0.2">
      <c r="A1363" s="1">
        <v>1360</v>
      </c>
      <c r="B1363" s="8" t="s">
        <v>722</v>
      </c>
      <c r="C1363" s="8" t="s">
        <v>55</v>
      </c>
      <c r="D1363" s="17" t="s">
        <v>759</v>
      </c>
      <c r="E1363" s="8" t="s">
        <v>1360</v>
      </c>
      <c r="F1363" s="119">
        <v>2</v>
      </c>
      <c r="G1363" s="13" t="s">
        <v>1361</v>
      </c>
      <c r="H1363" s="14">
        <v>44.1</v>
      </c>
      <c r="N1363" s="14">
        <v>44.1</v>
      </c>
    </row>
    <row r="1364" spans="1:14" s="13" customFormat="1" hidden="1" x14ac:dyDescent="0.2">
      <c r="A1364" s="1">
        <v>1361</v>
      </c>
      <c r="B1364" s="8" t="s">
        <v>722</v>
      </c>
      <c r="C1364" s="8" t="s">
        <v>55</v>
      </c>
      <c r="D1364" s="17" t="s">
        <v>759</v>
      </c>
      <c r="E1364" s="8" t="s">
        <v>755</v>
      </c>
      <c r="F1364" s="119">
        <v>2</v>
      </c>
      <c r="G1364" s="13" t="s">
        <v>1361</v>
      </c>
      <c r="H1364" s="14">
        <v>44.1</v>
      </c>
      <c r="N1364" s="14">
        <v>44.1</v>
      </c>
    </row>
    <row r="1365" spans="1:14" s="13" customFormat="1" hidden="1" x14ac:dyDescent="0.2">
      <c r="A1365" s="1">
        <v>1362</v>
      </c>
      <c r="B1365" s="8" t="s">
        <v>722</v>
      </c>
      <c r="C1365" s="8" t="s">
        <v>55</v>
      </c>
      <c r="D1365" s="17" t="s">
        <v>759</v>
      </c>
      <c r="E1365" s="8" t="s">
        <v>1362</v>
      </c>
      <c r="F1365" s="119">
        <v>2</v>
      </c>
      <c r="G1365" s="13" t="s">
        <v>1363</v>
      </c>
      <c r="H1365" s="14">
        <v>2.8</v>
      </c>
      <c r="N1365" s="14">
        <v>2.8</v>
      </c>
    </row>
    <row r="1366" spans="1:14" s="13" customFormat="1" hidden="1" x14ac:dyDescent="0.2">
      <c r="A1366" s="1">
        <v>1363</v>
      </c>
      <c r="B1366" s="8" t="s">
        <v>722</v>
      </c>
      <c r="C1366" s="8" t="s">
        <v>55</v>
      </c>
      <c r="D1366" s="17" t="s">
        <v>759</v>
      </c>
      <c r="E1366" s="8" t="s">
        <v>1364</v>
      </c>
      <c r="F1366" s="119">
        <v>2</v>
      </c>
      <c r="G1366" s="13" t="s">
        <v>1365</v>
      </c>
      <c r="H1366" s="14">
        <v>4.7</v>
      </c>
      <c r="N1366" s="14">
        <v>4.7</v>
      </c>
    </row>
    <row r="1367" spans="1:14" s="13" customFormat="1" hidden="1" x14ac:dyDescent="0.2">
      <c r="A1367" s="1">
        <v>1364</v>
      </c>
      <c r="B1367" s="8" t="s">
        <v>722</v>
      </c>
      <c r="C1367" s="8" t="s">
        <v>55</v>
      </c>
      <c r="D1367" s="17" t="s">
        <v>759</v>
      </c>
      <c r="E1367" s="8" t="s">
        <v>1366</v>
      </c>
      <c r="F1367" s="119">
        <v>2</v>
      </c>
      <c r="G1367" s="13" t="s">
        <v>760</v>
      </c>
      <c r="H1367" s="14">
        <v>8.5</v>
      </c>
      <c r="N1367" s="14">
        <v>8.5</v>
      </c>
    </row>
    <row r="1368" spans="1:14" s="13" customFormat="1" hidden="1" x14ac:dyDescent="0.2">
      <c r="A1368" s="1">
        <v>1365</v>
      </c>
      <c r="B1368" s="8" t="s">
        <v>722</v>
      </c>
      <c r="C1368" s="8" t="s">
        <v>55</v>
      </c>
      <c r="D1368" s="17" t="s">
        <v>759</v>
      </c>
      <c r="E1368" s="8" t="s">
        <v>1367</v>
      </c>
      <c r="F1368" s="119">
        <v>2</v>
      </c>
      <c r="G1368" s="13" t="s">
        <v>1342</v>
      </c>
      <c r="H1368" s="14">
        <v>2.2000000000000002</v>
      </c>
      <c r="N1368" s="14">
        <v>2.2000000000000002</v>
      </c>
    </row>
    <row r="1369" spans="1:14" s="13" customFormat="1" hidden="1" x14ac:dyDescent="0.2">
      <c r="A1369" s="1">
        <v>1366</v>
      </c>
      <c r="B1369" s="8" t="s">
        <v>722</v>
      </c>
      <c r="C1369" s="8" t="s">
        <v>55</v>
      </c>
      <c r="D1369" s="17" t="s">
        <v>759</v>
      </c>
      <c r="E1369" s="8" t="s">
        <v>1368</v>
      </c>
      <c r="F1369" s="119">
        <v>2</v>
      </c>
      <c r="G1369" s="13" t="s">
        <v>1343</v>
      </c>
      <c r="H1369" s="14">
        <v>1.5</v>
      </c>
      <c r="N1369" s="14">
        <v>1.5</v>
      </c>
    </row>
    <row r="1370" spans="1:14" s="13" customFormat="1" hidden="1" x14ac:dyDescent="0.2">
      <c r="A1370" s="1">
        <v>1367</v>
      </c>
      <c r="B1370" s="8" t="s">
        <v>722</v>
      </c>
      <c r="C1370" s="8" t="s">
        <v>55</v>
      </c>
      <c r="D1370" s="17" t="s">
        <v>759</v>
      </c>
      <c r="E1370" s="8" t="s">
        <v>1369</v>
      </c>
      <c r="F1370" s="119">
        <v>2</v>
      </c>
      <c r="G1370" s="13" t="s">
        <v>1370</v>
      </c>
      <c r="H1370" s="14">
        <v>2.1</v>
      </c>
      <c r="N1370" s="14">
        <v>2.1</v>
      </c>
    </row>
    <row r="1371" spans="1:14" s="13" customFormat="1" hidden="1" x14ac:dyDescent="0.2">
      <c r="A1371" s="1">
        <v>1368</v>
      </c>
      <c r="B1371" s="8" t="s">
        <v>722</v>
      </c>
      <c r="C1371" s="8" t="s">
        <v>55</v>
      </c>
      <c r="D1371" s="17" t="s">
        <v>759</v>
      </c>
      <c r="E1371" s="8" t="s">
        <v>1371</v>
      </c>
      <c r="F1371" s="119">
        <v>2</v>
      </c>
      <c r="G1371" s="13" t="s">
        <v>761</v>
      </c>
      <c r="H1371" s="14">
        <v>2</v>
      </c>
      <c r="N1371" s="14">
        <v>2</v>
      </c>
    </row>
    <row r="1372" spans="1:14" s="13" customFormat="1" hidden="1" x14ac:dyDescent="0.2">
      <c r="A1372" s="1">
        <v>1369</v>
      </c>
      <c r="B1372" s="8" t="s">
        <v>722</v>
      </c>
      <c r="C1372" s="8" t="s">
        <v>55</v>
      </c>
      <c r="D1372" s="17" t="s">
        <v>759</v>
      </c>
      <c r="E1372" s="8" t="s">
        <v>1372</v>
      </c>
      <c r="F1372" s="119">
        <v>2</v>
      </c>
      <c r="G1372" s="13" t="s">
        <v>1339</v>
      </c>
      <c r="H1372" s="14">
        <v>1.6</v>
      </c>
      <c r="N1372" s="14">
        <v>1.6</v>
      </c>
    </row>
    <row r="1373" spans="1:14" s="13" customFormat="1" hidden="1" x14ac:dyDescent="0.2">
      <c r="A1373" s="1">
        <v>1370</v>
      </c>
      <c r="B1373" s="8" t="s">
        <v>722</v>
      </c>
      <c r="C1373" s="8" t="s">
        <v>55</v>
      </c>
      <c r="D1373" s="17" t="s">
        <v>759</v>
      </c>
      <c r="E1373" s="8" t="s">
        <v>1373</v>
      </c>
      <c r="F1373" s="119">
        <v>2</v>
      </c>
      <c r="G1373" s="13" t="s">
        <v>1374</v>
      </c>
      <c r="H1373" s="14">
        <v>0.8</v>
      </c>
      <c r="N1373" s="14">
        <v>0.8</v>
      </c>
    </row>
    <row r="1374" spans="1:14" s="13" customFormat="1" hidden="1" x14ac:dyDescent="0.2">
      <c r="A1374" s="1">
        <v>1371</v>
      </c>
      <c r="B1374" s="8" t="s">
        <v>722</v>
      </c>
      <c r="C1374" s="8" t="s">
        <v>55</v>
      </c>
      <c r="D1374" s="17" t="s">
        <v>759</v>
      </c>
      <c r="E1374" s="8" t="s">
        <v>1375</v>
      </c>
      <c r="F1374" s="119">
        <v>2</v>
      </c>
      <c r="G1374" s="13" t="s">
        <v>1338</v>
      </c>
      <c r="H1374" s="14">
        <v>0.8</v>
      </c>
      <c r="N1374" s="14">
        <v>0.8</v>
      </c>
    </row>
    <row r="1375" spans="1:14" s="13" customFormat="1" hidden="1" x14ac:dyDescent="0.2">
      <c r="A1375" s="1">
        <v>1372</v>
      </c>
      <c r="B1375" s="8" t="s">
        <v>722</v>
      </c>
      <c r="C1375" s="8" t="s">
        <v>55</v>
      </c>
      <c r="D1375" s="17" t="s">
        <v>759</v>
      </c>
      <c r="E1375" s="8" t="s">
        <v>1376</v>
      </c>
      <c r="F1375" s="119">
        <v>2</v>
      </c>
      <c r="G1375" s="13" t="s">
        <v>762</v>
      </c>
      <c r="H1375" s="14">
        <v>3</v>
      </c>
      <c r="N1375" s="14">
        <v>3</v>
      </c>
    </row>
    <row r="1376" spans="1:14" s="13" customFormat="1" hidden="1" x14ac:dyDescent="0.2">
      <c r="A1376" s="1">
        <v>1373</v>
      </c>
      <c r="B1376" s="8" t="s">
        <v>722</v>
      </c>
      <c r="C1376" s="8" t="s">
        <v>55</v>
      </c>
      <c r="D1376" s="17" t="s">
        <v>759</v>
      </c>
      <c r="E1376" s="8" t="s">
        <v>1377</v>
      </c>
      <c r="F1376" s="119">
        <v>2</v>
      </c>
      <c r="G1376" s="13" t="s">
        <v>1336</v>
      </c>
      <c r="H1376" s="14">
        <v>3.6</v>
      </c>
      <c r="N1376" s="14">
        <v>3.6</v>
      </c>
    </row>
    <row r="1377" spans="1:17" s="13" customFormat="1" hidden="1" x14ac:dyDescent="0.2">
      <c r="A1377" s="1">
        <v>1374</v>
      </c>
      <c r="B1377" s="8" t="s">
        <v>722</v>
      </c>
      <c r="C1377" s="8" t="s">
        <v>55</v>
      </c>
      <c r="D1377" s="17" t="s">
        <v>759</v>
      </c>
      <c r="E1377" s="8" t="s">
        <v>1378</v>
      </c>
      <c r="F1377" s="119">
        <v>2</v>
      </c>
      <c r="G1377" s="13" t="s">
        <v>709</v>
      </c>
      <c r="H1377" s="14">
        <v>1.7</v>
      </c>
      <c r="N1377" s="14">
        <v>1.7</v>
      </c>
    </row>
    <row r="1378" spans="1:17" s="13" customFormat="1" hidden="1" x14ac:dyDescent="0.2">
      <c r="A1378" s="1">
        <v>1375</v>
      </c>
      <c r="B1378" s="8" t="s">
        <v>722</v>
      </c>
      <c r="C1378" s="8" t="s">
        <v>55</v>
      </c>
      <c r="D1378" s="17" t="s">
        <v>759</v>
      </c>
      <c r="E1378" s="8" t="s">
        <v>1379</v>
      </c>
      <c r="F1378" s="119">
        <v>2</v>
      </c>
      <c r="G1378" s="13" t="s">
        <v>1337</v>
      </c>
      <c r="H1378" s="14">
        <v>1</v>
      </c>
      <c r="N1378" s="14">
        <v>1</v>
      </c>
    </row>
    <row r="1379" spans="1:17" s="13" customFormat="1" hidden="1" x14ac:dyDescent="0.2">
      <c r="A1379" s="1">
        <v>1376</v>
      </c>
      <c r="B1379" s="8" t="s">
        <v>722</v>
      </c>
      <c r="C1379" s="8" t="s">
        <v>55</v>
      </c>
      <c r="D1379" s="17" t="s">
        <v>759</v>
      </c>
      <c r="E1379" s="8" t="s">
        <v>1380</v>
      </c>
      <c r="F1379" s="119">
        <v>2</v>
      </c>
      <c r="G1379" s="13" t="s">
        <v>1337</v>
      </c>
      <c r="H1379" s="14">
        <v>1</v>
      </c>
      <c r="N1379" s="14">
        <v>1</v>
      </c>
    </row>
    <row r="1380" spans="1:17" s="13" customFormat="1" hidden="1" x14ac:dyDescent="0.2">
      <c r="A1380" s="1">
        <v>1377</v>
      </c>
      <c r="B1380" s="8" t="s">
        <v>722</v>
      </c>
      <c r="C1380" s="8" t="s">
        <v>55</v>
      </c>
      <c r="D1380" s="17" t="s">
        <v>759</v>
      </c>
      <c r="E1380" s="8" t="s">
        <v>687</v>
      </c>
      <c r="F1380" s="119">
        <v>2</v>
      </c>
      <c r="G1380" s="13" t="s">
        <v>713</v>
      </c>
      <c r="H1380" s="14">
        <v>8.1999999999999993</v>
      </c>
      <c r="N1380" s="14">
        <v>8.1999999999999993</v>
      </c>
    </row>
    <row r="1381" spans="1:17" s="13" customFormat="1" hidden="1" x14ac:dyDescent="0.2">
      <c r="A1381" s="1">
        <v>1378</v>
      </c>
      <c r="B1381" s="8" t="s">
        <v>722</v>
      </c>
      <c r="C1381" s="8" t="s">
        <v>55</v>
      </c>
      <c r="D1381" s="17" t="s">
        <v>759</v>
      </c>
      <c r="E1381" s="8" t="s">
        <v>688</v>
      </c>
      <c r="F1381" s="2">
        <v>6</v>
      </c>
      <c r="G1381" s="13" t="s">
        <v>669</v>
      </c>
      <c r="H1381" s="14">
        <v>62.9</v>
      </c>
      <c r="N1381" s="14">
        <v>62.9</v>
      </c>
    </row>
    <row r="1382" spans="1:17" s="13" customFormat="1" hidden="1" x14ac:dyDescent="0.2">
      <c r="A1382" s="1">
        <v>1379</v>
      </c>
      <c r="B1382" s="8" t="s">
        <v>722</v>
      </c>
      <c r="C1382" s="8" t="s">
        <v>55</v>
      </c>
      <c r="D1382" s="17" t="s">
        <v>759</v>
      </c>
      <c r="E1382" s="8" t="s">
        <v>689</v>
      </c>
      <c r="F1382" s="2">
        <v>6</v>
      </c>
      <c r="G1382" s="13" t="s">
        <v>669</v>
      </c>
      <c r="H1382" s="14">
        <v>12.9</v>
      </c>
      <c r="N1382" s="14">
        <v>12.9</v>
      </c>
    </row>
    <row r="1383" spans="1:17" s="13" customFormat="1" hidden="1" x14ac:dyDescent="0.2">
      <c r="A1383" s="1">
        <v>1380</v>
      </c>
      <c r="B1383" s="8" t="s">
        <v>722</v>
      </c>
      <c r="C1383" s="8" t="s">
        <v>55</v>
      </c>
      <c r="D1383" s="17" t="s">
        <v>759</v>
      </c>
      <c r="E1383" s="8" t="s">
        <v>749</v>
      </c>
      <c r="F1383" s="2">
        <v>6</v>
      </c>
      <c r="G1383" s="13" t="s">
        <v>669</v>
      </c>
      <c r="H1383" s="14">
        <v>20.399999999999999</v>
      </c>
      <c r="N1383" s="14">
        <v>20.399999999999999</v>
      </c>
    </row>
    <row r="1384" spans="1:17" s="13" customFormat="1" hidden="1" x14ac:dyDescent="0.2">
      <c r="A1384" s="1">
        <v>1381</v>
      </c>
      <c r="B1384" s="8" t="s">
        <v>722</v>
      </c>
      <c r="C1384" s="8" t="s">
        <v>55</v>
      </c>
      <c r="D1384" s="17" t="s">
        <v>759</v>
      </c>
      <c r="E1384" s="8" t="s">
        <v>1381</v>
      </c>
      <c r="F1384" s="2">
        <v>8</v>
      </c>
      <c r="G1384" s="13" t="s">
        <v>1382</v>
      </c>
      <c r="H1384" s="14">
        <v>4.9000000000000004</v>
      </c>
      <c r="N1384" s="14">
        <v>4.9000000000000004</v>
      </c>
    </row>
    <row r="1385" spans="1:17" s="13" customFormat="1" hidden="1" x14ac:dyDescent="0.2">
      <c r="A1385" s="1">
        <v>1382</v>
      </c>
      <c r="B1385" s="8" t="s">
        <v>722</v>
      </c>
      <c r="C1385" s="8" t="s">
        <v>55</v>
      </c>
      <c r="D1385" s="17" t="s">
        <v>759</v>
      </c>
      <c r="E1385" s="8" t="s">
        <v>1383</v>
      </c>
      <c r="F1385" s="2">
        <v>8</v>
      </c>
      <c r="G1385" s="13" t="s">
        <v>734</v>
      </c>
      <c r="H1385" s="14">
        <v>6.2</v>
      </c>
      <c r="N1385" s="14">
        <v>6.2</v>
      </c>
    </row>
    <row r="1386" spans="1:17" hidden="1" x14ac:dyDescent="0.2">
      <c r="A1386" s="1">
        <v>1383</v>
      </c>
      <c r="B1386" s="2">
        <v>210</v>
      </c>
      <c r="C1386" s="8" t="s">
        <v>12</v>
      </c>
      <c r="D1386" s="17" t="s">
        <v>1039</v>
      </c>
      <c r="E1386" s="8" t="s">
        <v>764</v>
      </c>
      <c r="F1386" s="23">
        <v>6</v>
      </c>
      <c r="G1386" s="13" t="s">
        <v>690</v>
      </c>
      <c r="H1386" s="14">
        <v>4.8</v>
      </c>
      <c r="J1386" s="14">
        <f t="shared" ref="J1386:J1449" si="12">(SQRT(H1386))*4</f>
        <v>8.7635609200826572</v>
      </c>
      <c r="K1386" s="14">
        <v>1.2</v>
      </c>
      <c r="L1386" s="14">
        <f t="shared" ref="L1386:L1425" si="13">J1386*K1386</f>
        <v>10.516273104099188</v>
      </c>
      <c r="N1386" s="13"/>
      <c r="O1386" s="1" t="s">
        <v>1246</v>
      </c>
      <c r="P1386" s="116" t="s">
        <v>23</v>
      </c>
      <c r="Q1386" s="116"/>
    </row>
    <row r="1387" spans="1:17" hidden="1" x14ac:dyDescent="0.2">
      <c r="A1387" s="1">
        <v>1384</v>
      </c>
      <c r="B1387" s="2">
        <v>210</v>
      </c>
      <c r="C1387" s="8" t="s">
        <v>12</v>
      </c>
      <c r="D1387" s="17" t="s">
        <v>1061</v>
      </c>
      <c r="E1387" s="8" t="s">
        <v>765</v>
      </c>
      <c r="F1387" s="23">
        <v>10</v>
      </c>
      <c r="G1387" s="1" t="s">
        <v>275</v>
      </c>
      <c r="H1387" s="14">
        <v>33.4</v>
      </c>
      <c r="J1387" s="14">
        <f t="shared" si="12"/>
        <v>23.117093242879822</v>
      </c>
      <c r="K1387" s="14">
        <v>1.2</v>
      </c>
      <c r="L1387" s="14">
        <f t="shared" si="13"/>
        <v>27.740511891455785</v>
      </c>
      <c r="N1387" s="13"/>
      <c r="O1387" s="1" t="s">
        <v>1246</v>
      </c>
      <c r="P1387" s="116" t="s">
        <v>23</v>
      </c>
      <c r="Q1387" s="116"/>
    </row>
    <row r="1388" spans="1:17" hidden="1" x14ac:dyDescent="0.2">
      <c r="A1388" s="1">
        <v>1385</v>
      </c>
      <c r="B1388" s="2">
        <v>210</v>
      </c>
      <c r="C1388" s="8" t="s">
        <v>12</v>
      </c>
      <c r="D1388" s="17" t="s">
        <v>1039</v>
      </c>
      <c r="E1388" s="8" t="s">
        <v>766</v>
      </c>
      <c r="F1388" s="23">
        <v>6</v>
      </c>
      <c r="G1388" s="13" t="s">
        <v>669</v>
      </c>
      <c r="H1388" s="14">
        <v>52.5</v>
      </c>
      <c r="J1388" s="14">
        <f t="shared" si="12"/>
        <v>28.982753492378876</v>
      </c>
      <c r="K1388" s="14">
        <v>1.2</v>
      </c>
      <c r="L1388" s="14">
        <f t="shared" si="13"/>
        <v>34.779304190854653</v>
      </c>
      <c r="N1388" s="13"/>
      <c r="O1388" s="1" t="s">
        <v>1246</v>
      </c>
      <c r="P1388" s="116" t="s">
        <v>23</v>
      </c>
      <c r="Q1388" s="116"/>
    </row>
    <row r="1389" spans="1:17" hidden="1" x14ac:dyDescent="0.2">
      <c r="A1389" s="1">
        <v>1386</v>
      </c>
      <c r="B1389" s="2">
        <v>210</v>
      </c>
      <c r="C1389" s="8" t="s">
        <v>12</v>
      </c>
      <c r="D1389" s="17" t="s">
        <v>1061</v>
      </c>
      <c r="E1389" s="8" t="s">
        <v>767</v>
      </c>
      <c r="F1389" s="23">
        <v>4</v>
      </c>
      <c r="G1389" s="13" t="s">
        <v>768</v>
      </c>
      <c r="H1389" s="14">
        <v>30.7</v>
      </c>
      <c r="J1389" s="14">
        <f t="shared" si="12"/>
        <v>22.163032283512109</v>
      </c>
      <c r="K1389" s="14">
        <v>1.2</v>
      </c>
      <c r="L1389" s="14">
        <f t="shared" si="13"/>
        <v>26.595638740214529</v>
      </c>
      <c r="N1389" s="13"/>
      <c r="O1389" s="1" t="s">
        <v>1246</v>
      </c>
      <c r="P1389" s="116" t="s">
        <v>23</v>
      </c>
      <c r="Q1389" s="116"/>
    </row>
    <row r="1390" spans="1:17" hidden="1" x14ac:dyDescent="0.2">
      <c r="A1390" s="1">
        <v>1387</v>
      </c>
      <c r="B1390" s="2">
        <v>210</v>
      </c>
      <c r="C1390" s="8" t="s">
        <v>12</v>
      </c>
      <c r="D1390" s="17" t="s">
        <v>1061</v>
      </c>
      <c r="E1390" s="8" t="s">
        <v>769</v>
      </c>
      <c r="F1390" s="23">
        <v>4</v>
      </c>
      <c r="G1390" s="13" t="s">
        <v>768</v>
      </c>
      <c r="H1390" s="14">
        <v>15.7</v>
      </c>
      <c r="J1390" s="14">
        <f t="shared" si="12"/>
        <v>15.84929020492716</v>
      </c>
      <c r="K1390" s="14">
        <v>1.2</v>
      </c>
      <c r="L1390" s="14">
        <f t="shared" si="13"/>
        <v>19.019148245912589</v>
      </c>
      <c r="N1390" s="13"/>
      <c r="O1390" s="1" t="s">
        <v>1246</v>
      </c>
      <c r="P1390" s="116" t="s">
        <v>23</v>
      </c>
      <c r="Q1390" s="116"/>
    </row>
    <row r="1391" spans="1:17" hidden="1" x14ac:dyDescent="0.2">
      <c r="A1391" s="1">
        <v>1388</v>
      </c>
      <c r="B1391" s="2">
        <v>210</v>
      </c>
      <c r="C1391" s="8" t="s">
        <v>12</v>
      </c>
      <c r="D1391" s="17" t="s">
        <v>1061</v>
      </c>
      <c r="E1391" s="8" t="s">
        <v>770</v>
      </c>
      <c r="F1391" s="23">
        <v>4</v>
      </c>
      <c r="G1391" s="13" t="s">
        <v>768</v>
      </c>
      <c r="H1391" s="14">
        <v>23</v>
      </c>
      <c r="J1391" s="14">
        <f t="shared" si="12"/>
        <v>19.183326093250876</v>
      </c>
      <c r="K1391" s="14">
        <v>1.2</v>
      </c>
      <c r="L1391" s="14">
        <f t="shared" si="13"/>
        <v>23.019991311901052</v>
      </c>
      <c r="N1391" s="13"/>
      <c r="O1391" s="1" t="s">
        <v>1246</v>
      </c>
      <c r="P1391" s="116" t="s">
        <v>23</v>
      </c>
      <c r="Q1391" s="116"/>
    </row>
    <row r="1392" spans="1:17" hidden="1" x14ac:dyDescent="0.2">
      <c r="A1392" s="1">
        <v>1389</v>
      </c>
      <c r="B1392" s="2">
        <v>210</v>
      </c>
      <c r="C1392" s="8" t="s">
        <v>12</v>
      </c>
      <c r="D1392" s="17" t="s">
        <v>1061</v>
      </c>
      <c r="E1392" s="8" t="s">
        <v>771</v>
      </c>
      <c r="F1392" s="23">
        <v>2</v>
      </c>
      <c r="G1392" s="13" t="s">
        <v>772</v>
      </c>
      <c r="H1392" s="14">
        <v>15.6</v>
      </c>
      <c r="J1392" s="14">
        <f t="shared" si="12"/>
        <v>15.798734126505199</v>
      </c>
      <c r="K1392" s="14">
        <v>1.2</v>
      </c>
      <c r="L1392" s="14">
        <f t="shared" si="13"/>
        <v>18.958480951806237</v>
      </c>
      <c r="N1392" s="13"/>
      <c r="O1392" s="1" t="s">
        <v>1246</v>
      </c>
      <c r="P1392" s="116" t="s">
        <v>23</v>
      </c>
      <c r="Q1392" s="116"/>
    </row>
    <row r="1393" spans="1:20" hidden="1" x14ac:dyDescent="0.2">
      <c r="A1393" s="1">
        <v>1390</v>
      </c>
      <c r="B1393" s="2">
        <v>210</v>
      </c>
      <c r="C1393" s="8" t="s">
        <v>12</v>
      </c>
      <c r="D1393" s="17" t="s">
        <v>1061</v>
      </c>
      <c r="E1393" s="8" t="s">
        <v>773</v>
      </c>
      <c r="F1393" s="23">
        <v>4</v>
      </c>
      <c r="G1393" s="13" t="s">
        <v>774</v>
      </c>
      <c r="H1393" s="14">
        <v>23</v>
      </c>
      <c r="J1393" s="14">
        <f t="shared" si="12"/>
        <v>19.183326093250876</v>
      </c>
      <c r="K1393" s="14">
        <v>1.2</v>
      </c>
      <c r="L1393" s="14">
        <f t="shared" si="13"/>
        <v>23.019991311901052</v>
      </c>
      <c r="N1393" s="13"/>
      <c r="O1393" s="1" t="s">
        <v>1246</v>
      </c>
      <c r="P1393" s="116" t="s">
        <v>23</v>
      </c>
      <c r="Q1393" s="116"/>
    </row>
    <row r="1394" spans="1:20" hidden="1" x14ac:dyDescent="0.2">
      <c r="A1394" s="1">
        <v>1391</v>
      </c>
      <c r="B1394" s="2">
        <v>210</v>
      </c>
      <c r="C1394" s="8" t="s">
        <v>12</v>
      </c>
      <c r="D1394" s="17" t="s">
        <v>1061</v>
      </c>
      <c r="E1394" s="8" t="s">
        <v>775</v>
      </c>
      <c r="F1394" s="23">
        <v>2</v>
      </c>
      <c r="G1394" s="13" t="s">
        <v>776</v>
      </c>
      <c r="H1394" s="14">
        <v>15.7</v>
      </c>
      <c r="J1394" s="14">
        <f t="shared" si="12"/>
        <v>15.84929020492716</v>
      </c>
      <c r="K1394" s="14">
        <v>1.2</v>
      </c>
      <c r="L1394" s="14">
        <f t="shared" si="13"/>
        <v>19.019148245912589</v>
      </c>
      <c r="N1394" s="13"/>
      <c r="O1394" s="1" t="s">
        <v>1246</v>
      </c>
      <c r="P1394" s="116" t="s">
        <v>23</v>
      </c>
      <c r="Q1394" s="116"/>
    </row>
    <row r="1395" spans="1:20" hidden="1" x14ac:dyDescent="0.2">
      <c r="A1395" s="1">
        <v>1392</v>
      </c>
      <c r="B1395" s="2">
        <v>210</v>
      </c>
      <c r="C1395" s="8" t="s">
        <v>12</v>
      </c>
      <c r="D1395" s="17" t="s">
        <v>1061</v>
      </c>
      <c r="E1395" s="8" t="s">
        <v>777</v>
      </c>
      <c r="F1395" s="23">
        <v>2</v>
      </c>
      <c r="G1395" s="13" t="s">
        <v>778</v>
      </c>
      <c r="H1395" s="14">
        <v>13.1</v>
      </c>
      <c r="J1395" s="14">
        <f t="shared" si="12"/>
        <v>14.477568856683085</v>
      </c>
      <c r="K1395" s="14">
        <v>1.2</v>
      </c>
      <c r="L1395" s="14">
        <f t="shared" si="13"/>
        <v>17.373082628019702</v>
      </c>
      <c r="N1395" s="13"/>
      <c r="O1395" s="1" t="s">
        <v>1246</v>
      </c>
      <c r="P1395" s="116" t="s">
        <v>23</v>
      </c>
      <c r="Q1395" s="116"/>
    </row>
    <row r="1396" spans="1:20" hidden="1" x14ac:dyDescent="0.2">
      <c r="A1396" s="1">
        <v>1393</v>
      </c>
      <c r="B1396" s="2">
        <v>210</v>
      </c>
      <c r="C1396" s="8" t="s">
        <v>12</v>
      </c>
      <c r="D1396" s="17" t="s">
        <v>1061</v>
      </c>
      <c r="E1396" s="8" t="s">
        <v>779</v>
      </c>
      <c r="F1396" s="2">
        <v>1</v>
      </c>
      <c r="G1396" s="13" t="s">
        <v>705</v>
      </c>
      <c r="H1396" s="14">
        <v>15.8</v>
      </c>
      <c r="J1396" s="14">
        <f t="shared" si="12"/>
        <v>15.899685531481433</v>
      </c>
      <c r="K1396" s="14">
        <v>1.2</v>
      </c>
      <c r="L1396" s="14">
        <f t="shared" si="13"/>
        <v>19.079622637777717</v>
      </c>
      <c r="N1396" s="13"/>
      <c r="O1396" s="1" t="s">
        <v>1246</v>
      </c>
      <c r="P1396" s="116" t="s">
        <v>23</v>
      </c>
      <c r="Q1396" s="116"/>
    </row>
    <row r="1397" spans="1:20" hidden="1" x14ac:dyDescent="0.2">
      <c r="A1397" s="1">
        <v>1394</v>
      </c>
      <c r="B1397" s="2">
        <v>210</v>
      </c>
      <c r="C1397" s="8" t="s">
        <v>12</v>
      </c>
      <c r="D1397" s="17" t="s">
        <v>1061</v>
      </c>
      <c r="E1397" s="8" t="s">
        <v>780</v>
      </c>
      <c r="F1397" s="2">
        <v>6</v>
      </c>
      <c r="G1397" s="13" t="s">
        <v>781</v>
      </c>
      <c r="H1397" s="14">
        <v>30.8</v>
      </c>
      <c r="I1397" s="14"/>
      <c r="J1397" s="14">
        <f t="shared" si="12"/>
        <v>22.199099080818574</v>
      </c>
      <c r="K1397" s="14">
        <v>1.2</v>
      </c>
      <c r="L1397" s="14">
        <f t="shared" si="13"/>
        <v>26.638918896982286</v>
      </c>
      <c r="M1397" s="116"/>
      <c r="N1397" s="13"/>
      <c r="O1397" s="1" t="s">
        <v>1246</v>
      </c>
      <c r="P1397" s="116" t="s">
        <v>23</v>
      </c>
      <c r="Q1397" s="116"/>
    </row>
    <row r="1398" spans="1:20" hidden="1" x14ac:dyDescent="0.2">
      <c r="A1398" s="1">
        <v>1395</v>
      </c>
      <c r="B1398" s="2">
        <v>210</v>
      </c>
      <c r="C1398" s="8" t="s">
        <v>12</v>
      </c>
      <c r="D1398" s="17" t="s">
        <v>1061</v>
      </c>
      <c r="E1398" s="8" t="s">
        <v>773</v>
      </c>
      <c r="F1398" s="23">
        <v>6</v>
      </c>
      <c r="G1398" s="13" t="s">
        <v>669</v>
      </c>
      <c r="H1398" s="14">
        <v>27.4</v>
      </c>
      <c r="J1398" s="14">
        <f t="shared" si="12"/>
        <v>20.938003725283842</v>
      </c>
      <c r="K1398" s="14">
        <v>1.2</v>
      </c>
      <c r="L1398" s="14">
        <f t="shared" si="13"/>
        <v>25.125604470340608</v>
      </c>
      <c r="N1398" s="13"/>
      <c r="O1398" s="1" t="s">
        <v>1246</v>
      </c>
      <c r="P1398" s="116" t="s">
        <v>23</v>
      </c>
      <c r="Q1398" s="116"/>
    </row>
    <row r="1399" spans="1:20" hidden="1" x14ac:dyDescent="0.2">
      <c r="A1399" s="1">
        <v>1396</v>
      </c>
      <c r="B1399" s="2">
        <v>210</v>
      </c>
      <c r="C1399" s="8" t="s">
        <v>12</v>
      </c>
      <c r="D1399" s="17" t="s">
        <v>1061</v>
      </c>
      <c r="E1399" s="8" t="s">
        <v>782</v>
      </c>
      <c r="F1399" s="23">
        <v>1</v>
      </c>
      <c r="G1399" s="13" t="s">
        <v>783</v>
      </c>
      <c r="H1399" s="14">
        <v>6.2</v>
      </c>
      <c r="J1399" s="14">
        <f t="shared" si="12"/>
        <v>9.9599196783909854</v>
      </c>
      <c r="K1399" s="14">
        <v>1.8</v>
      </c>
      <c r="L1399" s="14">
        <f t="shared" si="13"/>
        <v>17.927855421103775</v>
      </c>
      <c r="N1399" s="13"/>
      <c r="O1399" s="1" t="s">
        <v>1245</v>
      </c>
      <c r="P1399" s="1" t="s">
        <v>620</v>
      </c>
    </row>
    <row r="1400" spans="1:20" hidden="1" x14ac:dyDescent="0.2">
      <c r="A1400" s="1">
        <v>1397</v>
      </c>
      <c r="B1400" s="2">
        <v>210</v>
      </c>
      <c r="C1400" s="8" t="s">
        <v>12</v>
      </c>
      <c r="D1400" s="17" t="s">
        <v>1061</v>
      </c>
      <c r="E1400" s="8" t="s">
        <v>784</v>
      </c>
      <c r="F1400" s="23">
        <v>1</v>
      </c>
      <c r="G1400" s="13" t="s">
        <v>715</v>
      </c>
      <c r="H1400" s="14">
        <v>1</v>
      </c>
      <c r="J1400" s="14">
        <f t="shared" si="12"/>
        <v>4</v>
      </c>
      <c r="K1400" s="14">
        <v>1.8</v>
      </c>
      <c r="L1400" s="14">
        <f t="shared" si="13"/>
        <v>7.2</v>
      </c>
      <c r="N1400" s="13"/>
      <c r="O1400" s="1" t="s">
        <v>1245</v>
      </c>
      <c r="P1400" s="1" t="s">
        <v>620</v>
      </c>
      <c r="T1400" s="13"/>
    </row>
    <row r="1401" spans="1:20" hidden="1" x14ac:dyDescent="0.2">
      <c r="A1401" s="1">
        <v>1398</v>
      </c>
      <c r="B1401" s="2">
        <v>210</v>
      </c>
      <c r="C1401" s="8" t="s">
        <v>12</v>
      </c>
      <c r="D1401" s="17" t="s">
        <v>1061</v>
      </c>
      <c r="E1401" s="8" t="s">
        <v>785</v>
      </c>
      <c r="F1401" s="23">
        <v>1</v>
      </c>
      <c r="G1401" s="13" t="s">
        <v>715</v>
      </c>
      <c r="H1401" s="14">
        <v>5.3</v>
      </c>
      <c r="J1401" s="14">
        <f t="shared" si="12"/>
        <v>9.2086915465770698</v>
      </c>
      <c r="K1401" s="14">
        <v>1.8</v>
      </c>
      <c r="L1401" s="14">
        <f t="shared" si="13"/>
        <v>16.575644783838726</v>
      </c>
      <c r="N1401" s="13"/>
      <c r="O1401" s="1" t="s">
        <v>1245</v>
      </c>
      <c r="P1401" s="1" t="s">
        <v>620</v>
      </c>
      <c r="T1401" s="13"/>
    </row>
    <row r="1402" spans="1:20" hidden="1" x14ac:dyDescent="0.2">
      <c r="A1402" s="1">
        <v>1399</v>
      </c>
      <c r="B1402" s="2">
        <v>210</v>
      </c>
      <c r="C1402" s="8" t="s">
        <v>12</v>
      </c>
      <c r="D1402" s="17" t="s">
        <v>1061</v>
      </c>
      <c r="E1402" s="8" t="s">
        <v>786</v>
      </c>
      <c r="F1402" s="23">
        <v>10</v>
      </c>
      <c r="G1402" s="1" t="s">
        <v>275</v>
      </c>
      <c r="H1402" s="14">
        <v>20.6</v>
      </c>
      <c r="J1402" s="14">
        <f t="shared" si="12"/>
        <v>18.154889148656348</v>
      </c>
      <c r="K1402" s="14">
        <v>1.2</v>
      </c>
      <c r="L1402" s="14">
        <f t="shared" si="13"/>
        <v>21.785866978387617</v>
      </c>
      <c r="N1402" s="13"/>
      <c r="O1402" s="1" t="s">
        <v>1246</v>
      </c>
      <c r="P1402" s="116" t="s">
        <v>23</v>
      </c>
      <c r="Q1402" s="116"/>
    </row>
    <row r="1403" spans="1:20" hidden="1" x14ac:dyDescent="0.2">
      <c r="A1403" s="1">
        <v>1400</v>
      </c>
      <c r="B1403" s="2">
        <v>210</v>
      </c>
      <c r="C1403" s="8" t="s">
        <v>12</v>
      </c>
      <c r="D1403" s="17" t="s">
        <v>1061</v>
      </c>
      <c r="E1403" s="8" t="s">
        <v>787</v>
      </c>
      <c r="F1403" s="23">
        <v>4</v>
      </c>
      <c r="G1403" s="13" t="s">
        <v>368</v>
      </c>
      <c r="H1403" s="14">
        <v>14</v>
      </c>
      <c r="J1403" s="14">
        <f t="shared" si="12"/>
        <v>14.966629547095765</v>
      </c>
      <c r="K1403" s="14">
        <v>1.2</v>
      </c>
      <c r="L1403" s="14">
        <f t="shared" si="13"/>
        <v>17.959955456514919</v>
      </c>
      <c r="N1403" s="13"/>
      <c r="O1403" s="1" t="s">
        <v>1246</v>
      </c>
      <c r="P1403" s="116" t="s">
        <v>23</v>
      </c>
      <c r="Q1403" s="116"/>
    </row>
    <row r="1404" spans="1:20" hidden="1" x14ac:dyDescent="0.2">
      <c r="A1404" s="1">
        <v>1401</v>
      </c>
      <c r="B1404" s="2">
        <v>210</v>
      </c>
      <c r="C1404" s="8" t="s">
        <v>12</v>
      </c>
      <c r="D1404" s="17" t="s">
        <v>1061</v>
      </c>
      <c r="E1404" s="8" t="s">
        <v>788</v>
      </c>
      <c r="F1404" s="23">
        <v>1</v>
      </c>
      <c r="G1404" s="13" t="s">
        <v>370</v>
      </c>
      <c r="H1404" s="14">
        <v>3.2</v>
      </c>
      <c r="J1404" s="14">
        <f t="shared" si="12"/>
        <v>7.1554175279993268</v>
      </c>
      <c r="K1404" s="14">
        <v>1.8</v>
      </c>
      <c r="L1404" s="14">
        <f t="shared" si="13"/>
        <v>12.879751550398788</v>
      </c>
      <c r="N1404" s="13"/>
      <c r="O1404" s="1" t="s">
        <v>1245</v>
      </c>
      <c r="P1404" s="1" t="s">
        <v>620</v>
      </c>
    </row>
    <row r="1405" spans="1:20" hidden="1" x14ac:dyDescent="0.2">
      <c r="A1405" s="1">
        <v>1402</v>
      </c>
      <c r="B1405" s="2">
        <v>210</v>
      </c>
      <c r="C1405" s="8" t="s">
        <v>12</v>
      </c>
      <c r="D1405" s="17" t="s">
        <v>1061</v>
      </c>
      <c r="E1405" s="8" t="s">
        <v>789</v>
      </c>
      <c r="F1405" s="23">
        <v>1</v>
      </c>
      <c r="G1405" s="13" t="s">
        <v>700</v>
      </c>
      <c r="H1405" s="14">
        <v>3.2</v>
      </c>
      <c r="J1405" s="14">
        <f t="shared" si="12"/>
        <v>7.1554175279993268</v>
      </c>
      <c r="K1405" s="14">
        <v>1.8</v>
      </c>
      <c r="L1405" s="14">
        <f t="shared" si="13"/>
        <v>12.879751550398788</v>
      </c>
      <c r="N1405" s="13"/>
      <c r="O1405" s="1" t="s">
        <v>1245</v>
      </c>
      <c r="P1405" s="1" t="s">
        <v>620</v>
      </c>
      <c r="T1405" s="13"/>
    </row>
    <row r="1406" spans="1:20" hidden="1" x14ac:dyDescent="0.2">
      <c r="A1406" s="1">
        <v>1403</v>
      </c>
      <c r="B1406" s="2">
        <v>210</v>
      </c>
      <c r="C1406" s="8" t="s">
        <v>12</v>
      </c>
      <c r="D1406" s="17" t="s">
        <v>1061</v>
      </c>
      <c r="E1406" s="8" t="s">
        <v>790</v>
      </c>
      <c r="F1406" s="23">
        <v>6</v>
      </c>
      <c r="G1406" s="13" t="s">
        <v>669</v>
      </c>
      <c r="H1406" s="14">
        <v>30.4</v>
      </c>
      <c r="J1406" s="14">
        <f t="shared" si="12"/>
        <v>22.054478003344354</v>
      </c>
      <c r="K1406" s="14">
        <v>1.2</v>
      </c>
      <c r="L1406" s="14">
        <f t="shared" si="13"/>
        <v>26.465373604013223</v>
      </c>
      <c r="N1406" s="13"/>
      <c r="O1406" s="1" t="s">
        <v>1246</v>
      </c>
      <c r="P1406" s="116" t="s">
        <v>23</v>
      </c>
      <c r="Q1406" s="116"/>
    </row>
    <row r="1407" spans="1:20" hidden="1" x14ac:dyDescent="0.2">
      <c r="A1407" s="1">
        <v>1404</v>
      </c>
      <c r="B1407" s="2">
        <v>210</v>
      </c>
      <c r="C1407" s="8" t="s">
        <v>12</v>
      </c>
      <c r="D1407" s="17" t="s">
        <v>1061</v>
      </c>
      <c r="E1407" s="8" t="s">
        <v>791</v>
      </c>
      <c r="F1407" s="2">
        <v>4</v>
      </c>
      <c r="G1407" s="13" t="s">
        <v>792</v>
      </c>
      <c r="H1407" s="14">
        <v>21</v>
      </c>
      <c r="J1407" s="14">
        <f t="shared" si="12"/>
        <v>18.330302779823359</v>
      </c>
      <c r="K1407" s="14">
        <v>1.2</v>
      </c>
      <c r="L1407" s="14">
        <f t="shared" si="13"/>
        <v>21.996363335788029</v>
      </c>
      <c r="N1407" s="13"/>
      <c r="O1407" s="1" t="s">
        <v>1246</v>
      </c>
      <c r="P1407" s="116" t="s">
        <v>23</v>
      </c>
      <c r="Q1407" s="116"/>
    </row>
    <row r="1408" spans="1:20" hidden="1" x14ac:dyDescent="0.2">
      <c r="A1408" s="1">
        <v>1405</v>
      </c>
      <c r="B1408" s="2">
        <v>210</v>
      </c>
      <c r="C1408" s="8" t="s">
        <v>12</v>
      </c>
      <c r="D1408" s="17" t="s">
        <v>1061</v>
      </c>
      <c r="E1408" s="8" t="s">
        <v>793</v>
      </c>
      <c r="F1408" s="23">
        <v>1</v>
      </c>
      <c r="G1408" s="13" t="s">
        <v>794</v>
      </c>
      <c r="H1408" s="14">
        <v>2</v>
      </c>
      <c r="J1408" s="14">
        <f t="shared" si="12"/>
        <v>5.6568542494923806</v>
      </c>
      <c r="K1408" s="14">
        <v>1.8</v>
      </c>
      <c r="L1408" s="14">
        <f t="shared" si="13"/>
        <v>10.182337649086286</v>
      </c>
      <c r="N1408" s="13"/>
      <c r="O1408" s="1" t="s">
        <v>1245</v>
      </c>
      <c r="P1408" s="1" t="s">
        <v>620</v>
      </c>
    </row>
    <row r="1409" spans="1:17" hidden="1" x14ac:dyDescent="0.2">
      <c r="A1409" s="1">
        <v>1406</v>
      </c>
      <c r="B1409" s="2">
        <v>210</v>
      </c>
      <c r="C1409" s="8" t="s">
        <v>12</v>
      </c>
      <c r="D1409" s="17" t="s">
        <v>1061</v>
      </c>
      <c r="E1409" s="8" t="s">
        <v>795</v>
      </c>
      <c r="F1409" s="2">
        <v>4</v>
      </c>
      <c r="G1409" s="13" t="s">
        <v>796</v>
      </c>
      <c r="H1409" s="14">
        <v>11.6</v>
      </c>
      <c r="J1409" s="14">
        <f t="shared" si="12"/>
        <v>13.62350909274112</v>
      </c>
      <c r="K1409" s="14">
        <v>1.2</v>
      </c>
      <c r="L1409" s="14">
        <f t="shared" si="13"/>
        <v>16.348210911289343</v>
      </c>
      <c r="N1409" s="13"/>
      <c r="O1409" s="1" t="s">
        <v>1246</v>
      </c>
      <c r="P1409" s="116" t="s">
        <v>23</v>
      </c>
      <c r="Q1409" s="116"/>
    </row>
    <row r="1410" spans="1:17" hidden="1" x14ac:dyDescent="0.2">
      <c r="A1410" s="1">
        <v>1407</v>
      </c>
      <c r="B1410" s="2">
        <v>210</v>
      </c>
      <c r="C1410" s="8" t="s">
        <v>12</v>
      </c>
      <c r="D1410" s="17" t="s">
        <v>1061</v>
      </c>
      <c r="E1410" s="8" t="s">
        <v>797</v>
      </c>
      <c r="F1410" s="23">
        <v>1</v>
      </c>
      <c r="G1410" s="13" t="s">
        <v>783</v>
      </c>
      <c r="H1410" s="14">
        <v>4.8</v>
      </c>
      <c r="J1410" s="14">
        <f t="shared" si="12"/>
        <v>8.7635609200826572</v>
      </c>
      <c r="K1410" s="14">
        <v>1.8</v>
      </c>
      <c r="L1410" s="14">
        <f t="shared" si="13"/>
        <v>15.774409656148784</v>
      </c>
      <c r="N1410" s="13"/>
      <c r="O1410" s="1" t="s">
        <v>1245</v>
      </c>
      <c r="P1410" s="1" t="s">
        <v>620</v>
      </c>
    </row>
    <row r="1411" spans="1:17" hidden="1" x14ac:dyDescent="0.2">
      <c r="A1411" s="1">
        <v>1408</v>
      </c>
      <c r="B1411" s="2">
        <v>210</v>
      </c>
      <c r="C1411" s="8" t="s">
        <v>12</v>
      </c>
      <c r="D1411" s="17" t="s">
        <v>1061</v>
      </c>
      <c r="E1411" s="8" t="s">
        <v>798</v>
      </c>
      <c r="F1411" s="2">
        <v>14</v>
      </c>
      <c r="G1411" s="13" t="s">
        <v>709</v>
      </c>
      <c r="H1411" s="14">
        <v>6.1</v>
      </c>
      <c r="J1411" s="14">
        <f t="shared" si="12"/>
        <v>9.879271228182775</v>
      </c>
      <c r="K1411" s="14">
        <v>1.8</v>
      </c>
      <c r="L1411" s="14">
        <f t="shared" si="13"/>
        <v>17.782688210728995</v>
      </c>
      <c r="N1411" s="13"/>
      <c r="O1411" s="1" t="s">
        <v>1245</v>
      </c>
      <c r="P1411" s="1" t="s">
        <v>620</v>
      </c>
    </row>
    <row r="1412" spans="1:17" hidden="1" x14ac:dyDescent="0.2">
      <c r="A1412" s="1">
        <v>1409</v>
      </c>
      <c r="B1412" s="2">
        <v>210</v>
      </c>
      <c r="C1412" s="8" t="s">
        <v>12</v>
      </c>
      <c r="D1412" s="17" t="s">
        <v>1061</v>
      </c>
      <c r="E1412" s="8" t="s">
        <v>799</v>
      </c>
      <c r="F1412" s="23">
        <v>6</v>
      </c>
      <c r="G1412" s="13" t="s">
        <v>669</v>
      </c>
      <c r="H1412" s="14">
        <v>41.1</v>
      </c>
      <c r="I1412" s="14"/>
      <c r="J1412" s="14">
        <f t="shared" si="12"/>
        <v>25.643712679719371</v>
      </c>
      <c r="K1412" s="14">
        <v>1.2</v>
      </c>
      <c r="L1412" s="14">
        <f t="shared" si="13"/>
        <v>30.772455215663243</v>
      </c>
      <c r="M1412" s="116"/>
      <c r="N1412" s="13"/>
      <c r="O1412" s="1" t="s">
        <v>1246</v>
      </c>
      <c r="P1412" s="116" t="s">
        <v>23</v>
      </c>
      <c r="Q1412" s="116"/>
    </row>
    <row r="1413" spans="1:17" hidden="1" x14ac:dyDescent="0.2">
      <c r="A1413" s="1">
        <v>1410</v>
      </c>
      <c r="B1413" s="2">
        <v>210</v>
      </c>
      <c r="C1413" s="8" t="s">
        <v>12</v>
      </c>
      <c r="D1413" s="17" t="s">
        <v>1061</v>
      </c>
      <c r="E1413" s="8" t="s">
        <v>800</v>
      </c>
      <c r="F1413" s="23">
        <v>6</v>
      </c>
      <c r="G1413" s="13" t="s">
        <v>690</v>
      </c>
      <c r="H1413" s="14">
        <v>10.199999999999999</v>
      </c>
      <c r="I1413" s="14"/>
      <c r="J1413" s="14">
        <f t="shared" si="12"/>
        <v>12.774975538137049</v>
      </c>
      <c r="K1413" s="14">
        <v>1.2</v>
      </c>
      <c r="L1413" s="14">
        <f t="shared" si="13"/>
        <v>15.329970645764458</v>
      </c>
      <c r="M1413" s="116"/>
      <c r="N1413" s="13"/>
      <c r="O1413" s="1" t="s">
        <v>1246</v>
      </c>
      <c r="P1413" s="116" t="s">
        <v>23</v>
      </c>
      <c r="Q1413" s="116"/>
    </row>
    <row r="1414" spans="1:17" hidden="1" x14ac:dyDescent="0.2">
      <c r="A1414" s="1">
        <v>1411</v>
      </c>
      <c r="B1414" s="2">
        <v>210</v>
      </c>
      <c r="C1414" s="8" t="s">
        <v>12</v>
      </c>
      <c r="D1414" s="17" t="s">
        <v>1061</v>
      </c>
      <c r="E1414" s="8" t="s">
        <v>801</v>
      </c>
      <c r="F1414" s="2">
        <v>4</v>
      </c>
      <c r="G1414" s="13" t="s">
        <v>802</v>
      </c>
      <c r="H1414" s="14">
        <v>8.3000000000000007</v>
      </c>
      <c r="J1414" s="14">
        <f t="shared" si="12"/>
        <v>11.523888232710346</v>
      </c>
      <c r="K1414" s="14">
        <v>1.2</v>
      </c>
      <c r="L1414" s="14">
        <f t="shared" si="13"/>
        <v>13.828665879252416</v>
      </c>
      <c r="N1414" s="13"/>
      <c r="O1414" s="1" t="s">
        <v>1246</v>
      </c>
      <c r="P1414" s="116" t="s">
        <v>23</v>
      </c>
      <c r="Q1414" s="116"/>
    </row>
    <row r="1415" spans="1:17" hidden="1" x14ac:dyDescent="0.2">
      <c r="A1415" s="1">
        <v>1412</v>
      </c>
      <c r="B1415" s="2">
        <v>210</v>
      </c>
      <c r="C1415" s="8" t="s">
        <v>12</v>
      </c>
      <c r="D1415" s="17" t="s">
        <v>1061</v>
      </c>
      <c r="E1415" s="8" t="s">
        <v>803</v>
      </c>
      <c r="F1415" s="2">
        <v>4</v>
      </c>
      <c r="G1415" s="13" t="s">
        <v>804</v>
      </c>
      <c r="H1415" s="14">
        <v>13</v>
      </c>
      <c r="J1415" s="14">
        <f t="shared" si="12"/>
        <v>14.422205101855956</v>
      </c>
      <c r="K1415" s="14">
        <v>1.2</v>
      </c>
      <c r="L1415" s="14">
        <f t="shared" si="13"/>
        <v>17.306646122227146</v>
      </c>
      <c r="N1415" s="13"/>
      <c r="O1415" s="1" t="s">
        <v>1246</v>
      </c>
      <c r="P1415" s="116" t="s">
        <v>23</v>
      </c>
      <c r="Q1415" s="116"/>
    </row>
    <row r="1416" spans="1:17" hidden="1" x14ac:dyDescent="0.2">
      <c r="A1416" s="1">
        <v>1413</v>
      </c>
      <c r="B1416" s="2">
        <v>210</v>
      </c>
      <c r="C1416" s="8" t="s">
        <v>12</v>
      </c>
      <c r="D1416" s="17" t="s">
        <v>1061</v>
      </c>
      <c r="E1416" s="8" t="s">
        <v>805</v>
      </c>
      <c r="F1416" s="23">
        <v>1</v>
      </c>
      <c r="G1416" s="13" t="s">
        <v>783</v>
      </c>
      <c r="H1416" s="14">
        <v>3.4</v>
      </c>
      <c r="J1416" s="14">
        <f t="shared" si="12"/>
        <v>7.37563556583431</v>
      </c>
      <c r="K1416" s="14">
        <v>1.8</v>
      </c>
      <c r="L1416" s="14">
        <f t="shared" si="13"/>
        <v>13.276144018501759</v>
      </c>
      <c r="N1416" s="13"/>
      <c r="O1416" s="1" t="s">
        <v>1245</v>
      </c>
      <c r="P1416" s="1" t="s">
        <v>620</v>
      </c>
    </row>
    <row r="1417" spans="1:17" hidden="1" x14ac:dyDescent="0.2">
      <c r="A1417" s="1">
        <v>1414</v>
      </c>
      <c r="B1417" s="2">
        <v>210</v>
      </c>
      <c r="C1417" s="8" t="s">
        <v>12</v>
      </c>
      <c r="D1417" s="17" t="s">
        <v>1061</v>
      </c>
      <c r="E1417" s="8" t="s">
        <v>806</v>
      </c>
      <c r="F1417" s="23">
        <v>1</v>
      </c>
      <c r="G1417" s="13" t="s">
        <v>370</v>
      </c>
      <c r="H1417" s="14">
        <v>2</v>
      </c>
      <c r="J1417" s="14">
        <f t="shared" si="12"/>
        <v>5.6568542494923806</v>
      </c>
      <c r="K1417" s="14">
        <v>1.8</v>
      </c>
      <c r="L1417" s="14">
        <f t="shared" si="13"/>
        <v>10.182337649086286</v>
      </c>
      <c r="N1417" s="13"/>
      <c r="O1417" s="1" t="s">
        <v>1245</v>
      </c>
      <c r="P1417" s="1" t="s">
        <v>620</v>
      </c>
    </row>
    <row r="1418" spans="1:17" hidden="1" x14ac:dyDescent="0.2">
      <c r="A1418" s="1">
        <v>1415</v>
      </c>
      <c r="B1418" s="2">
        <v>210</v>
      </c>
      <c r="C1418" s="8" t="s">
        <v>12</v>
      </c>
      <c r="D1418" s="17" t="s">
        <v>1061</v>
      </c>
      <c r="E1418" s="8" t="s">
        <v>807</v>
      </c>
      <c r="F1418" s="23">
        <v>1</v>
      </c>
      <c r="G1418" s="13" t="s">
        <v>757</v>
      </c>
      <c r="H1418" s="14">
        <v>1.7</v>
      </c>
      <c r="J1418" s="14">
        <f t="shared" si="12"/>
        <v>5.215361924162119</v>
      </c>
      <c r="K1418" s="14">
        <v>1.8</v>
      </c>
      <c r="L1418" s="14">
        <f t="shared" si="13"/>
        <v>9.3876514634918138</v>
      </c>
      <c r="N1418" s="13"/>
      <c r="O1418" s="1" t="s">
        <v>1245</v>
      </c>
      <c r="P1418" s="1" t="s">
        <v>620</v>
      </c>
    </row>
    <row r="1419" spans="1:17" hidden="1" x14ac:dyDescent="0.2">
      <c r="A1419" s="1">
        <v>1416</v>
      </c>
      <c r="B1419" s="2">
        <v>210</v>
      </c>
      <c r="C1419" s="8" t="s">
        <v>12</v>
      </c>
      <c r="D1419" s="17" t="s">
        <v>1061</v>
      </c>
      <c r="E1419" s="8" t="s">
        <v>808</v>
      </c>
      <c r="F1419" s="23">
        <v>1</v>
      </c>
      <c r="G1419" s="13" t="s">
        <v>757</v>
      </c>
      <c r="H1419" s="14">
        <v>1.7</v>
      </c>
      <c r="J1419" s="14">
        <f t="shared" si="12"/>
        <v>5.215361924162119</v>
      </c>
      <c r="K1419" s="14">
        <v>1.8</v>
      </c>
      <c r="L1419" s="14">
        <f t="shared" si="13"/>
        <v>9.3876514634918138</v>
      </c>
      <c r="N1419" s="13"/>
      <c r="O1419" s="1" t="s">
        <v>1245</v>
      </c>
      <c r="P1419" s="1" t="s">
        <v>620</v>
      </c>
    </row>
    <row r="1420" spans="1:17" hidden="1" x14ac:dyDescent="0.2">
      <c r="A1420" s="1">
        <v>1417</v>
      </c>
      <c r="B1420" s="2">
        <v>210</v>
      </c>
      <c r="C1420" s="8" t="s">
        <v>12</v>
      </c>
      <c r="D1420" s="17" t="s">
        <v>1061</v>
      </c>
      <c r="E1420" s="8" t="s">
        <v>809</v>
      </c>
      <c r="F1420" s="23">
        <v>8</v>
      </c>
      <c r="G1420" s="13" t="s">
        <v>734</v>
      </c>
      <c r="H1420" s="14">
        <v>6.5</v>
      </c>
      <c r="J1420" s="14">
        <f t="shared" si="12"/>
        <v>10.198039027185569</v>
      </c>
      <c r="K1420" s="14">
        <v>1.2</v>
      </c>
      <c r="L1420" s="14">
        <f t="shared" si="13"/>
        <v>12.237646832622682</v>
      </c>
      <c r="N1420" s="13"/>
      <c r="O1420" s="1" t="s">
        <v>1246</v>
      </c>
      <c r="P1420" s="116" t="s">
        <v>23</v>
      </c>
      <c r="Q1420" s="116"/>
    </row>
    <row r="1421" spans="1:17" hidden="1" x14ac:dyDescent="0.2">
      <c r="A1421" s="1">
        <v>1418</v>
      </c>
      <c r="B1421" s="2">
        <v>210</v>
      </c>
      <c r="C1421" s="8" t="s">
        <v>12</v>
      </c>
      <c r="D1421" s="17" t="s">
        <v>1061</v>
      </c>
      <c r="E1421" s="8" t="s">
        <v>810</v>
      </c>
      <c r="F1421" s="23">
        <v>1</v>
      </c>
      <c r="G1421" s="13" t="s">
        <v>713</v>
      </c>
      <c r="H1421" s="14">
        <v>6.2</v>
      </c>
      <c r="J1421" s="14">
        <f t="shared" si="12"/>
        <v>9.9599196783909854</v>
      </c>
      <c r="K1421" s="14">
        <v>1.2</v>
      </c>
      <c r="L1421" s="14">
        <f t="shared" si="13"/>
        <v>11.951903614069183</v>
      </c>
      <c r="N1421" s="13"/>
      <c r="O1421" s="1" t="s">
        <v>1246</v>
      </c>
      <c r="P1421" s="116" t="s">
        <v>23</v>
      </c>
      <c r="Q1421" s="116"/>
    </row>
    <row r="1422" spans="1:17" hidden="1" x14ac:dyDescent="0.2">
      <c r="A1422" s="1">
        <v>1419</v>
      </c>
      <c r="B1422" s="2">
        <v>210</v>
      </c>
      <c r="C1422" s="8" t="s">
        <v>12</v>
      </c>
      <c r="D1422" s="17" t="s">
        <v>1061</v>
      </c>
      <c r="E1422" s="8" t="s">
        <v>811</v>
      </c>
      <c r="F1422" s="23">
        <v>1</v>
      </c>
      <c r="G1422" s="13" t="s">
        <v>812</v>
      </c>
      <c r="H1422" s="14">
        <v>49.3</v>
      </c>
      <c r="I1422" s="14"/>
      <c r="J1422" s="14">
        <f t="shared" si="12"/>
        <v>28.085583490467133</v>
      </c>
      <c r="K1422" s="14">
        <v>1.2</v>
      </c>
      <c r="L1422" s="14">
        <f t="shared" si="13"/>
        <v>33.702700188560556</v>
      </c>
      <c r="M1422" s="116"/>
      <c r="N1422" s="13"/>
      <c r="O1422" s="1" t="s">
        <v>1246</v>
      </c>
      <c r="P1422" s="116" t="s">
        <v>23</v>
      </c>
      <c r="Q1422" s="116"/>
    </row>
    <row r="1423" spans="1:17" hidden="1" x14ac:dyDescent="0.2">
      <c r="A1423" s="1">
        <v>1420</v>
      </c>
      <c r="B1423" s="2">
        <v>210</v>
      </c>
      <c r="C1423" s="8" t="s">
        <v>12</v>
      </c>
      <c r="D1423" s="17" t="s">
        <v>1061</v>
      </c>
      <c r="E1423" s="8" t="s">
        <v>813</v>
      </c>
      <c r="F1423" s="23">
        <v>13</v>
      </c>
      <c r="G1423" s="13" t="s">
        <v>814</v>
      </c>
      <c r="H1423" s="14">
        <v>6</v>
      </c>
      <c r="J1423" s="14">
        <f t="shared" si="12"/>
        <v>9.7979589711327115</v>
      </c>
      <c r="K1423" s="14">
        <v>1.2</v>
      </c>
      <c r="L1423" s="14">
        <f t="shared" si="13"/>
        <v>11.757550765359253</v>
      </c>
      <c r="N1423" s="13"/>
      <c r="O1423" s="1" t="s">
        <v>1246</v>
      </c>
      <c r="P1423" s="116" t="s">
        <v>23</v>
      </c>
      <c r="Q1423" s="116"/>
    </row>
    <row r="1424" spans="1:17" hidden="1" x14ac:dyDescent="0.2">
      <c r="A1424" s="1">
        <v>1421</v>
      </c>
      <c r="B1424" s="2">
        <v>210</v>
      </c>
      <c r="C1424" s="8" t="s">
        <v>12</v>
      </c>
      <c r="D1424" s="17" t="s">
        <v>1061</v>
      </c>
      <c r="E1424" s="8" t="s">
        <v>815</v>
      </c>
      <c r="F1424" s="23">
        <v>13</v>
      </c>
      <c r="G1424" s="13" t="s">
        <v>816</v>
      </c>
      <c r="H1424" s="14">
        <v>4.5</v>
      </c>
      <c r="J1424" s="14">
        <f t="shared" si="12"/>
        <v>8.4852813742385695</v>
      </c>
      <c r="K1424" s="14">
        <v>1.2</v>
      </c>
      <c r="L1424" s="14">
        <f t="shared" si="13"/>
        <v>10.182337649086284</v>
      </c>
      <c r="N1424" s="13"/>
      <c r="O1424" s="1" t="s">
        <v>1246</v>
      </c>
      <c r="P1424" s="116" t="s">
        <v>23</v>
      </c>
      <c r="Q1424" s="116"/>
    </row>
    <row r="1425" spans="1:17" hidden="1" x14ac:dyDescent="0.2">
      <c r="A1425" s="1">
        <v>1422</v>
      </c>
      <c r="B1425" s="2">
        <v>210</v>
      </c>
      <c r="C1425" s="8" t="s">
        <v>12</v>
      </c>
      <c r="D1425" s="17" t="s">
        <v>1061</v>
      </c>
      <c r="E1425" s="8" t="s">
        <v>817</v>
      </c>
      <c r="F1425" s="23">
        <v>12</v>
      </c>
      <c r="G1425" s="13" t="s">
        <v>672</v>
      </c>
      <c r="H1425" s="14">
        <v>7.1</v>
      </c>
      <c r="J1425" s="14">
        <f t="shared" si="12"/>
        <v>10.658330075579382</v>
      </c>
      <c r="K1425" s="14">
        <v>1.2</v>
      </c>
      <c r="L1425" s="14">
        <f t="shared" si="13"/>
        <v>12.789996090695258</v>
      </c>
      <c r="N1425" s="13"/>
      <c r="O1425" s="1" t="s">
        <v>1246</v>
      </c>
      <c r="P1425" s="116" t="s">
        <v>23</v>
      </c>
      <c r="Q1425" s="116"/>
    </row>
    <row r="1426" spans="1:17" hidden="1" x14ac:dyDescent="0.2">
      <c r="A1426" s="1">
        <v>1423</v>
      </c>
      <c r="B1426" s="2">
        <v>210</v>
      </c>
      <c r="C1426" s="8" t="s">
        <v>12</v>
      </c>
      <c r="D1426" s="17" t="s">
        <v>697</v>
      </c>
      <c r="E1426" s="8" t="s">
        <v>818</v>
      </c>
      <c r="F1426" s="23">
        <v>13</v>
      </c>
      <c r="G1426" s="13" t="s">
        <v>819</v>
      </c>
      <c r="H1426" s="14">
        <v>4.4000000000000004</v>
      </c>
      <c r="J1426" s="14">
        <f t="shared" si="12"/>
        <v>8.390470785361213</v>
      </c>
      <c r="N1426" s="13"/>
      <c r="O1426" s="13"/>
      <c r="P1426" s="13"/>
      <c r="Q1426" s="13"/>
    </row>
    <row r="1427" spans="1:17" hidden="1" x14ac:dyDescent="0.2">
      <c r="A1427" s="1">
        <v>1424</v>
      </c>
      <c r="B1427" s="2">
        <v>210</v>
      </c>
      <c r="C1427" s="8" t="s">
        <v>55</v>
      </c>
      <c r="D1427" s="12" t="s">
        <v>1061</v>
      </c>
      <c r="E1427" s="8" t="s">
        <v>820</v>
      </c>
      <c r="F1427" s="23">
        <v>6</v>
      </c>
      <c r="G1427" s="1" t="s">
        <v>669</v>
      </c>
      <c r="H1427" s="14">
        <v>131.4</v>
      </c>
      <c r="I1427" s="14"/>
      <c r="J1427" s="14">
        <f t="shared" si="12"/>
        <v>45.851935618902722</v>
      </c>
      <c r="K1427" s="14">
        <v>1.2</v>
      </c>
      <c r="L1427" s="14">
        <f t="shared" ref="L1427:L1469" si="14">J1427*K1427</f>
        <v>55.022322742683265</v>
      </c>
      <c r="M1427" s="116"/>
      <c r="O1427" s="1" t="s">
        <v>1246</v>
      </c>
      <c r="P1427" s="116" t="s">
        <v>23</v>
      </c>
      <c r="Q1427" s="116"/>
    </row>
    <row r="1428" spans="1:17" hidden="1" x14ac:dyDescent="0.2">
      <c r="A1428" s="1">
        <v>1425</v>
      </c>
      <c r="B1428" s="2">
        <v>210</v>
      </c>
      <c r="C1428" s="8" t="s">
        <v>55</v>
      </c>
      <c r="D1428" s="12" t="s">
        <v>1061</v>
      </c>
      <c r="E1428" s="8" t="s">
        <v>821</v>
      </c>
      <c r="F1428" s="23">
        <v>1</v>
      </c>
      <c r="G1428" s="13" t="s">
        <v>701</v>
      </c>
      <c r="H1428" s="14">
        <v>17.7</v>
      </c>
      <c r="J1428" s="14">
        <f t="shared" si="12"/>
        <v>16.828547174370104</v>
      </c>
      <c r="K1428" s="14">
        <v>1.2</v>
      </c>
      <c r="L1428" s="14">
        <f t="shared" si="14"/>
        <v>20.194256609244125</v>
      </c>
      <c r="N1428" s="13"/>
      <c r="O1428" s="1" t="s">
        <v>1246</v>
      </c>
      <c r="P1428" s="116" t="s">
        <v>23</v>
      </c>
      <c r="Q1428" s="116"/>
    </row>
    <row r="1429" spans="1:17" hidden="1" x14ac:dyDescent="0.2">
      <c r="A1429" s="1">
        <v>1426</v>
      </c>
      <c r="B1429" s="2">
        <v>210</v>
      </c>
      <c r="C1429" s="8" t="s">
        <v>55</v>
      </c>
      <c r="D1429" s="12" t="s">
        <v>1061</v>
      </c>
      <c r="E1429" s="8" t="s">
        <v>822</v>
      </c>
      <c r="F1429" s="23">
        <v>1</v>
      </c>
      <c r="G1429" s="13" t="s">
        <v>701</v>
      </c>
      <c r="H1429" s="14">
        <v>17.7</v>
      </c>
      <c r="J1429" s="14">
        <f t="shared" si="12"/>
        <v>16.828547174370104</v>
      </c>
      <c r="K1429" s="14">
        <v>1.2</v>
      </c>
      <c r="L1429" s="14">
        <f t="shared" si="14"/>
        <v>20.194256609244125</v>
      </c>
      <c r="N1429" s="13"/>
      <c r="O1429" s="1" t="s">
        <v>1246</v>
      </c>
      <c r="P1429" s="116" t="s">
        <v>23</v>
      </c>
      <c r="Q1429" s="116"/>
    </row>
    <row r="1430" spans="1:17" hidden="1" x14ac:dyDescent="0.2">
      <c r="A1430" s="1">
        <v>1427</v>
      </c>
      <c r="B1430" s="2">
        <v>210</v>
      </c>
      <c r="C1430" s="8" t="s">
        <v>55</v>
      </c>
      <c r="D1430" s="12" t="s">
        <v>1061</v>
      </c>
      <c r="E1430" s="8" t="s">
        <v>823</v>
      </c>
      <c r="F1430" s="23">
        <v>1</v>
      </c>
      <c r="G1430" s="13" t="s">
        <v>701</v>
      </c>
      <c r="H1430" s="14">
        <v>15.25</v>
      </c>
      <c r="J1430" s="14">
        <f t="shared" si="12"/>
        <v>15.620499351813308</v>
      </c>
      <c r="K1430" s="14">
        <v>1.2</v>
      </c>
      <c r="L1430" s="14">
        <f t="shared" si="14"/>
        <v>18.744599222175967</v>
      </c>
      <c r="N1430" s="13"/>
      <c r="O1430" s="1" t="s">
        <v>1246</v>
      </c>
      <c r="P1430" s="116" t="s">
        <v>23</v>
      </c>
      <c r="Q1430" s="116"/>
    </row>
    <row r="1431" spans="1:17" hidden="1" x14ac:dyDescent="0.2">
      <c r="A1431" s="1">
        <v>1428</v>
      </c>
      <c r="B1431" s="2">
        <v>210</v>
      </c>
      <c r="C1431" s="8" t="s">
        <v>55</v>
      </c>
      <c r="D1431" s="12" t="s">
        <v>1061</v>
      </c>
      <c r="E1431" s="8" t="s">
        <v>824</v>
      </c>
      <c r="F1431" s="23">
        <v>1</v>
      </c>
      <c r="G1431" s="13" t="s">
        <v>701</v>
      </c>
      <c r="H1431" s="14">
        <v>15.25</v>
      </c>
      <c r="J1431" s="14">
        <f t="shared" si="12"/>
        <v>15.620499351813308</v>
      </c>
      <c r="K1431" s="14">
        <v>1.2</v>
      </c>
      <c r="L1431" s="14">
        <f t="shared" si="14"/>
        <v>18.744599222175967</v>
      </c>
      <c r="N1431" s="13"/>
      <c r="O1431" s="1" t="s">
        <v>1246</v>
      </c>
      <c r="P1431" s="116" t="s">
        <v>23</v>
      </c>
      <c r="Q1431" s="116"/>
    </row>
    <row r="1432" spans="1:17" hidden="1" x14ac:dyDescent="0.2">
      <c r="A1432" s="1">
        <v>1429</v>
      </c>
      <c r="B1432" s="2">
        <v>210</v>
      </c>
      <c r="C1432" s="8" t="s">
        <v>55</v>
      </c>
      <c r="D1432" s="12" t="s">
        <v>1061</v>
      </c>
      <c r="E1432" s="8" t="s">
        <v>825</v>
      </c>
      <c r="F1432" s="23">
        <v>4</v>
      </c>
      <c r="G1432" s="13" t="s">
        <v>1238</v>
      </c>
      <c r="H1432" s="14">
        <v>16.3</v>
      </c>
      <c r="J1432" s="14">
        <f t="shared" si="12"/>
        <v>16.149303390549079</v>
      </c>
      <c r="K1432" s="14">
        <v>1.2</v>
      </c>
      <c r="L1432" s="14">
        <f t="shared" si="14"/>
        <v>19.379164068658895</v>
      </c>
      <c r="N1432" s="13"/>
      <c r="O1432" s="1" t="s">
        <v>1246</v>
      </c>
      <c r="P1432" s="116" t="s">
        <v>23</v>
      </c>
      <c r="Q1432" s="116"/>
    </row>
    <row r="1433" spans="1:17" hidden="1" x14ac:dyDescent="0.2">
      <c r="A1433" s="1">
        <v>1430</v>
      </c>
      <c r="B1433" s="2">
        <v>210</v>
      </c>
      <c r="C1433" s="8" t="s">
        <v>55</v>
      </c>
      <c r="D1433" s="12" t="s">
        <v>1061</v>
      </c>
      <c r="E1433" s="8" t="s">
        <v>826</v>
      </c>
      <c r="F1433" s="23">
        <v>1</v>
      </c>
      <c r="G1433" s="13" t="s">
        <v>701</v>
      </c>
      <c r="H1433" s="14">
        <v>25.5</v>
      </c>
      <c r="J1433" s="14">
        <f t="shared" si="12"/>
        <v>20.199009876724155</v>
      </c>
      <c r="K1433" s="14">
        <v>1.2</v>
      </c>
      <c r="L1433" s="14">
        <f t="shared" si="14"/>
        <v>24.238811852068984</v>
      </c>
      <c r="N1433" s="13"/>
      <c r="O1433" s="1" t="s">
        <v>1246</v>
      </c>
      <c r="P1433" s="116" t="s">
        <v>23</v>
      </c>
      <c r="Q1433" s="116"/>
    </row>
    <row r="1434" spans="1:17" hidden="1" x14ac:dyDescent="0.2">
      <c r="A1434" s="1">
        <v>1431</v>
      </c>
      <c r="B1434" s="2">
        <v>210</v>
      </c>
      <c r="C1434" s="8" t="s">
        <v>55</v>
      </c>
      <c r="D1434" s="12" t="s">
        <v>1061</v>
      </c>
      <c r="E1434" s="8" t="s">
        <v>827</v>
      </c>
      <c r="F1434" s="23">
        <v>1</v>
      </c>
      <c r="G1434" s="13" t="s">
        <v>701</v>
      </c>
      <c r="H1434" s="14">
        <v>18.5</v>
      </c>
      <c r="J1434" s="14">
        <f t="shared" si="12"/>
        <v>17.204650534085253</v>
      </c>
      <c r="K1434" s="14">
        <v>1.2</v>
      </c>
      <c r="L1434" s="14">
        <f t="shared" si="14"/>
        <v>20.645580640902303</v>
      </c>
      <c r="N1434" s="13"/>
      <c r="O1434" s="1" t="s">
        <v>1246</v>
      </c>
      <c r="P1434" s="116" t="s">
        <v>23</v>
      </c>
      <c r="Q1434" s="116"/>
    </row>
    <row r="1435" spans="1:17" hidden="1" x14ac:dyDescent="0.2">
      <c r="A1435" s="1">
        <v>1432</v>
      </c>
      <c r="B1435" s="2">
        <v>210</v>
      </c>
      <c r="C1435" s="8" t="s">
        <v>55</v>
      </c>
      <c r="D1435" s="12" t="s">
        <v>1061</v>
      </c>
      <c r="E1435" s="8" t="s">
        <v>828</v>
      </c>
      <c r="F1435" s="23">
        <v>1</v>
      </c>
      <c r="G1435" s="13" t="s">
        <v>701</v>
      </c>
      <c r="H1435" s="14">
        <v>24.9</v>
      </c>
      <c r="J1435" s="14">
        <f t="shared" si="12"/>
        <v>19.959959919799438</v>
      </c>
      <c r="K1435" s="14">
        <v>1.2</v>
      </c>
      <c r="L1435" s="14">
        <f t="shared" si="14"/>
        <v>23.951951903759326</v>
      </c>
      <c r="N1435" s="13"/>
      <c r="O1435" s="1" t="s">
        <v>1246</v>
      </c>
      <c r="P1435" s="116" t="s">
        <v>23</v>
      </c>
      <c r="Q1435" s="116"/>
    </row>
    <row r="1436" spans="1:17" hidden="1" x14ac:dyDescent="0.2">
      <c r="A1436" s="1">
        <v>1433</v>
      </c>
      <c r="B1436" s="2">
        <v>210</v>
      </c>
      <c r="C1436" s="8" t="s">
        <v>55</v>
      </c>
      <c r="D1436" s="12" t="s">
        <v>1061</v>
      </c>
      <c r="E1436" s="8" t="s">
        <v>829</v>
      </c>
      <c r="F1436" s="23">
        <v>1</v>
      </c>
      <c r="G1436" s="13" t="s">
        <v>701</v>
      </c>
      <c r="H1436" s="14">
        <v>20.6</v>
      </c>
      <c r="J1436" s="14">
        <f t="shared" si="12"/>
        <v>18.154889148656348</v>
      </c>
      <c r="K1436" s="14">
        <v>1.2</v>
      </c>
      <c r="L1436" s="14">
        <f t="shared" si="14"/>
        <v>21.785866978387617</v>
      </c>
      <c r="N1436" s="13"/>
      <c r="O1436" s="1" t="s">
        <v>1246</v>
      </c>
      <c r="P1436" s="116" t="s">
        <v>23</v>
      </c>
      <c r="Q1436" s="116"/>
    </row>
    <row r="1437" spans="1:17" hidden="1" x14ac:dyDescent="0.2">
      <c r="A1437" s="1">
        <v>1434</v>
      </c>
      <c r="B1437" s="2">
        <v>210</v>
      </c>
      <c r="C1437" s="8" t="s">
        <v>55</v>
      </c>
      <c r="D1437" s="12" t="s">
        <v>1061</v>
      </c>
      <c r="E1437" s="8" t="s">
        <v>830</v>
      </c>
      <c r="F1437" s="2">
        <v>1</v>
      </c>
      <c r="G1437" s="13" t="s">
        <v>705</v>
      </c>
      <c r="H1437" s="14">
        <v>30.8</v>
      </c>
      <c r="J1437" s="14">
        <f t="shared" si="12"/>
        <v>22.199099080818574</v>
      </c>
      <c r="K1437" s="14">
        <v>1.2</v>
      </c>
      <c r="L1437" s="14">
        <f t="shared" si="14"/>
        <v>26.638918896982286</v>
      </c>
      <c r="N1437" s="13"/>
      <c r="O1437" s="1" t="s">
        <v>1246</v>
      </c>
      <c r="P1437" s="116" t="s">
        <v>23</v>
      </c>
      <c r="Q1437" s="116"/>
    </row>
    <row r="1438" spans="1:17" hidden="1" x14ac:dyDescent="0.2">
      <c r="A1438" s="1">
        <v>1435</v>
      </c>
      <c r="B1438" s="2">
        <v>210</v>
      </c>
      <c r="C1438" s="8" t="s">
        <v>55</v>
      </c>
      <c r="D1438" s="12" t="s">
        <v>1061</v>
      </c>
      <c r="E1438" s="8" t="s">
        <v>831</v>
      </c>
      <c r="F1438" s="23">
        <v>1</v>
      </c>
      <c r="G1438" s="13" t="s">
        <v>714</v>
      </c>
      <c r="H1438" s="14">
        <v>17.7</v>
      </c>
      <c r="J1438" s="14">
        <f t="shared" si="12"/>
        <v>16.828547174370104</v>
      </c>
      <c r="K1438" s="14">
        <v>1.2</v>
      </c>
      <c r="L1438" s="14">
        <f t="shared" si="14"/>
        <v>20.194256609244125</v>
      </c>
      <c r="N1438" s="13"/>
      <c r="O1438" s="1" t="s">
        <v>1246</v>
      </c>
      <c r="P1438" s="116" t="s">
        <v>23</v>
      </c>
      <c r="Q1438" s="116"/>
    </row>
    <row r="1439" spans="1:17" hidden="1" x14ac:dyDescent="0.2">
      <c r="A1439" s="1">
        <v>1436</v>
      </c>
      <c r="B1439" s="2">
        <v>210</v>
      </c>
      <c r="C1439" s="8" t="s">
        <v>55</v>
      </c>
      <c r="D1439" s="12" t="s">
        <v>1061</v>
      </c>
      <c r="E1439" s="8" t="s">
        <v>832</v>
      </c>
      <c r="F1439" s="23">
        <v>1</v>
      </c>
      <c r="G1439" s="13" t="s">
        <v>714</v>
      </c>
      <c r="H1439" s="14">
        <v>17.399999999999999</v>
      </c>
      <c r="J1439" s="14">
        <f t="shared" si="12"/>
        <v>16.685322891691367</v>
      </c>
      <c r="K1439" s="14">
        <v>1.2</v>
      </c>
      <c r="L1439" s="14">
        <f t="shared" si="14"/>
        <v>20.022387470029638</v>
      </c>
      <c r="N1439" s="13"/>
      <c r="O1439" s="1" t="s">
        <v>1246</v>
      </c>
      <c r="P1439" s="116" t="s">
        <v>23</v>
      </c>
      <c r="Q1439" s="116"/>
    </row>
    <row r="1440" spans="1:17" hidden="1" x14ac:dyDescent="0.2">
      <c r="A1440" s="1">
        <v>1437</v>
      </c>
      <c r="B1440" s="2">
        <v>210</v>
      </c>
      <c r="C1440" s="8" t="s">
        <v>55</v>
      </c>
      <c r="D1440" s="12" t="s">
        <v>1061</v>
      </c>
      <c r="E1440" s="8" t="s">
        <v>833</v>
      </c>
      <c r="F1440" s="23">
        <v>1</v>
      </c>
      <c r="G1440" s="13" t="s">
        <v>834</v>
      </c>
      <c r="H1440" s="14">
        <v>14</v>
      </c>
      <c r="J1440" s="14">
        <f t="shared" si="12"/>
        <v>14.966629547095765</v>
      </c>
      <c r="K1440" s="14">
        <v>1.2</v>
      </c>
      <c r="L1440" s="14">
        <f t="shared" si="14"/>
        <v>17.959955456514919</v>
      </c>
      <c r="N1440" s="13"/>
      <c r="O1440" s="1" t="s">
        <v>1246</v>
      </c>
      <c r="P1440" s="116" t="s">
        <v>23</v>
      </c>
      <c r="Q1440" s="116"/>
    </row>
    <row r="1441" spans="1:17" hidden="1" x14ac:dyDescent="0.2">
      <c r="A1441" s="1">
        <v>1438</v>
      </c>
      <c r="B1441" s="2">
        <v>210</v>
      </c>
      <c r="C1441" s="8" t="s">
        <v>55</v>
      </c>
      <c r="D1441" s="12" t="s">
        <v>1061</v>
      </c>
      <c r="E1441" s="8" t="s">
        <v>835</v>
      </c>
      <c r="F1441" s="23">
        <v>1</v>
      </c>
      <c r="G1441" s="13" t="s">
        <v>512</v>
      </c>
      <c r="H1441" s="14">
        <v>9.3000000000000007</v>
      </c>
      <c r="J1441" s="14">
        <f t="shared" si="12"/>
        <v>12.198360545581526</v>
      </c>
      <c r="K1441" s="14">
        <v>1.2</v>
      </c>
      <c r="L1441" s="14">
        <f t="shared" si="14"/>
        <v>14.638032654697831</v>
      </c>
      <c r="N1441" s="13"/>
      <c r="O1441" s="1" t="s">
        <v>1246</v>
      </c>
      <c r="P1441" s="116" t="s">
        <v>23</v>
      </c>
      <c r="Q1441" s="116"/>
    </row>
    <row r="1442" spans="1:17" hidden="1" x14ac:dyDescent="0.2">
      <c r="A1442" s="1">
        <v>1439</v>
      </c>
      <c r="B1442" s="2">
        <v>210</v>
      </c>
      <c r="C1442" s="8" t="s">
        <v>55</v>
      </c>
      <c r="D1442" s="12" t="s">
        <v>1061</v>
      </c>
      <c r="E1442" s="8" t="s">
        <v>836</v>
      </c>
      <c r="F1442" s="23">
        <v>1</v>
      </c>
      <c r="G1442" s="13" t="s">
        <v>837</v>
      </c>
      <c r="H1442" s="14">
        <v>9.3000000000000007</v>
      </c>
      <c r="J1442" s="14">
        <f t="shared" si="12"/>
        <v>12.198360545581526</v>
      </c>
      <c r="K1442" s="14">
        <v>1.2</v>
      </c>
      <c r="L1442" s="14">
        <f t="shared" si="14"/>
        <v>14.638032654697831</v>
      </c>
      <c r="N1442" s="13"/>
      <c r="O1442" s="1" t="s">
        <v>1246</v>
      </c>
      <c r="P1442" s="116" t="s">
        <v>23</v>
      </c>
      <c r="Q1442" s="116"/>
    </row>
    <row r="1443" spans="1:17" hidden="1" x14ac:dyDescent="0.2">
      <c r="A1443" s="1">
        <v>1440</v>
      </c>
      <c r="B1443" s="2">
        <v>210</v>
      </c>
      <c r="C1443" s="8" t="s">
        <v>55</v>
      </c>
      <c r="D1443" s="12" t="s">
        <v>1061</v>
      </c>
      <c r="E1443" s="8" t="s">
        <v>838</v>
      </c>
      <c r="F1443" s="23">
        <v>1</v>
      </c>
      <c r="G1443" s="13" t="s">
        <v>29</v>
      </c>
      <c r="H1443" s="14">
        <v>4</v>
      </c>
      <c r="J1443" s="14">
        <f t="shared" si="12"/>
        <v>8</v>
      </c>
      <c r="K1443" s="14">
        <v>1.8</v>
      </c>
      <c r="L1443" s="14">
        <f t="shared" si="14"/>
        <v>14.4</v>
      </c>
      <c r="N1443" s="13"/>
      <c r="O1443" s="1" t="s">
        <v>1245</v>
      </c>
      <c r="P1443" s="1" t="s">
        <v>620</v>
      </c>
    </row>
    <row r="1444" spans="1:17" hidden="1" x14ac:dyDescent="0.2">
      <c r="A1444" s="1">
        <v>1441</v>
      </c>
      <c r="B1444" s="2">
        <v>210</v>
      </c>
      <c r="C1444" s="8" t="s">
        <v>55</v>
      </c>
      <c r="D1444" s="12" t="s">
        <v>1061</v>
      </c>
      <c r="E1444" s="8" t="s">
        <v>839</v>
      </c>
      <c r="F1444" s="23">
        <v>1</v>
      </c>
      <c r="G1444" s="13" t="s">
        <v>699</v>
      </c>
      <c r="H1444" s="14">
        <v>4.9000000000000004</v>
      </c>
      <c r="J1444" s="14">
        <f t="shared" si="12"/>
        <v>8.8543774484714621</v>
      </c>
      <c r="K1444" s="14">
        <v>1.8</v>
      </c>
      <c r="L1444" s="14">
        <f t="shared" si="14"/>
        <v>15.937879407248632</v>
      </c>
      <c r="N1444" s="13"/>
      <c r="O1444" s="1" t="s">
        <v>1245</v>
      </c>
      <c r="P1444" s="1" t="s">
        <v>620</v>
      </c>
    </row>
    <row r="1445" spans="1:17" hidden="1" x14ac:dyDescent="0.2">
      <c r="A1445" s="1">
        <v>1442</v>
      </c>
      <c r="B1445" s="2">
        <v>210</v>
      </c>
      <c r="C1445" s="8" t="s">
        <v>55</v>
      </c>
      <c r="D1445" s="12" t="s">
        <v>1061</v>
      </c>
      <c r="E1445" s="8" t="s">
        <v>840</v>
      </c>
      <c r="F1445" s="23">
        <v>1</v>
      </c>
      <c r="G1445" s="13" t="s">
        <v>841</v>
      </c>
      <c r="H1445" s="14">
        <v>1.2</v>
      </c>
      <c r="J1445" s="14">
        <f t="shared" si="12"/>
        <v>4.3817804600413286</v>
      </c>
      <c r="K1445" s="14">
        <v>1.8</v>
      </c>
      <c r="L1445" s="14">
        <f t="shared" si="14"/>
        <v>7.8872048280743918</v>
      </c>
      <c r="N1445" s="13"/>
      <c r="O1445" s="1" t="s">
        <v>1245</v>
      </c>
      <c r="P1445" s="1" t="s">
        <v>620</v>
      </c>
    </row>
    <row r="1446" spans="1:17" hidden="1" x14ac:dyDescent="0.2">
      <c r="A1446" s="1">
        <v>1443</v>
      </c>
      <c r="B1446" s="2">
        <v>210</v>
      </c>
      <c r="C1446" s="8" t="s">
        <v>55</v>
      </c>
      <c r="D1446" s="12" t="s">
        <v>1061</v>
      </c>
      <c r="E1446" s="8" t="s">
        <v>842</v>
      </c>
      <c r="F1446" s="23">
        <v>1</v>
      </c>
      <c r="G1446" s="13" t="s">
        <v>700</v>
      </c>
      <c r="H1446" s="14">
        <v>1.5</v>
      </c>
      <c r="J1446" s="14">
        <f t="shared" si="12"/>
        <v>4.8989794855663558</v>
      </c>
      <c r="K1446" s="14">
        <v>1.8</v>
      </c>
      <c r="L1446" s="14">
        <f t="shared" si="14"/>
        <v>8.8181630740194414</v>
      </c>
      <c r="N1446" s="13"/>
      <c r="O1446" s="1" t="s">
        <v>1245</v>
      </c>
      <c r="P1446" s="1" t="s">
        <v>620</v>
      </c>
    </row>
    <row r="1447" spans="1:17" hidden="1" x14ac:dyDescent="0.2">
      <c r="A1447" s="1">
        <v>1444</v>
      </c>
      <c r="B1447" s="2">
        <v>210</v>
      </c>
      <c r="C1447" s="8" t="s">
        <v>55</v>
      </c>
      <c r="D1447" s="12" t="s">
        <v>1061</v>
      </c>
      <c r="E1447" s="8" t="s">
        <v>843</v>
      </c>
      <c r="F1447" s="23">
        <v>1</v>
      </c>
      <c r="G1447" s="13" t="s">
        <v>700</v>
      </c>
      <c r="H1447" s="14">
        <v>1.5</v>
      </c>
      <c r="J1447" s="14">
        <f t="shared" si="12"/>
        <v>4.8989794855663558</v>
      </c>
      <c r="K1447" s="14">
        <v>1.8</v>
      </c>
      <c r="L1447" s="14">
        <f t="shared" si="14"/>
        <v>8.8181630740194414</v>
      </c>
      <c r="N1447" s="13"/>
      <c r="O1447" s="1" t="s">
        <v>1245</v>
      </c>
      <c r="P1447" s="1" t="s">
        <v>620</v>
      </c>
    </row>
    <row r="1448" spans="1:17" hidden="1" x14ac:dyDescent="0.2">
      <c r="A1448" s="1">
        <v>1445</v>
      </c>
      <c r="B1448" s="2">
        <v>210</v>
      </c>
      <c r="C1448" s="8" t="s">
        <v>55</v>
      </c>
      <c r="D1448" s="12" t="s">
        <v>1061</v>
      </c>
      <c r="E1448" s="8" t="s">
        <v>844</v>
      </c>
      <c r="F1448" s="23">
        <v>1</v>
      </c>
      <c r="G1448" s="13" t="s">
        <v>708</v>
      </c>
      <c r="H1448" s="14">
        <v>13.2</v>
      </c>
      <c r="J1448" s="14">
        <f t="shared" si="12"/>
        <v>14.53272169966796</v>
      </c>
      <c r="K1448" s="14">
        <v>1.2</v>
      </c>
      <c r="L1448" s="14">
        <f t="shared" si="14"/>
        <v>17.439266039601552</v>
      </c>
      <c r="N1448" s="13"/>
      <c r="O1448" s="1" t="s">
        <v>1246</v>
      </c>
      <c r="P1448" s="116" t="s">
        <v>23</v>
      </c>
      <c r="Q1448" s="116"/>
    </row>
    <row r="1449" spans="1:17" hidden="1" x14ac:dyDescent="0.2">
      <c r="A1449" s="1">
        <v>1446</v>
      </c>
      <c r="B1449" s="2">
        <v>210</v>
      </c>
      <c r="C1449" s="8" t="s">
        <v>55</v>
      </c>
      <c r="D1449" s="12" t="s">
        <v>1061</v>
      </c>
      <c r="E1449" s="8" t="s">
        <v>845</v>
      </c>
      <c r="F1449" s="23">
        <v>1</v>
      </c>
      <c r="G1449" s="13" t="s">
        <v>846</v>
      </c>
      <c r="H1449" s="14">
        <v>9.6999999999999993</v>
      </c>
      <c r="J1449" s="14">
        <f t="shared" si="12"/>
        <v>12.457929201917949</v>
      </c>
      <c r="K1449" s="14">
        <v>1.8</v>
      </c>
      <c r="L1449" s="14">
        <f t="shared" si="14"/>
        <v>22.424272563452309</v>
      </c>
      <c r="N1449" s="13"/>
      <c r="O1449" s="1" t="s">
        <v>1245</v>
      </c>
      <c r="P1449" s="1" t="s">
        <v>620</v>
      </c>
    </row>
    <row r="1450" spans="1:17" hidden="1" x14ac:dyDescent="0.2">
      <c r="A1450" s="1">
        <v>1447</v>
      </c>
      <c r="B1450" s="2">
        <v>210</v>
      </c>
      <c r="C1450" s="8" t="s">
        <v>55</v>
      </c>
      <c r="D1450" s="12" t="s">
        <v>1061</v>
      </c>
      <c r="E1450" s="8" t="s">
        <v>847</v>
      </c>
      <c r="F1450" s="2">
        <v>14</v>
      </c>
      <c r="G1450" s="13" t="s">
        <v>709</v>
      </c>
      <c r="H1450" s="14">
        <v>2.4</v>
      </c>
      <c r="J1450" s="14">
        <f t="shared" ref="J1450:J1513" si="15">(SQRT(H1450))*4</f>
        <v>6.1967733539318672</v>
      </c>
      <c r="K1450" s="14">
        <v>1.8</v>
      </c>
      <c r="L1450" s="14">
        <f t="shared" si="14"/>
        <v>11.154192037077362</v>
      </c>
      <c r="N1450" s="13"/>
      <c r="O1450" s="1" t="s">
        <v>1245</v>
      </c>
      <c r="P1450" s="1" t="s">
        <v>620</v>
      </c>
    </row>
    <row r="1451" spans="1:17" hidden="1" x14ac:dyDescent="0.2">
      <c r="A1451" s="1">
        <v>1448</v>
      </c>
      <c r="B1451" s="2">
        <v>210</v>
      </c>
      <c r="C1451" s="8" t="s">
        <v>55</v>
      </c>
      <c r="D1451" s="12" t="s">
        <v>1061</v>
      </c>
      <c r="E1451" s="8" t="s">
        <v>848</v>
      </c>
      <c r="F1451" s="23">
        <v>1</v>
      </c>
      <c r="G1451" s="13" t="s">
        <v>706</v>
      </c>
      <c r="H1451" s="14">
        <v>7</v>
      </c>
      <c r="J1451" s="14">
        <f t="shared" si="15"/>
        <v>10.583005244258363</v>
      </c>
      <c r="K1451" s="14">
        <v>1.8</v>
      </c>
      <c r="L1451" s="14">
        <f t="shared" si="14"/>
        <v>19.049409439665055</v>
      </c>
      <c r="O1451" s="1" t="s">
        <v>1245</v>
      </c>
      <c r="P1451" s="1" t="s">
        <v>620</v>
      </c>
    </row>
    <row r="1452" spans="1:17" hidden="1" x14ac:dyDescent="0.2">
      <c r="A1452" s="1">
        <v>1449</v>
      </c>
      <c r="B1452" s="2">
        <v>210</v>
      </c>
      <c r="C1452" s="8" t="s">
        <v>55</v>
      </c>
      <c r="D1452" s="12" t="s">
        <v>1061</v>
      </c>
      <c r="E1452" s="8" t="s">
        <v>849</v>
      </c>
      <c r="F1452" s="23">
        <v>1</v>
      </c>
      <c r="G1452" s="13" t="s">
        <v>704</v>
      </c>
      <c r="H1452" s="14">
        <v>29.5</v>
      </c>
      <c r="J1452" s="14">
        <f t="shared" si="15"/>
        <v>21.725560982400431</v>
      </c>
      <c r="K1452" s="14">
        <v>1.2</v>
      </c>
      <c r="L1452" s="14">
        <f t="shared" si="14"/>
        <v>26.070673178880515</v>
      </c>
      <c r="N1452" s="13"/>
      <c r="O1452" s="1" t="s">
        <v>1246</v>
      </c>
      <c r="P1452" s="116" t="s">
        <v>23</v>
      </c>
      <c r="Q1452" s="116"/>
    </row>
    <row r="1453" spans="1:17" hidden="1" x14ac:dyDescent="0.2">
      <c r="A1453" s="1">
        <v>1450</v>
      </c>
      <c r="B1453" s="2">
        <v>210</v>
      </c>
      <c r="C1453" s="8" t="s">
        <v>55</v>
      </c>
      <c r="D1453" s="12" t="s">
        <v>1061</v>
      </c>
      <c r="E1453" s="8" t="s">
        <v>850</v>
      </c>
      <c r="F1453" s="23">
        <v>1</v>
      </c>
      <c r="G1453" s="13" t="s">
        <v>851</v>
      </c>
      <c r="H1453" s="14">
        <v>3</v>
      </c>
      <c r="I1453" s="14"/>
      <c r="J1453" s="14">
        <f t="shared" si="15"/>
        <v>6.9282032302755088</v>
      </c>
      <c r="K1453" s="14">
        <v>1.8</v>
      </c>
      <c r="L1453" s="14">
        <f t="shared" si="14"/>
        <v>12.470765814495916</v>
      </c>
      <c r="M1453" s="116"/>
      <c r="N1453" s="13"/>
      <c r="O1453" s="1" t="s">
        <v>1245</v>
      </c>
      <c r="P1453" s="1" t="s">
        <v>620</v>
      </c>
    </row>
    <row r="1454" spans="1:17" hidden="1" x14ac:dyDescent="0.2">
      <c r="A1454" s="1">
        <v>1451</v>
      </c>
      <c r="B1454" s="2">
        <v>210</v>
      </c>
      <c r="C1454" s="8" t="s">
        <v>55</v>
      </c>
      <c r="D1454" s="12" t="s">
        <v>1061</v>
      </c>
      <c r="E1454" s="8" t="s">
        <v>852</v>
      </c>
      <c r="F1454" s="2">
        <v>4</v>
      </c>
      <c r="G1454" s="13" t="s">
        <v>853</v>
      </c>
      <c r="H1454" s="14">
        <v>6.7</v>
      </c>
      <c r="J1454" s="14">
        <f t="shared" si="15"/>
        <v>10.353743284435827</v>
      </c>
      <c r="K1454" s="14">
        <v>1.2</v>
      </c>
      <c r="L1454" s="14">
        <f t="shared" si="14"/>
        <v>12.424491941322993</v>
      </c>
      <c r="N1454" s="13"/>
      <c r="O1454" s="1" t="s">
        <v>1246</v>
      </c>
      <c r="P1454" s="116" t="s">
        <v>23</v>
      </c>
      <c r="Q1454" s="116"/>
    </row>
    <row r="1455" spans="1:17" hidden="1" x14ac:dyDescent="0.2">
      <c r="A1455" s="1">
        <v>1452</v>
      </c>
      <c r="B1455" s="2">
        <v>210</v>
      </c>
      <c r="C1455" s="8" t="s">
        <v>55</v>
      </c>
      <c r="D1455" s="12" t="s">
        <v>1061</v>
      </c>
      <c r="E1455" s="8" t="s">
        <v>854</v>
      </c>
      <c r="F1455" s="2">
        <v>4</v>
      </c>
      <c r="G1455" s="13" t="s">
        <v>853</v>
      </c>
      <c r="H1455" s="14">
        <v>13.2</v>
      </c>
      <c r="J1455" s="14">
        <f t="shared" si="15"/>
        <v>14.53272169966796</v>
      </c>
      <c r="K1455" s="14">
        <v>1.2</v>
      </c>
      <c r="L1455" s="14">
        <f t="shared" si="14"/>
        <v>17.439266039601552</v>
      </c>
      <c r="N1455" s="13"/>
      <c r="O1455" s="1" t="s">
        <v>1246</v>
      </c>
      <c r="P1455" s="116" t="s">
        <v>23</v>
      </c>
      <c r="Q1455" s="116"/>
    </row>
    <row r="1456" spans="1:17" hidden="1" x14ac:dyDescent="0.2">
      <c r="A1456" s="1">
        <v>1453</v>
      </c>
      <c r="B1456" s="2">
        <v>210</v>
      </c>
      <c r="C1456" s="8" t="s">
        <v>55</v>
      </c>
      <c r="D1456" s="12" t="s">
        <v>1061</v>
      </c>
      <c r="E1456" s="8" t="s">
        <v>855</v>
      </c>
      <c r="F1456" s="23">
        <v>1</v>
      </c>
      <c r="G1456" s="13" t="s">
        <v>512</v>
      </c>
      <c r="H1456" s="14">
        <v>10.1</v>
      </c>
      <c r="J1456" s="14">
        <f t="shared" si="15"/>
        <v>12.712198865656562</v>
      </c>
      <c r="K1456" s="14">
        <v>1.2</v>
      </c>
      <c r="L1456" s="14">
        <f t="shared" si="14"/>
        <v>15.254638638787874</v>
      </c>
      <c r="N1456" s="13"/>
      <c r="O1456" s="1" t="s">
        <v>1246</v>
      </c>
      <c r="P1456" s="116" t="s">
        <v>23</v>
      </c>
      <c r="Q1456" s="116"/>
    </row>
    <row r="1457" spans="1:18" hidden="1" x14ac:dyDescent="0.2">
      <c r="A1457" s="1">
        <v>1454</v>
      </c>
      <c r="B1457" s="2">
        <v>210</v>
      </c>
      <c r="C1457" s="8" t="s">
        <v>55</v>
      </c>
      <c r="D1457" s="12" t="s">
        <v>1061</v>
      </c>
      <c r="E1457" s="8" t="s">
        <v>856</v>
      </c>
      <c r="F1457" s="23">
        <v>1</v>
      </c>
      <c r="G1457" s="13" t="s">
        <v>29</v>
      </c>
      <c r="H1457" s="14">
        <v>9.3999999999999986</v>
      </c>
      <c r="I1457" s="14"/>
      <c r="J1457" s="14">
        <f t="shared" si="15"/>
        <v>12.263767773404712</v>
      </c>
      <c r="K1457" s="14">
        <v>1.8</v>
      </c>
      <c r="L1457" s="14">
        <f t="shared" si="14"/>
        <v>22.074781992128482</v>
      </c>
      <c r="M1457" s="116"/>
      <c r="N1457" s="77"/>
      <c r="O1457" s="1" t="s">
        <v>1245</v>
      </c>
      <c r="P1457" s="1" t="s">
        <v>620</v>
      </c>
      <c r="R1457" s="116"/>
    </row>
    <row r="1458" spans="1:18" hidden="1" x14ac:dyDescent="0.2">
      <c r="A1458" s="1">
        <v>1455</v>
      </c>
      <c r="B1458" s="2">
        <v>210</v>
      </c>
      <c r="C1458" s="8" t="s">
        <v>55</v>
      </c>
      <c r="D1458" s="12" t="s">
        <v>1061</v>
      </c>
      <c r="E1458" s="8" t="s">
        <v>857</v>
      </c>
      <c r="F1458" s="23">
        <v>1</v>
      </c>
      <c r="G1458" s="13" t="s">
        <v>700</v>
      </c>
      <c r="H1458" s="14">
        <v>1.5</v>
      </c>
      <c r="J1458" s="14">
        <f t="shared" si="15"/>
        <v>4.8989794855663558</v>
      </c>
      <c r="K1458" s="14">
        <v>1.8</v>
      </c>
      <c r="L1458" s="14">
        <f t="shared" si="14"/>
        <v>8.8181630740194414</v>
      </c>
      <c r="N1458" s="77"/>
      <c r="O1458" s="1" t="s">
        <v>1245</v>
      </c>
      <c r="P1458" s="1" t="s">
        <v>620</v>
      </c>
    </row>
    <row r="1459" spans="1:18" hidden="1" x14ac:dyDescent="0.2">
      <c r="A1459" s="1">
        <v>1456</v>
      </c>
      <c r="B1459" s="2">
        <v>210</v>
      </c>
      <c r="C1459" s="8" t="s">
        <v>55</v>
      </c>
      <c r="D1459" s="12" t="s">
        <v>1061</v>
      </c>
      <c r="E1459" s="8" t="s">
        <v>858</v>
      </c>
      <c r="F1459" s="23">
        <v>1</v>
      </c>
      <c r="G1459" s="13" t="s">
        <v>700</v>
      </c>
      <c r="H1459" s="14">
        <v>1.5</v>
      </c>
      <c r="J1459" s="14">
        <f t="shared" si="15"/>
        <v>4.8989794855663558</v>
      </c>
      <c r="K1459" s="14">
        <v>1.8</v>
      </c>
      <c r="L1459" s="14">
        <f t="shared" si="14"/>
        <v>8.8181630740194414</v>
      </c>
      <c r="N1459" s="77"/>
      <c r="O1459" s="1" t="s">
        <v>1245</v>
      </c>
      <c r="P1459" s="1" t="s">
        <v>620</v>
      </c>
    </row>
    <row r="1460" spans="1:18" hidden="1" x14ac:dyDescent="0.2">
      <c r="A1460" s="1">
        <v>1457</v>
      </c>
      <c r="B1460" s="2">
        <v>210</v>
      </c>
      <c r="C1460" s="8" t="s">
        <v>55</v>
      </c>
      <c r="D1460" s="12" t="s">
        <v>1061</v>
      </c>
      <c r="E1460" s="8" t="s">
        <v>859</v>
      </c>
      <c r="F1460" s="23">
        <v>1</v>
      </c>
      <c r="G1460" s="13" t="s">
        <v>757</v>
      </c>
      <c r="H1460" s="14">
        <v>1.5</v>
      </c>
      <c r="J1460" s="14">
        <f t="shared" si="15"/>
        <v>4.8989794855663558</v>
      </c>
      <c r="K1460" s="14">
        <v>1.8</v>
      </c>
      <c r="L1460" s="14">
        <f t="shared" si="14"/>
        <v>8.8181630740194414</v>
      </c>
      <c r="N1460" s="77"/>
      <c r="O1460" s="1" t="s">
        <v>1245</v>
      </c>
      <c r="P1460" s="1" t="s">
        <v>620</v>
      </c>
    </row>
    <row r="1461" spans="1:18" hidden="1" x14ac:dyDescent="0.2">
      <c r="A1461" s="1">
        <v>1458</v>
      </c>
      <c r="B1461" s="2">
        <v>210</v>
      </c>
      <c r="C1461" s="8" t="s">
        <v>55</v>
      </c>
      <c r="D1461" s="12" t="s">
        <v>1061</v>
      </c>
      <c r="E1461" s="8" t="s">
        <v>860</v>
      </c>
      <c r="F1461" s="23">
        <v>6</v>
      </c>
      <c r="G1461" s="1" t="s">
        <v>690</v>
      </c>
      <c r="H1461" s="14">
        <v>9.3000000000000007</v>
      </c>
      <c r="J1461" s="14">
        <f t="shared" si="15"/>
        <v>12.198360545581526</v>
      </c>
      <c r="K1461" s="14">
        <v>1.2</v>
      </c>
      <c r="L1461" s="14">
        <f t="shared" si="14"/>
        <v>14.638032654697831</v>
      </c>
      <c r="O1461" s="1" t="s">
        <v>1246</v>
      </c>
      <c r="P1461" s="116" t="s">
        <v>23</v>
      </c>
      <c r="Q1461" s="116"/>
    </row>
    <row r="1462" spans="1:18" hidden="1" x14ac:dyDescent="0.2">
      <c r="A1462" s="1">
        <v>1459</v>
      </c>
      <c r="B1462" s="2">
        <v>210</v>
      </c>
      <c r="C1462" s="8" t="s">
        <v>55</v>
      </c>
      <c r="D1462" s="12" t="s">
        <v>1061</v>
      </c>
      <c r="E1462" s="8" t="s">
        <v>821</v>
      </c>
      <c r="F1462" s="23">
        <v>1</v>
      </c>
      <c r="G1462" s="13" t="s">
        <v>202</v>
      </c>
      <c r="H1462" s="14">
        <v>2.4</v>
      </c>
      <c r="J1462" s="14">
        <f t="shared" si="15"/>
        <v>6.1967733539318672</v>
      </c>
      <c r="K1462" s="14">
        <v>1.2</v>
      </c>
      <c r="L1462" s="14">
        <f t="shared" si="14"/>
        <v>7.43612802471824</v>
      </c>
      <c r="O1462" s="1" t="s">
        <v>1246</v>
      </c>
      <c r="P1462" s="116" t="s">
        <v>23</v>
      </c>
      <c r="Q1462" s="116"/>
    </row>
    <row r="1463" spans="1:18" hidden="1" x14ac:dyDescent="0.2">
      <c r="A1463" s="1">
        <v>1460</v>
      </c>
      <c r="B1463" s="2">
        <v>210</v>
      </c>
      <c r="C1463" s="8" t="s">
        <v>55</v>
      </c>
      <c r="D1463" s="12" t="s">
        <v>1061</v>
      </c>
      <c r="E1463" s="8" t="s">
        <v>861</v>
      </c>
      <c r="F1463" s="23">
        <v>1</v>
      </c>
      <c r="G1463" s="13" t="s">
        <v>862</v>
      </c>
      <c r="H1463" s="14">
        <v>7</v>
      </c>
      <c r="J1463" s="14">
        <f t="shared" si="15"/>
        <v>10.583005244258363</v>
      </c>
      <c r="K1463" s="14">
        <v>1.2</v>
      </c>
      <c r="L1463" s="14">
        <f t="shared" si="14"/>
        <v>12.699606293110035</v>
      </c>
      <c r="N1463" s="13"/>
      <c r="O1463" s="1" t="s">
        <v>1246</v>
      </c>
      <c r="P1463" s="116" t="s">
        <v>23</v>
      </c>
      <c r="Q1463" s="116"/>
    </row>
    <row r="1464" spans="1:18" hidden="1" x14ac:dyDescent="0.2">
      <c r="A1464" s="1">
        <v>1461</v>
      </c>
      <c r="B1464" s="2">
        <v>210</v>
      </c>
      <c r="C1464" s="8" t="s">
        <v>55</v>
      </c>
      <c r="D1464" s="12" t="s">
        <v>1061</v>
      </c>
      <c r="E1464" s="8" t="s">
        <v>863</v>
      </c>
      <c r="F1464" s="23">
        <v>12</v>
      </c>
      <c r="G1464" s="13" t="s">
        <v>30</v>
      </c>
      <c r="H1464" s="14">
        <v>14.1</v>
      </c>
      <c r="J1464" s="14">
        <f t="shared" si="15"/>
        <v>15.019986684414869</v>
      </c>
      <c r="K1464" s="14">
        <v>1.2</v>
      </c>
      <c r="L1464" s="14">
        <f t="shared" si="14"/>
        <v>18.023984021297842</v>
      </c>
      <c r="N1464" s="13"/>
      <c r="O1464" s="1" t="s">
        <v>1246</v>
      </c>
      <c r="P1464" s="116" t="s">
        <v>23</v>
      </c>
      <c r="Q1464" s="116"/>
    </row>
    <row r="1465" spans="1:18" hidden="1" x14ac:dyDescent="0.2">
      <c r="A1465" s="1">
        <v>1462</v>
      </c>
      <c r="B1465" s="2">
        <v>210</v>
      </c>
      <c r="C1465" s="8" t="s">
        <v>55</v>
      </c>
      <c r="D1465" s="12" t="s">
        <v>1061</v>
      </c>
      <c r="E1465" s="8" t="s">
        <v>864</v>
      </c>
      <c r="F1465" s="23">
        <v>6</v>
      </c>
      <c r="G1465" s="1" t="s">
        <v>669</v>
      </c>
      <c r="H1465" s="14">
        <v>51.2</v>
      </c>
      <c r="J1465" s="14">
        <f t="shared" si="15"/>
        <v>28.621670111997307</v>
      </c>
      <c r="K1465" s="14">
        <v>1.2</v>
      </c>
      <c r="L1465" s="14">
        <f t="shared" si="14"/>
        <v>34.346004134396765</v>
      </c>
      <c r="O1465" s="1" t="s">
        <v>1246</v>
      </c>
      <c r="P1465" s="116" t="s">
        <v>23</v>
      </c>
      <c r="Q1465" s="116"/>
    </row>
    <row r="1466" spans="1:18" hidden="1" x14ac:dyDescent="0.2">
      <c r="A1466" s="1">
        <v>1463</v>
      </c>
      <c r="B1466" s="2">
        <v>210</v>
      </c>
      <c r="C1466" s="8" t="s">
        <v>55</v>
      </c>
      <c r="D1466" s="12" t="s">
        <v>1061</v>
      </c>
      <c r="E1466" s="8" t="s">
        <v>865</v>
      </c>
      <c r="F1466" s="23">
        <v>4</v>
      </c>
      <c r="G1466" s="13" t="s">
        <v>707</v>
      </c>
      <c r="H1466" s="14">
        <v>15.8</v>
      </c>
      <c r="J1466" s="14">
        <f t="shared" si="15"/>
        <v>15.899685531481433</v>
      </c>
      <c r="K1466" s="14">
        <v>1.2</v>
      </c>
      <c r="L1466" s="14">
        <f t="shared" si="14"/>
        <v>19.079622637777717</v>
      </c>
      <c r="N1466" s="13"/>
      <c r="O1466" s="1" t="s">
        <v>1246</v>
      </c>
      <c r="P1466" s="116" t="s">
        <v>23</v>
      </c>
      <c r="Q1466" s="116"/>
    </row>
    <row r="1467" spans="1:18" hidden="1" x14ac:dyDescent="0.2">
      <c r="A1467" s="1">
        <v>1464</v>
      </c>
      <c r="B1467" s="2">
        <v>210</v>
      </c>
      <c r="C1467" s="8" t="s">
        <v>55</v>
      </c>
      <c r="D1467" s="12" t="s">
        <v>1061</v>
      </c>
      <c r="E1467" s="8" t="s">
        <v>866</v>
      </c>
      <c r="F1467" s="23">
        <v>4</v>
      </c>
      <c r="G1467" s="13" t="s">
        <v>867</v>
      </c>
      <c r="H1467" s="14">
        <v>29</v>
      </c>
      <c r="J1467" s="14">
        <f t="shared" si="15"/>
        <v>21.540659228538015</v>
      </c>
      <c r="K1467" s="14">
        <v>1.2</v>
      </c>
      <c r="L1467" s="14">
        <f t="shared" si="14"/>
        <v>25.848791074245618</v>
      </c>
      <c r="N1467" s="13"/>
      <c r="O1467" s="1" t="s">
        <v>1246</v>
      </c>
      <c r="P1467" s="116" t="s">
        <v>23</v>
      </c>
      <c r="Q1467" s="116"/>
    </row>
    <row r="1468" spans="1:18" hidden="1" x14ac:dyDescent="0.2">
      <c r="A1468" s="1">
        <v>1465</v>
      </c>
      <c r="B1468" s="2">
        <v>210</v>
      </c>
      <c r="C1468" s="8" t="s">
        <v>55</v>
      </c>
      <c r="D1468" s="12" t="s">
        <v>1061</v>
      </c>
      <c r="E1468" s="8" t="s">
        <v>868</v>
      </c>
      <c r="F1468" s="23">
        <v>4</v>
      </c>
      <c r="G1468" s="13" t="s">
        <v>768</v>
      </c>
      <c r="H1468" s="14">
        <v>10.4</v>
      </c>
      <c r="J1468" s="14">
        <f t="shared" si="15"/>
        <v>12.89961239727768</v>
      </c>
      <c r="K1468" s="14">
        <v>1.2</v>
      </c>
      <c r="L1468" s="14">
        <f t="shared" si="14"/>
        <v>15.479534876733215</v>
      </c>
      <c r="N1468" s="13"/>
      <c r="O1468" s="1" t="s">
        <v>1246</v>
      </c>
      <c r="P1468" s="116" t="s">
        <v>23</v>
      </c>
      <c r="Q1468" s="116"/>
    </row>
    <row r="1469" spans="1:18" hidden="1" x14ac:dyDescent="0.2">
      <c r="A1469" s="1">
        <v>1466</v>
      </c>
      <c r="B1469" s="2">
        <v>210</v>
      </c>
      <c r="C1469" s="8" t="s">
        <v>55</v>
      </c>
      <c r="D1469" s="12" t="s">
        <v>1061</v>
      </c>
      <c r="E1469" s="8" t="s">
        <v>869</v>
      </c>
      <c r="F1469" s="23">
        <v>4</v>
      </c>
      <c r="G1469" s="13" t="s">
        <v>768</v>
      </c>
      <c r="H1469" s="14">
        <v>6.3</v>
      </c>
      <c r="J1469" s="14">
        <f t="shared" si="15"/>
        <v>10.039920318408907</v>
      </c>
      <c r="K1469" s="14">
        <v>1.2</v>
      </c>
      <c r="L1469" s="14">
        <f t="shared" si="14"/>
        <v>12.047904382090687</v>
      </c>
      <c r="N1469" s="13"/>
      <c r="O1469" s="1" t="s">
        <v>1246</v>
      </c>
      <c r="P1469" s="116" t="s">
        <v>23</v>
      </c>
      <c r="Q1469" s="116"/>
    </row>
    <row r="1470" spans="1:18" hidden="1" x14ac:dyDescent="0.2">
      <c r="A1470" s="1">
        <v>1467</v>
      </c>
      <c r="B1470" s="2">
        <v>210</v>
      </c>
      <c r="C1470" s="8" t="s">
        <v>55</v>
      </c>
      <c r="D1470" s="12" t="s">
        <v>1039</v>
      </c>
      <c r="E1470" s="8" t="s">
        <v>870</v>
      </c>
      <c r="F1470" s="23">
        <v>17</v>
      </c>
      <c r="G1470" s="13" t="s">
        <v>871</v>
      </c>
      <c r="H1470" s="14">
        <v>31.9</v>
      </c>
      <c r="J1470" s="14">
        <f t="shared" si="15"/>
        <v>22.5920339943087</v>
      </c>
      <c r="N1470" s="13"/>
      <c r="O1470" s="13"/>
      <c r="P1470" s="13"/>
      <c r="Q1470" s="13"/>
    </row>
    <row r="1471" spans="1:18" hidden="1" x14ac:dyDescent="0.2">
      <c r="A1471" s="1">
        <v>1468</v>
      </c>
      <c r="B1471" s="2">
        <v>210</v>
      </c>
      <c r="C1471" s="8" t="s">
        <v>55</v>
      </c>
      <c r="D1471" s="12" t="s">
        <v>1061</v>
      </c>
      <c r="E1471" s="8" t="s">
        <v>872</v>
      </c>
      <c r="F1471" s="23">
        <v>17</v>
      </c>
      <c r="G1471" s="13" t="s">
        <v>17</v>
      </c>
      <c r="H1471" s="14">
        <v>1.2</v>
      </c>
      <c r="J1471" s="14">
        <f t="shared" si="15"/>
        <v>4.3817804600413286</v>
      </c>
      <c r="K1471" s="14">
        <v>1.2</v>
      </c>
      <c r="L1471" s="14">
        <f t="shared" ref="L1471:L1502" si="16">J1471*K1471</f>
        <v>5.258136552049594</v>
      </c>
      <c r="N1471" s="13"/>
      <c r="O1471" s="1" t="s">
        <v>1246</v>
      </c>
      <c r="P1471" s="116" t="s">
        <v>23</v>
      </c>
      <c r="Q1471" s="116"/>
    </row>
    <row r="1472" spans="1:18" hidden="1" x14ac:dyDescent="0.2">
      <c r="A1472" s="1">
        <v>1469</v>
      </c>
      <c r="B1472" s="2">
        <v>210</v>
      </c>
      <c r="C1472" s="8" t="s">
        <v>55</v>
      </c>
      <c r="D1472" s="12" t="s">
        <v>1061</v>
      </c>
      <c r="E1472" s="8" t="s">
        <v>874</v>
      </c>
      <c r="F1472" s="23">
        <v>17</v>
      </c>
      <c r="G1472" s="13" t="s">
        <v>17</v>
      </c>
      <c r="H1472" s="14">
        <v>1.2</v>
      </c>
      <c r="J1472" s="14">
        <f t="shared" si="15"/>
        <v>4.3817804600413286</v>
      </c>
      <c r="K1472" s="14">
        <v>1.2</v>
      </c>
      <c r="L1472" s="14">
        <f t="shared" si="16"/>
        <v>5.258136552049594</v>
      </c>
      <c r="N1472" s="13"/>
      <c r="O1472" s="1" t="s">
        <v>1246</v>
      </c>
      <c r="P1472" s="116" t="s">
        <v>23</v>
      </c>
      <c r="Q1472" s="116"/>
    </row>
    <row r="1473" spans="1:17" hidden="1" x14ac:dyDescent="0.2">
      <c r="A1473" s="1">
        <v>1470</v>
      </c>
      <c r="B1473" s="2">
        <v>210</v>
      </c>
      <c r="C1473" s="8" t="s">
        <v>55</v>
      </c>
      <c r="D1473" s="12" t="s">
        <v>1061</v>
      </c>
      <c r="E1473" s="8" t="s">
        <v>875</v>
      </c>
      <c r="F1473" s="23">
        <v>1</v>
      </c>
      <c r="G1473" s="13" t="s">
        <v>356</v>
      </c>
      <c r="H1473" s="14">
        <v>1.4</v>
      </c>
      <c r="J1473" s="14">
        <f t="shared" si="15"/>
        <v>4.7328638264796927</v>
      </c>
      <c r="K1473" s="14">
        <v>1.8</v>
      </c>
      <c r="L1473" s="14">
        <f t="shared" si="16"/>
        <v>8.5191548876634471</v>
      </c>
      <c r="N1473" s="13"/>
      <c r="O1473" s="1" t="s">
        <v>1245</v>
      </c>
      <c r="P1473" s="1" t="s">
        <v>620</v>
      </c>
    </row>
    <row r="1474" spans="1:17" hidden="1" x14ac:dyDescent="0.2">
      <c r="A1474" s="1">
        <v>1471</v>
      </c>
      <c r="B1474" s="2">
        <v>210</v>
      </c>
      <c r="C1474" s="8" t="s">
        <v>55</v>
      </c>
      <c r="D1474" s="12" t="s">
        <v>1061</v>
      </c>
      <c r="E1474" s="8" t="s">
        <v>876</v>
      </c>
      <c r="F1474" s="23">
        <v>1</v>
      </c>
      <c r="G1474" s="13" t="s">
        <v>700</v>
      </c>
      <c r="H1474" s="14">
        <v>1.3</v>
      </c>
      <c r="J1474" s="14">
        <f t="shared" si="15"/>
        <v>4.5607017003965522</v>
      </c>
      <c r="K1474" s="14">
        <v>1.8</v>
      </c>
      <c r="L1474" s="14">
        <f t="shared" si="16"/>
        <v>8.2092630607137949</v>
      </c>
      <c r="N1474" s="13"/>
      <c r="O1474" s="1" t="s">
        <v>1245</v>
      </c>
      <c r="P1474" s="1" t="s">
        <v>620</v>
      </c>
    </row>
    <row r="1475" spans="1:17" hidden="1" x14ac:dyDescent="0.2">
      <c r="A1475" s="1">
        <v>1472</v>
      </c>
      <c r="B1475" s="2">
        <v>210</v>
      </c>
      <c r="C1475" s="8" t="s">
        <v>55</v>
      </c>
      <c r="D1475" s="12" t="s">
        <v>1061</v>
      </c>
      <c r="E1475" s="8" t="s">
        <v>877</v>
      </c>
      <c r="F1475" s="23">
        <v>1</v>
      </c>
      <c r="G1475" s="1" t="s">
        <v>495</v>
      </c>
      <c r="H1475" s="14">
        <v>10.7</v>
      </c>
      <c r="J1475" s="14">
        <f t="shared" si="15"/>
        <v>13.0843417870369</v>
      </c>
      <c r="K1475" s="14">
        <v>1.2</v>
      </c>
      <c r="L1475" s="14">
        <f t="shared" si="16"/>
        <v>15.701210144444278</v>
      </c>
      <c r="O1475" s="1" t="s">
        <v>1246</v>
      </c>
      <c r="P1475" s="116" t="s">
        <v>23</v>
      </c>
      <c r="Q1475" s="116"/>
    </row>
    <row r="1476" spans="1:17" hidden="1" x14ac:dyDescent="0.2">
      <c r="A1476" s="1">
        <v>1473</v>
      </c>
      <c r="B1476" s="2">
        <v>210</v>
      </c>
      <c r="C1476" s="8" t="s">
        <v>55</v>
      </c>
      <c r="D1476" s="12" t="s">
        <v>1061</v>
      </c>
      <c r="E1476" s="8" t="s">
        <v>878</v>
      </c>
      <c r="F1476" s="23">
        <v>1</v>
      </c>
      <c r="G1476" s="13" t="s">
        <v>700</v>
      </c>
      <c r="H1476" s="14">
        <v>3.7</v>
      </c>
      <c r="J1476" s="14">
        <f t="shared" si="15"/>
        <v>7.6941536246685382</v>
      </c>
      <c r="K1476" s="14">
        <v>1.8</v>
      </c>
      <c r="L1476" s="14">
        <f t="shared" si="16"/>
        <v>13.84947652440337</v>
      </c>
      <c r="N1476" s="13"/>
      <c r="O1476" s="1" t="s">
        <v>1245</v>
      </c>
      <c r="P1476" s="1" t="s">
        <v>620</v>
      </c>
    </row>
    <row r="1477" spans="1:17" hidden="1" x14ac:dyDescent="0.2">
      <c r="A1477" s="1">
        <v>1474</v>
      </c>
      <c r="B1477" s="2">
        <v>210</v>
      </c>
      <c r="C1477" s="2" t="s">
        <v>123</v>
      </c>
      <c r="D1477" s="12" t="s">
        <v>879</v>
      </c>
      <c r="E1477" s="8" t="s">
        <v>880</v>
      </c>
      <c r="F1477" s="23">
        <v>6</v>
      </c>
      <c r="G1477" s="1" t="s">
        <v>690</v>
      </c>
      <c r="H1477" s="14">
        <v>18.2</v>
      </c>
      <c r="J1477" s="14">
        <f t="shared" si="15"/>
        <v>17.064583206161235</v>
      </c>
      <c r="K1477" s="14">
        <v>1.2</v>
      </c>
      <c r="L1477" s="14">
        <f t="shared" si="16"/>
        <v>20.477499847393482</v>
      </c>
      <c r="O1477" s="1" t="s">
        <v>1246</v>
      </c>
      <c r="P1477" s="116" t="s">
        <v>23</v>
      </c>
      <c r="Q1477" s="116"/>
    </row>
    <row r="1478" spans="1:17" hidden="1" x14ac:dyDescent="0.2">
      <c r="A1478" s="1">
        <v>1475</v>
      </c>
      <c r="B1478" s="2">
        <v>210</v>
      </c>
      <c r="C1478" s="2" t="s">
        <v>123</v>
      </c>
      <c r="D1478" s="12" t="s">
        <v>879</v>
      </c>
      <c r="E1478" s="8" t="s">
        <v>881</v>
      </c>
      <c r="F1478" s="23">
        <v>6</v>
      </c>
      <c r="G1478" s="1" t="s">
        <v>669</v>
      </c>
      <c r="H1478" s="14">
        <v>23.4</v>
      </c>
      <c r="J1478" s="14">
        <f t="shared" si="15"/>
        <v>19.349418595916518</v>
      </c>
      <c r="K1478" s="14">
        <v>1.2</v>
      </c>
      <c r="L1478" s="14">
        <f t="shared" si="16"/>
        <v>23.219302315099821</v>
      </c>
      <c r="O1478" s="1" t="s">
        <v>1246</v>
      </c>
      <c r="P1478" s="116" t="s">
        <v>23</v>
      </c>
      <c r="Q1478" s="116"/>
    </row>
    <row r="1479" spans="1:17" hidden="1" x14ac:dyDescent="0.2">
      <c r="A1479" s="1">
        <v>1476</v>
      </c>
      <c r="B1479" s="2">
        <v>210</v>
      </c>
      <c r="C1479" s="2" t="s">
        <v>123</v>
      </c>
      <c r="D1479" s="12" t="s">
        <v>879</v>
      </c>
      <c r="E1479" s="8" t="s">
        <v>882</v>
      </c>
      <c r="F1479" s="23">
        <v>6</v>
      </c>
      <c r="G1479" s="1" t="s">
        <v>669</v>
      </c>
      <c r="H1479" s="14">
        <v>98.9</v>
      </c>
      <c r="J1479" s="14">
        <f t="shared" si="15"/>
        <v>39.77939164944582</v>
      </c>
      <c r="K1479" s="14">
        <v>1.2</v>
      </c>
      <c r="L1479" s="14">
        <f t="shared" si="16"/>
        <v>47.73526997933498</v>
      </c>
      <c r="O1479" s="1" t="s">
        <v>1246</v>
      </c>
      <c r="P1479" s="116" t="s">
        <v>23</v>
      </c>
      <c r="Q1479" s="116"/>
    </row>
    <row r="1480" spans="1:17" hidden="1" x14ac:dyDescent="0.2">
      <c r="A1480" s="1">
        <v>1477</v>
      </c>
      <c r="B1480" s="2">
        <v>210</v>
      </c>
      <c r="C1480" s="2" t="s">
        <v>123</v>
      </c>
      <c r="D1480" s="12" t="s">
        <v>879</v>
      </c>
      <c r="E1480" s="8" t="s">
        <v>883</v>
      </c>
      <c r="F1480" s="23">
        <v>1</v>
      </c>
      <c r="G1480" s="1" t="s">
        <v>701</v>
      </c>
      <c r="H1480" s="14">
        <v>16.600000000000001</v>
      </c>
      <c r="J1480" s="14">
        <f t="shared" si="15"/>
        <v>16.29723902997069</v>
      </c>
      <c r="K1480" s="14">
        <v>1.2</v>
      </c>
      <c r="L1480" s="14">
        <f t="shared" si="16"/>
        <v>19.556686835964829</v>
      </c>
      <c r="O1480" s="1" t="s">
        <v>1246</v>
      </c>
      <c r="P1480" s="116" t="s">
        <v>23</v>
      </c>
      <c r="Q1480" s="116"/>
    </row>
    <row r="1481" spans="1:17" hidden="1" x14ac:dyDescent="0.2">
      <c r="A1481" s="1">
        <v>1478</v>
      </c>
      <c r="B1481" s="2">
        <v>210</v>
      </c>
      <c r="C1481" s="2" t="s">
        <v>123</v>
      </c>
      <c r="D1481" s="12" t="s">
        <v>879</v>
      </c>
      <c r="E1481" s="8" t="s">
        <v>884</v>
      </c>
      <c r="F1481" s="23">
        <v>1</v>
      </c>
      <c r="G1481" s="1" t="s">
        <v>701</v>
      </c>
      <c r="H1481" s="14">
        <v>21.2</v>
      </c>
      <c r="J1481" s="14">
        <f t="shared" si="15"/>
        <v>18.41738309315414</v>
      </c>
      <c r="K1481" s="14">
        <v>1.2</v>
      </c>
      <c r="L1481" s="14">
        <f t="shared" si="16"/>
        <v>22.100859711784967</v>
      </c>
      <c r="O1481" s="1" t="s">
        <v>1246</v>
      </c>
      <c r="P1481" s="116" t="s">
        <v>23</v>
      </c>
      <c r="Q1481" s="116"/>
    </row>
    <row r="1482" spans="1:17" hidden="1" x14ac:dyDescent="0.2">
      <c r="A1482" s="1">
        <v>1479</v>
      </c>
      <c r="B1482" s="2">
        <v>210</v>
      </c>
      <c r="C1482" s="2" t="s">
        <v>123</v>
      </c>
      <c r="D1482" s="12" t="s">
        <v>879</v>
      </c>
      <c r="E1482" s="8" t="s">
        <v>885</v>
      </c>
      <c r="F1482" s="23">
        <v>1</v>
      </c>
      <c r="G1482" s="1" t="s">
        <v>701</v>
      </c>
      <c r="H1482" s="14">
        <v>31.6</v>
      </c>
      <c r="J1482" s="14">
        <f t="shared" si="15"/>
        <v>22.485550916088314</v>
      </c>
      <c r="K1482" s="14">
        <v>1.2</v>
      </c>
      <c r="L1482" s="14">
        <f t="shared" si="16"/>
        <v>26.982661099305975</v>
      </c>
      <c r="O1482" s="1" t="s">
        <v>1246</v>
      </c>
      <c r="P1482" s="116" t="s">
        <v>23</v>
      </c>
      <c r="Q1482" s="116"/>
    </row>
    <row r="1483" spans="1:17" hidden="1" x14ac:dyDescent="0.2">
      <c r="A1483" s="1">
        <v>1480</v>
      </c>
      <c r="B1483" s="2">
        <v>210</v>
      </c>
      <c r="C1483" s="2" t="s">
        <v>123</v>
      </c>
      <c r="D1483" s="12" t="s">
        <v>879</v>
      </c>
      <c r="E1483" s="8" t="s">
        <v>886</v>
      </c>
      <c r="F1483" s="23">
        <v>1</v>
      </c>
      <c r="G1483" s="1" t="s">
        <v>714</v>
      </c>
      <c r="H1483" s="14">
        <v>21.2</v>
      </c>
      <c r="J1483" s="14">
        <f t="shared" si="15"/>
        <v>18.41738309315414</v>
      </c>
      <c r="K1483" s="14">
        <v>1.2</v>
      </c>
      <c r="L1483" s="14">
        <f t="shared" si="16"/>
        <v>22.100859711784967</v>
      </c>
      <c r="O1483" s="1" t="s">
        <v>1246</v>
      </c>
      <c r="P1483" s="116" t="s">
        <v>23</v>
      </c>
      <c r="Q1483" s="116"/>
    </row>
    <row r="1484" spans="1:17" hidden="1" x14ac:dyDescent="0.2">
      <c r="A1484" s="1">
        <v>1481</v>
      </c>
      <c r="B1484" s="2">
        <v>210</v>
      </c>
      <c r="C1484" s="2" t="s">
        <v>123</v>
      </c>
      <c r="D1484" s="12" t="s">
        <v>879</v>
      </c>
      <c r="E1484" s="8" t="s">
        <v>887</v>
      </c>
      <c r="F1484" s="23">
        <v>1</v>
      </c>
      <c r="G1484" s="1" t="s">
        <v>714</v>
      </c>
      <c r="H1484" s="14">
        <v>23.3</v>
      </c>
      <c r="J1484" s="14">
        <f t="shared" si="15"/>
        <v>19.308029417835474</v>
      </c>
      <c r="K1484" s="14">
        <v>1.2</v>
      </c>
      <c r="L1484" s="14">
        <f t="shared" si="16"/>
        <v>23.169635301402568</v>
      </c>
      <c r="O1484" s="1" t="s">
        <v>1246</v>
      </c>
      <c r="P1484" s="116" t="s">
        <v>23</v>
      </c>
      <c r="Q1484" s="116"/>
    </row>
    <row r="1485" spans="1:17" hidden="1" x14ac:dyDescent="0.2">
      <c r="A1485" s="1">
        <v>1482</v>
      </c>
      <c r="B1485" s="2">
        <v>210</v>
      </c>
      <c r="C1485" s="2" t="s">
        <v>123</v>
      </c>
      <c r="D1485" s="12" t="s">
        <v>879</v>
      </c>
      <c r="E1485" s="8" t="s">
        <v>888</v>
      </c>
      <c r="F1485" s="23">
        <v>1</v>
      </c>
      <c r="G1485" s="1" t="s">
        <v>701</v>
      </c>
      <c r="H1485" s="14">
        <v>23</v>
      </c>
      <c r="J1485" s="14">
        <f t="shared" si="15"/>
        <v>19.183326093250876</v>
      </c>
      <c r="K1485" s="14">
        <v>1.2</v>
      </c>
      <c r="L1485" s="14">
        <f t="shared" si="16"/>
        <v>23.019991311901052</v>
      </c>
      <c r="O1485" s="1" t="s">
        <v>1246</v>
      </c>
      <c r="P1485" s="116" t="s">
        <v>23</v>
      </c>
      <c r="Q1485" s="116"/>
    </row>
    <row r="1486" spans="1:17" hidden="1" x14ac:dyDescent="0.2">
      <c r="A1486" s="1">
        <v>1483</v>
      </c>
      <c r="B1486" s="2">
        <v>210</v>
      </c>
      <c r="C1486" s="2" t="s">
        <v>123</v>
      </c>
      <c r="D1486" s="12" t="s">
        <v>879</v>
      </c>
      <c r="E1486" s="8" t="s">
        <v>889</v>
      </c>
      <c r="F1486" s="23">
        <v>1</v>
      </c>
      <c r="G1486" s="1" t="s">
        <v>701</v>
      </c>
      <c r="H1486" s="14">
        <v>23.9</v>
      </c>
      <c r="J1486" s="14">
        <f t="shared" si="15"/>
        <v>19.555050498528505</v>
      </c>
      <c r="K1486" s="14">
        <v>1.2</v>
      </c>
      <c r="L1486" s="14">
        <f t="shared" si="16"/>
        <v>23.466060598234204</v>
      </c>
      <c r="O1486" s="1" t="s">
        <v>1246</v>
      </c>
      <c r="P1486" s="116" t="s">
        <v>23</v>
      </c>
      <c r="Q1486" s="116"/>
    </row>
    <row r="1487" spans="1:17" hidden="1" x14ac:dyDescent="0.2">
      <c r="A1487" s="1">
        <v>1484</v>
      </c>
      <c r="B1487" s="2">
        <v>210</v>
      </c>
      <c r="C1487" s="2" t="s">
        <v>123</v>
      </c>
      <c r="D1487" s="12" t="s">
        <v>879</v>
      </c>
      <c r="E1487" s="8" t="s">
        <v>890</v>
      </c>
      <c r="F1487" s="23">
        <v>1</v>
      </c>
      <c r="G1487" s="1" t="s">
        <v>701</v>
      </c>
      <c r="H1487" s="14">
        <v>21.2</v>
      </c>
      <c r="J1487" s="14">
        <f t="shared" si="15"/>
        <v>18.41738309315414</v>
      </c>
      <c r="K1487" s="14">
        <v>1.2</v>
      </c>
      <c r="L1487" s="14">
        <f t="shared" si="16"/>
        <v>22.100859711784967</v>
      </c>
      <c r="O1487" s="1" t="s">
        <v>1246</v>
      </c>
      <c r="P1487" s="116" t="s">
        <v>23</v>
      </c>
      <c r="Q1487" s="116"/>
    </row>
    <row r="1488" spans="1:17" hidden="1" x14ac:dyDescent="0.2">
      <c r="A1488" s="1">
        <v>1485</v>
      </c>
      <c r="B1488" s="2">
        <v>210</v>
      </c>
      <c r="C1488" s="2" t="s">
        <v>123</v>
      </c>
      <c r="D1488" s="12" t="s">
        <v>879</v>
      </c>
      <c r="E1488" s="8" t="s">
        <v>891</v>
      </c>
      <c r="F1488" s="23">
        <v>1</v>
      </c>
      <c r="G1488" s="1" t="s">
        <v>701</v>
      </c>
      <c r="H1488" s="14">
        <v>31.3</v>
      </c>
      <c r="J1488" s="14">
        <f t="shared" si="15"/>
        <v>22.378561169118985</v>
      </c>
      <c r="K1488" s="14">
        <v>1.2</v>
      </c>
      <c r="L1488" s="14">
        <f t="shared" si="16"/>
        <v>26.854273402942781</v>
      </c>
      <c r="O1488" s="1" t="s">
        <v>1246</v>
      </c>
      <c r="P1488" s="116" t="s">
        <v>23</v>
      </c>
      <c r="Q1488" s="116"/>
    </row>
    <row r="1489" spans="1:19" hidden="1" x14ac:dyDescent="0.2">
      <c r="A1489" s="1">
        <v>1486</v>
      </c>
      <c r="B1489" s="2">
        <v>210</v>
      </c>
      <c r="C1489" s="2" t="s">
        <v>123</v>
      </c>
      <c r="D1489" s="12" t="s">
        <v>879</v>
      </c>
      <c r="E1489" s="8" t="s">
        <v>892</v>
      </c>
      <c r="F1489" s="23">
        <v>6</v>
      </c>
      <c r="G1489" s="1" t="s">
        <v>669</v>
      </c>
      <c r="H1489" s="14">
        <v>5.2</v>
      </c>
      <c r="J1489" s="14">
        <f t="shared" si="15"/>
        <v>9.1214034007931044</v>
      </c>
      <c r="K1489" s="14">
        <v>1.2</v>
      </c>
      <c r="L1489" s="14">
        <f t="shared" si="16"/>
        <v>10.945684080951725</v>
      </c>
      <c r="O1489" s="1" t="s">
        <v>1246</v>
      </c>
      <c r="P1489" s="116" t="s">
        <v>23</v>
      </c>
      <c r="Q1489" s="116"/>
    </row>
    <row r="1490" spans="1:19" hidden="1" x14ac:dyDescent="0.2">
      <c r="A1490" s="1">
        <v>1487</v>
      </c>
      <c r="B1490" s="2">
        <v>210</v>
      </c>
      <c r="C1490" s="2" t="s">
        <v>123</v>
      </c>
      <c r="D1490" s="12" t="s">
        <v>879</v>
      </c>
      <c r="E1490" s="8" t="s">
        <v>893</v>
      </c>
      <c r="F1490" s="2">
        <v>14</v>
      </c>
      <c r="G1490" s="1" t="s">
        <v>709</v>
      </c>
      <c r="H1490" s="14">
        <v>2.4</v>
      </c>
      <c r="J1490" s="14">
        <f t="shared" si="15"/>
        <v>6.1967733539318672</v>
      </c>
      <c r="K1490" s="14">
        <v>1.8</v>
      </c>
      <c r="L1490" s="14">
        <f t="shared" si="16"/>
        <v>11.154192037077362</v>
      </c>
      <c r="O1490" s="1" t="s">
        <v>1245</v>
      </c>
      <c r="P1490" s="1" t="s">
        <v>620</v>
      </c>
    </row>
    <row r="1491" spans="1:19" hidden="1" x14ac:dyDescent="0.2">
      <c r="A1491" s="1">
        <v>1488</v>
      </c>
      <c r="B1491" s="2">
        <v>210</v>
      </c>
      <c r="C1491" s="2" t="s">
        <v>123</v>
      </c>
      <c r="D1491" s="12" t="s">
        <v>879</v>
      </c>
      <c r="E1491" s="8" t="s">
        <v>894</v>
      </c>
      <c r="F1491" s="23">
        <v>1</v>
      </c>
      <c r="G1491" s="1" t="s">
        <v>699</v>
      </c>
      <c r="H1491" s="14">
        <v>1.3</v>
      </c>
      <c r="J1491" s="14">
        <f t="shared" si="15"/>
        <v>4.5607017003965522</v>
      </c>
      <c r="K1491" s="14">
        <v>1.8</v>
      </c>
      <c r="L1491" s="14">
        <f t="shared" si="16"/>
        <v>8.2092630607137949</v>
      </c>
      <c r="O1491" s="1" t="s">
        <v>1245</v>
      </c>
      <c r="P1491" s="1" t="s">
        <v>620</v>
      </c>
    </row>
    <row r="1492" spans="1:19" hidden="1" x14ac:dyDescent="0.2">
      <c r="A1492" s="1">
        <v>1489</v>
      </c>
      <c r="B1492" s="2">
        <v>210</v>
      </c>
      <c r="C1492" s="2" t="s">
        <v>123</v>
      </c>
      <c r="D1492" s="12" t="s">
        <v>879</v>
      </c>
      <c r="E1492" s="8" t="s">
        <v>895</v>
      </c>
      <c r="F1492" s="23">
        <v>1</v>
      </c>
      <c r="G1492" s="1" t="s">
        <v>757</v>
      </c>
      <c r="H1492" s="14">
        <v>1.3</v>
      </c>
      <c r="J1492" s="14">
        <f t="shared" si="15"/>
        <v>4.5607017003965522</v>
      </c>
      <c r="K1492" s="14">
        <v>1.8</v>
      </c>
      <c r="L1492" s="14">
        <f t="shared" si="16"/>
        <v>8.2092630607137949</v>
      </c>
      <c r="O1492" s="1" t="s">
        <v>1245</v>
      </c>
      <c r="P1492" s="1" t="s">
        <v>620</v>
      </c>
    </row>
    <row r="1493" spans="1:19" hidden="1" x14ac:dyDescent="0.2">
      <c r="A1493" s="1">
        <v>1490</v>
      </c>
      <c r="B1493" s="2">
        <v>210</v>
      </c>
      <c r="C1493" s="2" t="s">
        <v>123</v>
      </c>
      <c r="D1493" s="12" t="s">
        <v>879</v>
      </c>
      <c r="E1493" s="8" t="s">
        <v>896</v>
      </c>
      <c r="F1493" s="23">
        <v>1</v>
      </c>
      <c r="G1493" s="1" t="s">
        <v>700</v>
      </c>
      <c r="H1493" s="14">
        <v>1.3</v>
      </c>
      <c r="J1493" s="14">
        <f t="shared" si="15"/>
        <v>4.5607017003965522</v>
      </c>
      <c r="K1493" s="14">
        <v>1.8</v>
      </c>
      <c r="L1493" s="14">
        <f t="shared" si="16"/>
        <v>8.2092630607137949</v>
      </c>
      <c r="O1493" s="1" t="s">
        <v>1245</v>
      </c>
      <c r="P1493" s="1" t="s">
        <v>620</v>
      </c>
      <c r="S1493" s="117"/>
    </row>
    <row r="1494" spans="1:19" hidden="1" x14ac:dyDescent="0.2">
      <c r="A1494" s="1">
        <v>1491</v>
      </c>
      <c r="B1494" s="2">
        <v>210</v>
      </c>
      <c r="C1494" s="2" t="s">
        <v>123</v>
      </c>
      <c r="D1494" s="12" t="s">
        <v>879</v>
      </c>
      <c r="E1494" s="8" t="s">
        <v>897</v>
      </c>
      <c r="F1494" s="23">
        <v>4</v>
      </c>
      <c r="G1494" s="1" t="s">
        <v>79</v>
      </c>
      <c r="H1494" s="14">
        <v>15</v>
      </c>
      <c r="J1494" s="14">
        <f t="shared" si="15"/>
        <v>15.491933384829668</v>
      </c>
      <c r="K1494" s="14">
        <v>1.2</v>
      </c>
      <c r="L1494" s="14">
        <f t="shared" si="16"/>
        <v>18.590320061795602</v>
      </c>
      <c r="O1494" s="1" t="s">
        <v>1246</v>
      </c>
      <c r="P1494" s="116" t="s">
        <v>23</v>
      </c>
      <c r="Q1494" s="116"/>
    </row>
    <row r="1495" spans="1:19" hidden="1" x14ac:dyDescent="0.2">
      <c r="A1495" s="1">
        <v>1492</v>
      </c>
      <c r="B1495" s="2">
        <v>210</v>
      </c>
      <c r="C1495" s="2" t="s">
        <v>123</v>
      </c>
      <c r="D1495" s="12" t="s">
        <v>879</v>
      </c>
      <c r="E1495" s="8" t="s">
        <v>898</v>
      </c>
      <c r="F1495" s="23">
        <v>4</v>
      </c>
      <c r="G1495" s="1" t="s">
        <v>899</v>
      </c>
      <c r="H1495" s="14">
        <v>24.4</v>
      </c>
      <c r="J1495" s="14">
        <f t="shared" si="15"/>
        <v>19.75854245636555</v>
      </c>
      <c r="K1495" s="14">
        <v>1.2</v>
      </c>
      <c r="L1495" s="14">
        <f t="shared" si="16"/>
        <v>23.710250947638659</v>
      </c>
      <c r="O1495" s="1" t="s">
        <v>1246</v>
      </c>
      <c r="P1495" s="116" t="s">
        <v>23</v>
      </c>
      <c r="Q1495" s="116"/>
    </row>
    <row r="1496" spans="1:19" hidden="1" x14ac:dyDescent="0.2">
      <c r="A1496" s="1">
        <v>1493</v>
      </c>
      <c r="B1496" s="2">
        <v>210</v>
      </c>
      <c r="C1496" s="2" t="s">
        <v>123</v>
      </c>
      <c r="D1496" s="12" t="s">
        <v>879</v>
      </c>
      <c r="E1496" s="8" t="s">
        <v>900</v>
      </c>
      <c r="F1496" s="23">
        <v>4</v>
      </c>
      <c r="G1496" s="1" t="s">
        <v>901</v>
      </c>
      <c r="H1496" s="14">
        <v>31.3</v>
      </c>
      <c r="J1496" s="14">
        <f t="shared" si="15"/>
        <v>22.378561169118985</v>
      </c>
      <c r="K1496" s="14">
        <v>1.2</v>
      </c>
      <c r="L1496" s="14">
        <f t="shared" si="16"/>
        <v>26.854273402942781</v>
      </c>
      <c r="O1496" s="1" t="s">
        <v>1246</v>
      </c>
      <c r="P1496" s="116" t="s">
        <v>23</v>
      </c>
      <c r="Q1496" s="116"/>
    </row>
    <row r="1497" spans="1:19" hidden="1" x14ac:dyDescent="0.2">
      <c r="A1497" s="1">
        <v>1494</v>
      </c>
      <c r="B1497" s="2">
        <v>210</v>
      </c>
      <c r="C1497" s="2" t="s">
        <v>123</v>
      </c>
      <c r="D1497" s="12" t="s">
        <v>879</v>
      </c>
      <c r="E1497" s="8" t="s">
        <v>902</v>
      </c>
      <c r="F1497" s="23">
        <v>1</v>
      </c>
      <c r="G1497" s="1" t="s">
        <v>512</v>
      </c>
      <c r="H1497" s="14">
        <v>8.9</v>
      </c>
      <c r="J1497" s="14">
        <f t="shared" si="15"/>
        <v>11.933147112141038</v>
      </c>
      <c r="K1497" s="14">
        <v>1.2</v>
      </c>
      <c r="L1497" s="14">
        <f t="shared" si="16"/>
        <v>14.319776534569245</v>
      </c>
      <c r="O1497" s="1" t="s">
        <v>1246</v>
      </c>
      <c r="P1497" s="116" t="s">
        <v>23</v>
      </c>
      <c r="Q1497" s="116"/>
    </row>
    <row r="1498" spans="1:19" hidden="1" x14ac:dyDescent="0.2">
      <c r="A1498" s="1">
        <v>1495</v>
      </c>
      <c r="B1498" s="2">
        <v>210</v>
      </c>
      <c r="C1498" s="2" t="s">
        <v>123</v>
      </c>
      <c r="D1498" s="12" t="s">
        <v>879</v>
      </c>
      <c r="E1498" s="8" t="s">
        <v>903</v>
      </c>
      <c r="F1498" s="23">
        <v>4</v>
      </c>
      <c r="G1498" s="1" t="s">
        <v>904</v>
      </c>
      <c r="H1498" s="14">
        <v>25.2</v>
      </c>
      <c r="I1498" s="14"/>
      <c r="J1498" s="14">
        <f t="shared" si="15"/>
        <v>20.079840636817814</v>
      </c>
      <c r="K1498" s="14">
        <v>1.2</v>
      </c>
      <c r="L1498" s="14">
        <f t="shared" si="16"/>
        <v>24.095808764181374</v>
      </c>
      <c r="M1498" s="116"/>
      <c r="O1498" s="1" t="s">
        <v>1246</v>
      </c>
      <c r="P1498" s="116" t="s">
        <v>23</v>
      </c>
      <c r="Q1498" s="116"/>
    </row>
    <row r="1499" spans="1:19" hidden="1" x14ac:dyDescent="0.2">
      <c r="A1499" s="1">
        <v>1496</v>
      </c>
      <c r="B1499" s="2">
        <v>210</v>
      </c>
      <c r="C1499" s="2" t="s">
        <v>123</v>
      </c>
      <c r="D1499" s="12" t="s">
        <v>879</v>
      </c>
      <c r="E1499" s="8" t="s">
        <v>905</v>
      </c>
      <c r="F1499" s="23">
        <v>1</v>
      </c>
      <c r="G1499" s="1" t="s">
        <v>906</v>
      </c>
      <c r="H1499" s="14">
        <v>31.9</v>
      </c>
      <c r="J1499" s="14">
        <f t="shared" si="15"/>
        <v>22.5920339943087</v>
      </c>
      <c r="K1499" s="14">
        <v>1.2</v>
      </c>
      <c r="L1499" s="14">
        <f t="shared" si="16"/>
        <v>27.11044079317044</v>
      </c>
      <c r="O1499" s="1" t="s">
        <v>1246</v>
      </c>
      <c r="P1499" s="116" t="s">
        <v>23</v>
      </c>
      <c r="Q1499" s="116"/>
    </row>
    <row r="1500" spans="1:19" hidden="1" x14ac:dyDescent="0.2">
      <c r="A1500" s="1">
        <v>1497</v>
      </c>
      <c r="B1500" s="2">
        <v>210</v>
      </c>
      <c r="C1500" s="2" t="s">
        <v>123</v>
      </c>
      <c r="D1500" s="12" t="s">
        <v>879</v>
      </c>
      <c r="E1500" s="8" t="s">
        <v>907</v>
      </c>
      <c r="F1500" s="23">
        <v>1</v>
      </c>
      <c r="G1500" s="1" t="s">
        <v>714</v>
      </c>
      <c r="H1500" s="14">
        <v>12.2</v>
      </c>
      <c r="J1500" s="14">
        <f t="shared" si="15"/>
        <v>13.971399357258385</v>
      </c>
      <c r="K1500" s="14">
        <v>1.2</v>
      </c>
      <c r="L1500" s="14">
        <f t="shared" si="16"/>
        <v>16.765679228710059</v>
      </c>
      <c r="O1500" s="1" t="s">
        <v>1246</v>
      </c>
      <c r="P1500" s="116" t="s">
        <v>23</v>
      </c>
      <c r="Q1500" s="116"/>
    </row>
    <row r="1501" spans="1:19" hidden="1" x14ac:dyDescent="0.2">
      <c r="A1501" s="1">
        <v>1498</v>
      </c>
      <c r="B1501" s="2">
        <v>210</v>
      </c>
      <c r="C1501" s="2" t="s">
        <v>123</v>
      </c>
      <c r="D1501" s="12" t="s">
        <v>879</v>
      </c>
      <c r="E1501" s="8" t="s">
        <v>908</v>
      </c>
      <c r="F1501" s="23">
        <v>1</v>
      </c>
      <c r="G1501" s="1" t="s">
        <v>700</v>
      </c>
      <c r="H1501" s="14">
        <v>1.4</v>
      </c>
      <c r="J1501" s="14">
        <f t="shared" si="15"/>
        <v>4.7328638264796927</v>
      </c>
      <c r="K1501" s="14">
        <v>1.8</v>
      </c>
      <c r="L1501" s="14">
        <f t="shared" si="16"/>
        <v>8.5191548876634471</v>
      </c>
      <c r="O1501" s="1" t="s">
        <v>1245</v>
      </c>
      <c r="P1501" s="1" t="s">
        <v>620</v>
      </c>
    </row>
    <row r="1502" spans="1:19" hidden="1" x14ac:dyDescent="0.2">
      <c r="A1502" s="1">
        <v>1499</v>
      </c>
      <c r="B1502" s="2">
        <v>210</v>
      </c>
      <c r="C1502" s="2" t="s">
        <v>123</v>
      </c>
      <c r="D1502" s="12" t="s">
        <v>879</v>
      </c>
      <c r="E1502" s="8" t="s">
        <v>909</v>
      </c>
      <c r="F1502" s="23">
        <v>1</v>
      </c>
      <c r="G1502" s="1" t="s">
        <v>699</v>
      </c>
      <c r="H1502" s="14">
        <v>1.5</v>
      </c>
      <c r="J1502" s="14">
        <f t="shared" si="15"/>
        <v>4.8989794855663558</v>
      </c>
      <c r="K1502" s="14">
        <v>1.8</v>
      </c>
      <c r="L1502" s="14">
        <f t="shared" si="16"/>
        <v>8.8181630740194414</v>
      </c>
      <c r="O1502" s="1" t="s">
        <v>1245</v>
      </c>
      <c r="P1502" s="1" t="s">
        <v>620</v>
      </c>
    </row>
    <row r="1503" spans="1:19" hidden="1" x14ac:dyDescent="0.2">
      <c r="A1503" s="1">
        <v>1500</v>
      </c>
      <c r="B1503" s="2">
        <v>210</v>
      </c>
      <c r="C1503" s="2" t="s">
        <v>123</v>
      </c>
      <c r="D1503" s="12" t="s">
        <v>879</v>
      </c>
      <c r="E1503" s="8" t="s">
        <v>910</v>
      </c>
      <c r="F1503" s="2">
        <v>14</v>
      </c>
      <c r="G1503" s="1" t="s">
        <v>709</v>
      </c>
      <c r="H1503" s="14">
        <v>1.4</v>
      </c>
      <c r="J1503" s="14">
        <f t="shared" si="15"/>
        <v>4.7328638264796927</v>
      </c>
      <c r="K1503" s="14">
        <v>1.8</v>
      </c>
      <c r="L1503" s="14">
        <f t="shared" ref="L1503:L1534" si="17">J1503*K1503</f>
        <v>8.5191548876634471</v>
      </c>
      <c r="O1503" s="1" t="s">
        <v>1245</v>
      </c>
      <c r="P1503" s="1" t="s">
        <v>620</v>
      </c>
    </row>
    <row r="1504" spans="1:19" hidden="1" x14ac:dyDescent="0.2">
      <c r="A1504" s="1">
        <v>1501</v>
      </c>
      <c r="B1504" s="2">
        <v>210</v>
      </c>
      <c r="C1504" s="2" t="s">
        <v>123</v>
      </c>
      <c r="D1504" s="12" t="s">
        <v>879</v>
      </c>
      <c r="E1504" s="8" t="s">
        <v>911</v>
      </c>
      <c r="F1504" s="23">
        <v>12</v>
      </c>
      <c r="G1504" s="1" t="s">
        <v>30</v>
      </c>
      <c r="H1504" s="14">
        <v>24.5</v>
      </c>
      <c r="I1504" s="14"/>
      <c r="J1504" s="14">
        <f t="shared" si="15"/>
        <v>19.798989873223331</v>
      </c>
      <c r="K1504" s="14">
        <v>1.2</v>
      </c>
      <c r="L1504" s="14">
        <f t="shared" si="17"/>
        <v>23.758787847867996</v>
      </c>
      <c r="M1504" s="116"/>
      <c r="O1504" s="1" t="s">
        <v>1246</v>
      </c>
      <c r="P1504" s="116" t="s">
        <v>23</v>
      </c>
      <c r="Q1504" s="116"/>
    </row>
    <row r="1505" spans="1:17" hidden="1" x14ac:dyDescent="0.2">
      <c r="A1505" s="1">
        <v>1502</v>
      </c>
      <c r="B1505" s="2">
        <v>210</v>
      </c>
      <c r="C1505" s="2" t="s">
        <v>123</v>
      </c>
      <c r="D1505" s="12" t="s">
        <v>879</v>
      </c>
      <c r="E1505" s="8" t="s">
        <v>912</v>
      </c>
      <c r="F1505" s="23">
        <v>1</v>
      </c>
      <c r="G1505" s="1" t="s">
        <v>757</v>
      </c>
      <c r="H1505" s="14">
        <v>1.7</v>
      </c>
      <c r="J1505" s="14">
        <f t="shared" si="15"/>
        <v>5.215361924162119</v>
      </c>
      <c r="K1505" s="14">
        <v>1.8</v>
      </c>
      <c r="L1505" s="14">
        <f t="shared" si="17"/>
        <v>9.3876514634918138</v>
      </c>
      <c r="O1505" s="1" t="s">
        <v>1245</v>
      </c>
      <c r="P1505" s="1" t="s">
        <v>620</v>
      </c>
    </row>
    <row r="1506" spans="1:17" hidden="1" x14ac:dyDescent="0.2">
      <c r="A1506" s="1">
        <v>1503</v>
      </c>
      <c r="B1506" s="2">
        <v>210</v>
      </c>
      <c r="C1506" s="2" t="s">
        <v>123</v>
      </c>
      <c r="D1506" s="12" t="s">
        <v>879</v>
      </c>
      <c r="E1506" s="8" t="s">
        <v>913</v>
      </c>
      <c r="F1506" s="23">
        <v>1</v>
      </c>
      <c r="G1506" s="1" t="s">
        <v>714</v>
      </c>
      <c r="H1506" s="14">
        <v>18.100000000000001</v>
      </c>
      <c r="J1506" s="14">
        <f t="shared" si="15"/>
        <v>17.017637908946117</v>
      </c>
      <c r="K1506" s="14">
        <v>1.2</v>
      </c>
      <c r="L1506" s="14">
        <f t="shared" si="17"/>
        <v>20.421165490735341</v>
      </c>
      <c r="O1506" s="1" t="s">
        <v>1246</v>
      </c>
      <c r="P1506" s="116" t="s">
        <v>23</v>
      </c>
      <c r="Q1506" s="116"/>
    </row>
    <row r="1507" spans="1:17" hidden="1" x14ac:dyDescent="0.2">
      <c r="A1507" s="1">
        <v>1504</v>
      </c>
      <c r="B1507" s="2">
        <v>210</v>
      </c>
      <c r="C1507" s="2" t="s">
        <v>123</v>
      </c>
      <c r="D1507" s="12" t="s">
        <v>879</v>
      </c>
      <c r="E1507" s="8" t="s">
        <v>914</v>
      </c>
      <c r="F1507" s="23">
        <v>1</v>
      </c>
      <c r="G1507" s="1" t="s">
        <v>915</v>
      </c>
      <c r="H1507" s="14">
        <v>3.3</v>
      </c>
      <c r="J1507" s="14">
        <f t="shared" si="15"/>
        <v>7.2663608498339798</v>
      </c>
      <c r="K1507" s="14">
        <v>1.8</v>
      </c>
      <c r="L1507" s="14">
        <f t="shared" si="17"/>
        <v>13.079449529701163</v>
      </c>
      <c r="O1507" s="1" t="s">
        <v>1245</v>
      </c>
      <c r="P1507" s="1" t="s">
        <v>620</v>
      </c>
    </row>
    <row r="1508" spans="1:17" hidden="1" x14ac:dyDescent="0.2">
      <c r="A1508" s="1">
        <v>1505</v>
      </c>
      <c r="B1508" s="2">
        <v>210</v>
      </c>
      <c r="C1508" s="2" t="s">
        <v>123</v>
      </c>
      <c r="D1508" s="12" t="s">
        <v>879</v>
      </c>
      <c r="E1508" s="8" t="s">
        <v>916</v>
      </c>
      <c r="F1508" s="23">
        <v>1</v>
      </c>
      <c r="G1508" s="1" t="s">
        <v>699</v>
      </c>
      <c r="H1508" s="14">
        <v>5</v>
      </c>
      <c r="J1508" s="14">
        <f t="shared" si="15"/>
        <v>8.9442719099991592</v>
      </c>
      <c r="K1508" s="14">
        <v>1.8</v>
      </c>
      <c r="L1508" s="14">
        <f t="shared" si="17"/>
        <v>16.099689437998489</v>
      </c>
      <c r="O1508" s="1" t="s">
        <v>1245</v>
      </c>
      <c r="P1508" s="1" t="s">
        <v>620</v>
      </c>
    </row>
    <row r="1509" spans="1:17" hidden="1" x14ac:dyDescent="0.2">
      <c r="A1509" s="1">
        <v>1506</v>
      </c>
      <c r="B1509" s="2">
        <v>210</v>
      </c>
      <c r="C1509" s="2" t="s">
        <v>123</v>
      </c>
      <c r="D1509" s="12" t="s">
        <v>879</v>
      </c>
      <c r="E1509" s="8" t="s">
        <v>917</v>
      </c>
      <c r="F1509" s="23">
        <v>1</v>
      </c>
      <c r="G1509" s="1" t="s">
        <v>841</v>
      </c>
      <c r="H1509" s="14">
        <v>1.2</v>
      </c>
      <c r="J1509" s="14">
        <f t="shared" si="15"/>
        <v>4.3817804600413286</v>
      </c>
      <c r="K1509" s="14">
        <v>1.8</v>
      </c>
      <c r="L1509" s="14">
        <f t="shared" si="17"/>
        <v>7.8872048280743918</v>
      </c>
      <c r="O1509" s="1" t="s">
        <v>1245</v>
      </c>
      <c r="P1509" s="1" t="s">
        <v>620</v>
      </c>
    </row>
    <row r="1510" spans="1:17" hidden="1" x14ac:dyDescent="0.2">
      <c r="A1510" s="1">
        <v>1507</v>
      </c>
      <c r="B1510" s="2">
        <v>210</v>
      </c>
      <c r="C1510" s="2" t="s">
        <v>123</v>
      </c>
      <c r="D1510" s="12" t="s">
        <v>879</v>
      </c>
      <c r="E1510" s="8" t="s">
        <v>918</v>
      </c>
      <c r="F1510" s="23">
        <v>1</v>
      </c>
      <c r="G1510" s="1" t="s">
        <v>919</v>
      </c>
      <c r="H1510" s="14">
        <v>1.3</v>
      </c>
      <c r="J1510" s="14">
        <f t="shared" si="15"/>
        <v>4.5607017003965522</v>
      </c>
      <c r="K1510" s="14">
        <v>1.8</v>
      </c>
      <c r="L1510" s="14">
        <f t="shared" si="17"/>
        <v>8.2092630607137949</v>
      </c>
      <c r="O1510" s="1" t="s">
        <v>1245</v>
      </c>
      <c r="P1510" s="1" t="s">
        <v>620</v>
      </c>
    </row>
    <row r="1511" spans="1:17" hidden="1" x14ac:dyDescent="0.2">
      <c r="A1511" s="1">
        <v>1508</v>
      </c>
      <c r="B1511" s="2">
        <v>210</v>
      </c>
      <c r="C1511" s="2" t="s">
        <v>123</v>
      </c>
      <c r="D1511" s="12" t="s">
        <v>879</v>
      </c>
      <c r="E1511" s="8" t="s">
        <v>920</v>
      </c>
      <c r="F1511" s="23">
        <v>1</v>
      </c>
      <c r="G1511" s="1" t="s">
        <v>919</v>
      </c>
      <c r="H1511" s="14">
        <v>1.3</v>
      </c>
      <c r="J1511" s="14">
        <f t="shared" si="15"/>
        <v>4.5607017003965522</v>
      </c>
      <c r="K1511" s="14">
        <v>1.8</v>
      </c>
      <c r="L1511" s="14">
        <f t="shared" si="17"/>
        <v>8.2092630607137949</v>
      </c>
      <c r="O1511" s="1" t="s">
        <v>1245</v>
      </c>
      <c r="P1511" s="1" t="s">
        <v>620</v>
      </c>
    </row>
    <row r="1512" spans="1:17" hidden="1" x14ac:dyDescent="0.2">
      <c r="A1512" s="1">
        <v>1509</v>
      </c>
      <c r="B1512" s="2">
        <v>210</v>
      </c>
      <c r="C1512" s="2" t="s">
        <v>123</v>
      </c>
      <c r="D1512" s="12" t="s">
        <v>879</v>
      </c>
      <c r="E1512" s="8" t="s">
        <v>921</v>
      </c>
      <c r="F1512" s="23">
        <v>1</v>
      </c>
      <c r="G1512" s="1" t="s">
        <v>746</v>
      </c>
      <c r="H1512" s="14">
        <v>14.9</v>
      </c>
      <c r="J1512" s="14">
        <f t="shared" si="15"/>
        <v>15.440207252495027</v>
      </c>
      <c r="K1512" s="14">
        <v>1.8</v>
      </c>
      <c r="L1512" s="14">
        <f t="shared" si="17"/>
        <v>27.792373054491048</v>
      </c>
      <c r="O1512" s="1" t="s">
        <v>1245</v>
      </c>
      <c r="P1512" s="1" t="s">
        <v>620</v>
      </c>
    </row>
    <row r="1513" spans="1:17" hidden="1" x14ac:dyDescent="0.2">
      <c r="A1513" s="1">
        <v>1510</v>
      </c>
      <c r="B1513" s="2">
        <v>210</v>
      </c>
      <c r="C1513" s="2" t="s">
        <v>123</v>
      </c>
      <c r="D1513" s="12" t="s">
        <v>879</v>
      </c>
      <c r="E1513" s="8" t="s">
        <v>922</v>
      </c>
      <c r="F1513" s="23">
        <v>1</v>
      </c>
      <c r="G1513" s="1" t="s">
        <v>923</v>
      </c>
      <c r="H1513" s="14">
        <v>2.8</v>
      </c>
      <c r="J1513" s="14">
        <f t="shared" si="15"/>
        <v>6.6932802122726045</v>
      </c>
      <c r="K1513" s="14">
        <v>1.8</v>
      </c>
      <c r="L1513" s="14">
        <f t="shared" si="17"/>
        <v>12.047904382090689</v>
      </c>
      <c r="O1513" s="1" t="s">
        <v>1245</v>
      </c>
      <c r="P1513" s="1" t="s">
        <v>620</v>
      </c>
    </row>
    <row r="1514" spans="1:17" hidden="1" x14ac:dyDescent="0.2">
      <c r="A1514" s="1">
        <v>1511</v>
      </c>
      <c r="B1514" s="2">
        <v>210</v>
      </c>
      <c r="C1514" s="2" t="s">
        <v>123</v>
      </c>
      <c r="D1514" s="12" t="s">
        <v>879</v>
      </c>
      <c r="E1514" s="8" t="s">
        <v>924</v>
      </c>
      <c r="F1514" s="23">
        <v>14</v>
      </c>
      <c r="G1514" s="1" t="s">
        <v>925</v>
      </c>
      <c r="H1514" s="14">
        <v>3.4</v>
      </c>
      <c r="J1514" s="14">
        <f t="shared" ref="J1514:J1577" si="18">(SQRT(H1514))*4</f>
        <v>7.37563556583431</v>
      </c>
      <c r="K1514" s="14">
        <v>1.2</v>
      </c>
      <c r="L1514" s="14">
        <f t="shared" si="17"/>
        <v>8.8507626790011713</v>
      </c>
      <c r="O1514" s="1" t="s">
        <v>1246</v>
      </c>
      <c r="P1514" s="116" t="s">
        <v>23</v>
      </c>
      <c r="Q1514" s="116"/>
    </row>
    <row r="1515" spans="1:17" hidden="1" x14ac:dyDescent="0.2">
      <c r="A1515" s="1">
        <v>1512</v>
      </c>
      <c r="B1515" s="2">
        <v>210</v>
      </c>
      <c r="C1515" s="2" t="s">
        <v>123</v>
      </c>
      <c r="D1515" s="12" t="s">
        <v>879</v>
      </c>
      <c r="E1515" s="8" t="s">
        <v>926</v>
      </c>
      <c r="F1515" s="23">
        <v>1</v>
      </c>
      <c r="G1515" s="13" t="s">
        <v>706</v>
      </c>
      <c r="H1515" s="14">
        <v>21.5</v>
      </c>
      <c r="J1515" s="14">
        <f t="shared" si="18"/>
        <v>18.547236990991408</v>
      </c>
      <c r="K1515" s="14">
        <v>1.8</v>
      </c>
      <c r="L1515" s="14">
        <f t="shared" si="17"/>
        <v>33.385026583784537</v>
      </c>
      <c r="O1515" s="1" t="s">
        <v>1245</v>
      </c>
      <c r="P1515" s="1" t="s">
        <v>620</v>
      </c>
    </row>
    <row r="1516" spans="1:17" hidden="1" x14ac:dyDescent="0.2">
      <c r="A1516" s="1">
        <v>1513</v>
      </c>
      <c r="B1516" s="2">
        <v>210</v>
      </c>
      <c r="C1516" s="2" t="s">
        <v>123</v>
      </c>
      <c r="D1516" s="12" t="s">
        <v>879</v>
      </c>
      <c r="E1516" s="8" t="s">
        <v>927</v>
      </c>
      <c r="F1516" s="2">
        <v>14</v>
      </c>
      <c r="G1516" s="1" t="s">
        <v>709</v>
      </c>
      <c r="H1516" s="14">
        <v>5</v>
      </c>
      <c r="J1516" s="14">
        <f t="shared" si="18"/>
        <v>8.9442719099991592</v>
      </c>
      <c r="K1516" s="14">
        <v>1.8</v>
      </c>
      <c r="L1516" s="14">
        <f t="shared" si="17"/>
        <v>16.099689437998489</v>
      </c>
      <c r="O1516" s="1" t="s">
        <v>1245</v>
      </c>
      <c r="P1516" s="1" t="s">
        <v>620</v>
      </c>
    </row>
    <row r="1517" spans="1:17" hidden="1" x14ac:dyDescent="0.2">
      <c r="A1517" s="1">
        <v>1514</v>
      </c>
      <c r="B1517" s="2">
        <v>210</v>
      </c>
      <c r="C1517" s="2" t="s">
        <v>123</v>
      </c>
      <c r="D1517" s="12" t="s">
        <v>879</v>
      </c>
      <c r="E1517" s="8" t="s">
        <v>928</v>
      </c>
      <c r="F1517" s="2">
        <v>1</v>
      </c>
      <c r="G1517" s="1" t="s">
        <v>929</v>
      </c>
      <c r="H1517" s="14">
        <v>6.7</v>
      </c>
      <c r="J1517" s="14">
        <f t="shared" si="18"/>
        <v>10.353743284435827</v>
      </c>
      <c r="K1517" s="14">
        <v>1.2</v>
      </c>
      <c r="L1517" s="14">
        <f t="shared" si="17"/>
        <v>12.424491941322993</v>
      </c>
      <c r="O1517" s="1" t="s">
        <v>1246</v>
      </c>
      <c r="P1517" s="116" t="s">
        <v>23</v>
      </c>
      <c r="Q1517" s="116"/>
    </row>
    <row r="1518" spans="1:17" hidden="1" x14ac:dyDescent="0.2">
      <c r="A1518" s="1">
        <v>1515</v>
      </c>
      <c r="B1518" s="2">
        <v>210</v>
      </c>
      <c r="C1518" s="2" t="s">
        <v>123</v>
      </c>
      <c r="D1518" s="12" t="s">
        <v>879</v>
      </c>
      <c r="E1518" s="8" t="s">
        <v>930</v>
      </c>
      <c r="F1518" s="2">
        <v>1</v>
      </c>
      <c r="G1518" s="1" t="s">
        <v>929</v>
      </c>
      <c r="H1518" s="14">
        <v>15.7</v>
      </c>
      <c r="J1518" s="14">
        <f t="shared" si="18"/>
        <v>15.84929020492716</v>
      </c>
      <c r="K1518" s="14">
        <v>1.2</v>
      </c>
      <c r="L1518" s="14">
        <f t="shared" si="17"/>
        <v>19.019148245912589</v>
      </c>
      <c r="O1518" s="1" t="s">
        <v>1246</v>
      </c>
      <c r="P1518" s="116" t="s">
        <v>23</v>
      </c>
      <c r="Q1518" s="116"/>
    </row>
    <row r="1519" spans="1:17" hidden="1" x14ac:dyDescent="0.2">
      <c r="A1519" s="1">
        <v>1516</v>
      </c>
      <c r="B1519" s="2">
        <v>210</v>
      </c>
      <c r="C1519" s="2" t="s">
        <v>123</v>
      </c>
      <c r="D1519" s="12" t="s">
        <v>879</v>
      </c>
      <c r="E1519" s="8" t="s">
        <v>931</v>
      </c>
      <c r="F1519" s="23">
        <v>4</v>
      </c>
      <c r="G1519" s="1" t="s">
        <v>932</v>
      </c>
      <c r="H1519" s="14">
        <v>15.5</v>
      </c>
      <c r="J1519" s="14">
        <f t="shared" si="18"/>
        <v>15.748015748023622</v>
      </c>
      <c r="K1519" s="14">
        <v>1.2</v>
      </c>
      <c r="L1519" s="14">
        <f t="shared" si="17"/>
        <v>18.897618897628345</v>
      </c>
      <c r="O1519" s="1" t="s">
        <v>1246</v>
      </c>
      <c r="P1519" s="116" t="s">
        <v>23</v>
      </c>
      <c r="Q1519" s="116"/>
    </row>
    <row r="1520" spans="1:17" hidden="1" x14ac:dyDescent="0.2">
      <c r="A1520" s="1">
        <v>1517</v>
      </c>
      <c r="B1520" s="2">
        <v>210</v>
      </c>
      <c r="C1520" s="2" t="s">
        <v>123</v>
      </c>
      <c r="D1520" s="12" t="s">
        <v>879</v>
      </c>
      <c r="E1520" s="8" t="s">
        <v>933</v>
      </c>
      <c r="F1520" s="23">
        <v>1</v>
      </c>
      <c r="G1520" s="1" t="s">
        <v>934</v>
      </c>
      <c r="H1520" s="14">
        <v>4.8</v>
      </c>
      <c r="J1520" s="14">
        <f t="shared" si="18"/>
        <v>8.7635609200826572</v>
      </c>
      <c r="K1520" s="14">
        <v>1.8</v>
      </c>
      <c r="L1520" s="14">
        <f t="shared" si="17"/>
        <v>15.774409656148784</v>
      </c>
      <c r="O1520" s="1" t="s">
        <v>1245</v>
      </c>
      <c r="P1520" s="1" t="s">
        <v>620</v>
      </c>
    </row>
    <row r="1521" spans="1:20" hidden="1" x14ac:dyDescent="0.2">
      <c r="A1521" s="1">
        <v>1518</v>
      </c>
      <c r="B1521" s="2">
        <v>210</v>
      </c>
      <c r="C1521" s="2" t="s">
        <v>123</v>
      </c>
      <c r="D1521" s="12" t="s">
        <v>879</v>
      </c>
      <c r="E1521" s="8" t="s">
        <v>935</v>
      </c>
      <c r="F1521" s="23">
        <v>1</v>
      </c>
      <c r="G1521" s="1" t="s">
        <v>936</v>
      </c>
      <c r="H1521" s="14">
        <v>1.4</v>
      </c>
      <c r="J1521" s="14">
        <f t="shared" si="18"/>
        <v>4.7328638264796927</v>
      </c>
      <c r="K1521" s="14">
        <v>1.8</v>
      </c>
      <c r="L1521" s="14">
        <f t="shared" si="17"/>
        <v>8.5191548876634471</v>
      </c>
      <c r="O1521" s="1" t="s">
        <v>1245</v>
      </c>
      <c r="P1521" s="1" t="s">
        <v>620</v>
      </c>
      <c r="T1521" s="13"/>
    </row>
    <row r="1522" spans="1:20" hidden="1" x14ac:dyDescent="0.2">
      <c r="A1522" s="1">
        <v>1519</v>
      </c>
      <c r="B1522" s="2">
        <v>210</v>
      </c>
      <c r="C1522" s="2" t="s">
        <v>123</v>
      </c>
      <c r="D1522" s="12" t="s">
        <v>879</v>
      </c>
      <c r="E1522" s="8" t="s">
        <v>937</v>
      </c>
      <c r="F1522" s="23">
        <v>1</v>
      </c>
      <c r="G1522" s="1" t="s">
        <v>936</v>
      </c>
      <c r="H1522" s="14">
        <v>1.4</v>
      </c>
      <c r="J1522" s="14">
        <f t="shared" si="18"/>
        <v>4.7328638264796927</v>
      </c>
      <c r="K1522" s="14">
        <v>1.8</v>
      </c>
      <c r="L1522" s="14">
        <f t="shared" si="17"/>
        <v>8.5191548876634471</v>
      </c>
      <c r="O1522" s="1" t="s">
        <v>1245</v>
      </c>
      <c r="P1522" s="1" t="s">
        <v>620</v>
      </c>
      <c r="T1522" s="13"/>
    </row>
    <row r="1523" spans="1:20" hidden="1" x14ac:dyDescent="0.2">
      <c r="A1523" s="1">
        <v>1520</v>
      </c>
      <c r="B1523" s="2">
        <v>210</v>
      </c>
      <c r="C1523" s="2" t="s">
        <v>123</v>
      </c>
      <c r="D1523" s="12" t="s">
        <v>879</v>
      </c>
      <c r="E1523" s="8" t="s">
        <v>938</v>
      </c>
      <c r="F1523" s="23">
        <v>1</v>
      </c>
      <c r="G1523" s="1" t="s">
        <v>939</v>
      </c>
      <c r="H1523" s="14">
        <v>3.8</v>
      </c>
      <c r="J1523" s="14">
        <f t="shared" si="18"/>
        <v>7.7974354758471707</v>
      </c>
      <c r="K1523" s="14">
        <v>1.8</v>
      </c>
      <c r="L1523" s="14">
        <f t="shared" si="17"/>
        <v>14.035383856524907</v>
      </c>
      <c r="O1523" s="1" t="s">
        <v>1245</v>
      </c>
      <c r="P1523" s="1" t="s">
        <v>620</v>
      </c>
    </row>
    <row r="1524" spans="1:20" hidden="1" x14ac:dyDescent="0.2">
      <c r="A1524" s="1">
        <v>1521</v>
      </c>
      <c r="B1524" s="2">
        <v>210</v>
      </c>
      <c r="C1524" s="2" t="s">
        <v>123</v>
      </c>
      <c r="D1524" s="12" t="s">
        <v>879</v>
      </c>
      <c r="E1524" s="8" t="s">
        <v>940</v>
      </c>
      <c r="F1524" s="23">
        <v>6</v>
      </c>
      <c r="G1524" s="1" t="s">
        <v>690</v>
      </c>
      <c r="H1524" s="14">
        <v>11.6</v>
      </c>
      <c r="J1524" s="14">
        <f t="shared" si="18"/>
        <v>13.62350909274112</v>
      </c>
      <c r="K1524" s="14">
        <v>1.2</v>
      </c>
      <c r="L1524" s="14">
        <f t="shared" si="17"/>
        <v>16.348210911289343</v>
      </c>
      <c r="O1524" s="1" t="s">
        <v>1246</v>
      </c>
      <c r="P1524" s="116" t="s">
        <v>23</v>
      </c>
      <c r="Q1524" s="116"/>
    </row>
    <row r="1525" spans="1:20" hidden="1" x14ac:dyDescent="0.2">
      <c r="A1525" s="1">
        <v>1522</v>
      </c>
      <c r="B1525" s="2">
        <v>210</v>
      </c>
      <c r="C1525" s="2" t="s">
        <v>123</v>
      </c>
      <c r="D1525" s="12" t="s">
        <v>879</v>
      </c>
      <c r="E1525" s="8" t="s">
        <v>941</v>
      </c>
      <c r="F1525" s="23">
        <v>1</v>
      </c>
      <c r="G1525" s="1" t="s">
        <v>942</v>
      </c>
      <c r="H1525" s="14">
        <v>15.4</v>
      </c>
      <c r="J1525" s="14">
        <f t="shared" si="18"/>
        <v>15.697133496278868</v>
      </c>
      <c r="K1525" s="14">
        <v>1.8</v>
      </c>
      <c r="L1525" s="14">
        <f t="shared" si="17"/>
        <v>28.254840293301964</v>
      </c>
      <c r="O1525" s="1" t="s">
        <v>1245</v>
      </c>
      <c r="P1525" s="1" t="s">
        <v>620</v>
      </c>
    </row>
    <row r="1526" spans="1:20" hidden="1" x14ac:dyDescent="0.2">
      <c r="A1526" s="1">
        <v>1523</v>
      </c>
      <c r="B1526" s="2">
        <v>210</v>
      </c>
      <c r="C1526" s="2" t="s">
        <v>123</v>
      </c>
      <c r="D1526" s="12" t="s">
        <v>879</v>
      </c>
      <c r="E1526" s="8" t="s">
        <v>943</v>
      </c>
      <c r="F1526" s="23">
        <v>1</v>
      </c>
      <c r="G1526" s="1" t="s">
        <v>701</v>
      </c>
      <c r="H1526" s="14">
        <v>9.4</v>
      </c>
      <c r="J1526" s="14">
        <f t="shared" si="18"/>
        <v>12.263767773404714</v>
      </c>
      <c r="K1526" s="14">
        <v>1.2</v>
      </c>
      <c r="L1526" s="14">
        <f t="shared" si="17"/>
        <v>14.716521328085657</v>
      </c>
      <c r="O1526" s="1" t="s">
        <v>1246</v>
      </c>
      <c r="P1526" s="116" t="s">
        <v>23</v>
      </c>
      <c r="Q1526" s="116"/>
    </row>
    <row r="1527" spans="1:20" hidden="1" x14ac:dyDescent="0.2">
      <c r="A1527" s="1">
        <v>1524</v>
      </c>
      <c r="B1527" s="2">
        <v>210</v>
      </c>
      <c r="C1527" s="2" t="s">
        <v>123</v>
      </c>
      <c r="D1527" s="12" t="s">
        <v>879</v>
      </c>
      <c r="E1527" s="8" t="s">
        <v>944</v>
      </c>
      <c r="F1527" s="23">
        <v>1</v>
      </c>
      <c r="G1527" s="1" t="s">
        <v>945</v>
      </c>
      <c r="H1527" s="14">
        <v>1.7</v>
      </c>
      <c r="J1527" s="14">
        <f t="shared" si="18"/>
        <v>5.215361924162119</v>
      </c>
      <c r="K1527" s="14">
        <v>1.2</v>
      </c>
      <c r="L1527" s="14">
        <f t="shared" si="17"/>
        <v>6.2584343089945422</v>
      </c>
      <c r="O1527" s="1" t="s">
        <v>1246</v>
      </c>
      <c r="P1527" s="116" t="s">
        <v>23</v>
      </c>
      <c r="Q1527" s="116"/>
    </row>
    <row r="1528" spans="1:20" hidden="1" x14ac:dyDescent="0.2">
      <c r="A1528" s="1">
        <v>1525</v>
      </c>
      <c r="B1528" s="2">
        <v>210</v>
      </c>
      <c r="C1528" s="2" t="s">
        <v>123</v>
      </c>
      <c r="D1528" s="12" t="s">
        <v>879</v>
      </c>
      <c r="E1528" s="8" t="s">
        <v>946</v>
      </c>
      <c r="F1528" s="23">
        <v>1</v>
      </c>
      <c r="G1528" s="1" t="s">
        <v>700</v>
      </c>
      <c r="H1528" s="14">
        <v>1.1000000000000001</v>
      </c>
      <c r="J1528" s="14">
        <f t="shared" si="18"/>
        <v>4.1952353926806065</v>
      </c>
      <c r="K1528" s="14">
        <v>1.8</v>
      </c>
      <c r="L1528" s="14">
        <f t="shared" si="17"/>
        <v>7.5514237068250916</v>
      </c>
      <c r="O1528" s="1" t="s">
        <v>1245</v>
      </c>
      <c r="P1528" s="1" t="s">
        <v>620</v>
      </c>
    </row>
    <row r="1529" spans="1:20" hidden="1" x14ac:dyDescent="0.2">
      <c r="A1529" s="1">
        <v>1526</v>
      </c>
      <c r="B1529" s="2">
        <v>210</v>
      </c>
      <c r="C1529" s="2" t="s">
        <v>123</v>
      </c>
      <c r="D1529" s="12" t="s">
        <v>879</v>
      </c>
      <c r="E1529" s="8" t="s">
        <v>947</v>
      </c>
      <c r="F1529" s="23">
        <v>1</v>
      </c>
      <c r="G1529" s="1" t="s">
        <v>948</v>
      </c>
      <c r="H1529" s="14">
        <v>3.1</v>
      </c>
      <c r="J1529" s="14">
        <f t="shared" si="18"/>
        <v>7.0427267446636037</v>
      </c>
      <c r="K1529" s="14">
        <v>1.8</v>
      </c>
      <c r="L1529" s="14">
        <f t="shared" si="17"/>
        <v>12.676908140394486</v>
      </c>
      <c r="O1529" s="1" t="s">
        <v>1245</v>
      </c>
      <c r="P1529" s="1" t="s">
        <v>620</v>
      </c>
    </row>
    <row r="1530" spans="1:20" hidden="1" x14ac:dyDescent="0.2">
      <c r="A1530" s="1">
        <v>1527</v>
      </c>
      <c r="B1530" s="2">
        <v>210</v>
      </c>
      <c r="C1530" s="2" t="s">
        <v>123</v>
      </c>
      <c r="D1530" s="12" t="s">
        <v>879</v>
      </c>
      <c r="E1530" s="8" t="s">
        <v>949</v>
      </c>
      <c r="F1530" s="23">
        <v>1</v>
      </c>
      <c r="G1530" s="1" t="s">
        <v>704</v>
      </c>
      <c r="H1530" s="14">
        <v>34.4</v>
      </c>
      <c r="J1530" s="14">
        <f t="shared" si="18"/>
        <v>23.460605277784289</v>
      </c>
      <c r="K1530" s="14">
        <v>1.2</v>
      </c>
      <c r="L1530" s="14">
        <f t="shared" si="17"/>
        <v>28.152726333341146</v>
      </c>
      <c r="O1530" s="1" t="s">
        <v>1246</v>
      </c>
      <c r="P1530" s="116" t="s">
        <v>23</v>
      </c>
      <c r="Q1530" s="116"/>
    </row>
    <row r="1531" spans="1:20" hidden="1" x14ac:dyDescent="0.2">
      <c r="A1531" s="1">
        <v>1528</v>
      </c>
      <c r="B1531" s="2">
        <v>210</v>
      </c>
      <c r="C1531" s="2" t="s">
        <v>123</v>
      </c>
      <c r="D1531" s="12" t="s">
        <v>879</v>
      </c>
      <c r="E1531" s="8" t="s">
        <v>951</v>
      </c>
      <c r="F1531" s="23">
        <v>6</v>
      </c>
      <c r="G1531" s="1" t="s">
        <v>669</v>
      </c>
      <c r="H1531" s="14">
        <v>13</v>
      </c>
      <c r="J1531" s="14">
        <f t="shared" si="18"/>
        <v>14.422205101855956</v>
      </c>
      <c r="K1531" s="14">
        <v>1.2</v>
      </c>
      <c r="L1531" s="14">
        <f t="shared" si="17"/>
        <v>17.306646122227146</v>
      </c>
      <c r="O1531" s="1" t="s">
        <v>1246</v>
      </c>
      <c r="P1531" s="116" t="s">
        <v>23</v>
      </c>
      <c r="Q1531" s="116"/>
    </row>
    <row r="1532" spans="1:20" hidden="1" x14ac:dyDescent="0.2">
      <c r="A1532" s="1">
        <v>1529</v>
      </c>
      <c r="B1532" s="2">
        <v>211</v>
      </c>
      <c r="C1532" s="2" t="s">
        <v>55</v>
      </c>
      <c r="D1532" s="12" t="s">
        <v>693</v>
      </c>
      <c r="E1532" s="8" t="s">
        <v>716</v>
      </c>
      <c r="F1532" s="23">
        <v>6</v>
      </c>
      <c r="G1532" s="1" t="s">
        <v>713</v>
      </c>
      <c r="H1532" s="2">
        <v>3.6</v>
      </c>
      <c r="J1532" s="14">
        <f t="shared" si="18"/>
        <v>7.5894663844041101</v>
      </c>
      <c r="K1532" s="14">
        <v>1.2</v>
      </c>
      <c r="L1532" s="14">
        <f t="shared" si="17"/>
        <v>9.1073596612849315</v>
      </c>
      <c r="O1532" s="1" t="s">
        <v>1246</v>
      </c>
      <c r="P1532" s="116" t="s">
        <v>23</v>
      </c>
      <c r="Q1532" s="116"/>
    </row>
    <row r="1533" spans="1:20" hidden="1" x14ac:dyDescent="0.2">
      <c r="A1533" s="1">
        <v>1530</v>
      </c>
      <c r="B1533" s="2">
        <v>211</v>
      </c>
      <c r="C1533" s="2" t="s">
        <v>123</v>
      </c>
      <c r="D1533" s="12" t="s">
        <v>693</v>
      </c>
      <c r="E1533" s="8" t="s">
        <v>732</v>
      </c>
      <c r="F1533" s="23">
        <v>6</v>
      </c>
      <c r="G1533" s="1" t="s">
        <v>669</v>
      </c>
      <c r="H1533" s="2">
        <v>24.3</v>
      </c>
      <c r="J1533" s="14">
        <f t="shared" si="18"/>
        <v>19.718012070185981</v>
      </c>
      <c r="K1533" s="14">
        <v>1.2</v>
      </c>
      <c r="L1533" s="14">
        <f t="shared" si="17"/>
        <v>23.661614484223175</v>
      </c>
      <c r="O1533" s="1" t="s">
        <v>1246</v>
      </c>
      <c r="P1533" s="116" t="s">
        <v>23</v>
      </c>
      <c r="Q1533" s="116"/>
    </row>
    <row r="1534" spans="1:20" hidden="1" x14ac:dyDescent="0.2">
      <c r="A1534" s="1">
        <v>1531</v>
      </c>
      <c r="B1534" s="2">
        <v>211</v>
      </c>
      <c r="C1534" s="2" t="s">
        <v>123</v>
      </c>
      <c r="D1534" s="12" t="s">
        <v>693</v>
      </c>
      <c r="E1534" s="8" t="s">
        <v>1072</v>
      </c>
      <c r="F1534" s="2">
        <v>14</v>
      </c>
      <c r="G1534" s="1" t="s">
        <v>709</v>
      </c>
      <c r="H1534" s="2">
        <v>1.9</v>
      </c>
      <c r="J1534" s="14">
        <f t="shared" si="18"/>
        <v>5.5136195008360884</v>
      </c>
      <c r="K1534" s="14">
        <v>1.2</v>
      </c>
      <c r="L1534" s="14">
        <f t="shared" si="17"/>
        <v>6.6163434010033058</v>
      </c>
      <c r="O1534" s="1" t="s">
        <v>1246</v>
      </c>
      <c r="P1534" s="116" t="s">
        <v>23</v>
      </c>
      <c r="Q1534" s="116"/>
    </row>
    <row r="1535" spans="1:20" hidden="1" x14ac:dyDescent="0.2">
      <c r="A1535" s="1">
        <v>1532</v>
      </c>
      <c r="B1535" s="2">
        <v>211</v>
      </c>
      <c r="C1535" s="2" t="s">
        <v>123</v>
      </c>
      <c r="D1535" s="12" t="s">
        <v>693</v>
      </c>
      <c r="E1535" s="8" t="s">
        <v>733</v>
      </c>
      <c r="F1535" s="23">
        <v>4</v>
      </c>
      <c r="G1535" s="1" t="s">
        <v>952</v>
      </c>
      <c r="H1535" s="2">
        <v>4.0999999999999996</v>
      </c>
      <c r="J1535" s="14">
        <f t="shared" si="18"/>
        <v>8.0993826925266337</v>
      </c>
      <c r="K1535" s="14">
        <v>1.2</v>
      </c>
      <c r="L1535" s="14">
        <f t="shared" ref="L1535:L1543" si="19">J1535*K1535</f>
        <v>9.7192592310319608</v>
      </c>
      <c r="O1535" s="1" t="s">
        <v>1246</v>
      </c>
      <c r="P1535" s="116" t="s">
        <v>23</v>
      </c>
      <c r="Q1535" s="116"/>
    </row>
    <row r="1536" spans="1:20" hidden="1" x14ac:dyDescent="0.2">
      <c r="A1536" s="1">
        <v>1533</v>
      </c>
      <c r="B1536" s="2">
        <v>211</v>
      </c>
      <c r="C1536" s="2" t="s">
        <v>123</v>
      </c>
      <c r="D1536" s="12" t="s">
        <v>693</v>
      </c>
      <c r="E1536" s="8" t="s">
        <v>717</v>
      </c>
      <c r="F1536" s="23">
        <v>3</v>
      </c>
      <c r="G1536" s="1" t="s">
        <v>1028</v>
      </c>
      <c r="H1536" s="2">
        <v>20.5</v>
      </c>
      <c r="J1536" s="14">
        <f t="shared" si="18"/>
        <v>18.110770276274835</v>
      </c>
      <c r="K1536" s="14">
        <v>1.8</v>
      </c>
      <c r="L1536" s="14">
        <f t="shared" si="19"/>
        <v>32.599386497294702</v>
      </c>
      <c r="O1536" s="1" t="s">
        <v>1245</v>
      </c>
      <c r="P1536" s="1" t="s">
        <v>620</v>
      </c>
    </row>
    <row r="1537" spans="1:20" hidden="1" x14ac:dyDescent="0.2">
      <c r="A1537" s="1">
        <v>1534</v>
      </c>
      <c r="B1537" s="2">
        <v>211</v>
      </c>
      <c r="C1537" s="2" t="s">
        <v>123</v>
      </c>
      <c r="D1537" s="12" t="s">
        <v>693</v>
      </c>
      <c r="E1537" s="8" t="s">
        <v>718</v>
      </c>
      <c r="F1537" s="23">
        <v>4</v>
      </c>
      <c r="G1537" s="1" t="s">
        <v>953</v>
      </c>
      <c r="H1537" s="2">
        <v>14.8</v>
      </c>
      <c r="J1537" s="14">
        <f t="shared" si="18"/>
        <v>15.388307249337076</v>
      </c>
      <c r="K1537" s="14">
        <v>1.2</v>
      </c>
      <c r="L1537" s="14">
        <f t="shared" si="19"/>
        <v>18.465968699204492</v>
      </c>
      <c r="O1537" s="1" t="s">
        <v>1246</v>
      </c>
      <c r="P1537" s="116" t="s">
        <v>23</v>
      </c>
      <c r="Q1537" s="116"/>
    </row>
    <row r="1538" spans="1:20" hidden="1" x14ac:dyDescent="0.2">
      <c r="A1538" s="1">
        <v>1535</v>
      </c>
      <c r="B1538" s="2">
        <v>211</v>
      </c>
      <c r="C1538" s="2" t="s">
        <v>123</v>
      </c>
      <c r="D1538" s="12" t="s">
        <v>693</v>
      </c>
      <c r="E1538" s="8" t="s">
        <v>719</v>
      </c>
      <c r="F1538" s="2">
        <v>15</v>
      </c>
      <c r="G1538" s="1" t="s">
        <v>965</v>
      </c>
      <c r="H1538" s="2">
        <v>13.5</v>
      </c>
      <c r="J1538" s="14">
        <f t="shared" si="18"/>
        <v>14.696938456699069</v>
      </c>
      <c r="K1538" s="14">
        <v>1.2</v>
      </c>
      <c r="L1538" s="14">
        <f t="shared" si="19"/>
        <v>17.636326148038883</v>
      </c>
      <c r="O1538" s="1" t="s">
        <v>1246</v>
      </c>
      <c r="P1538" s="116" t="s">
        <v>23</v>
      </c>
      <c r="Q1538" s="116"/>
    </row>
    <row r="1539" spans="1:20" hidden="1" x14ac:dyDescent="0.2">
      <c r="A1539" s="1">
        <v>1536</v>
      </c>
      <c r="B1539" s="2">
        <v>211</v>
      </c>
      <c r="C1539" s="2" t="s">
        <v>123</v>
      </c>
      <c r="D1539" s="12" t="s">
        <v>693</v>
      </c>
      <c r="E1539" s="8" t="s">
        <v>720</v>
      </c>
      <c r="F1539" s="23">
        <v>3</v>
      </c>
      <c r="G1539" s="1" t="s">
        <v>954</v>
      </c>
      <c r="H1539" s="2">
        <v>3.8</v>
      </c>
      <c r="J1539" s="14">
        <f t="shared" si="18"/>
        <v>7.7974354758471707</v>
      </c>
      <c r="K1539" s="14">
        <v>1.8</v>
      </c>
      <c r="L1539" s="14">
        <f t="shared" si="19"/>
        <v>14.035383856524907</v>
      </c>
      <c r="O1539" s="1" t="s">
        <v>1245</v>
      </c>
      <c r="P1539" s="1" t="s">
        <v>620</v>
      </c>
    </row>
    <row r="1540" spans="1:20" hidden="1" x14ac:dyDescent="0.2">
      <c r="A1540" s="1">
        <v>1537</v>
      </c>
      <c r="B1540" s="2">
        <v>211</v>
      </c>
      <c r="C1540" s="2" t="s">
        <v>123</v>
      </c>
      <c r="D1540" s="12" t="s">
        <v>693</v>
      </c>
      <c r="E1540" s="8" t="s">
        <v>721</v>
      </c>
      <c r="F1540" s="23">
        <v>3</v>
      </c>
      <c r="G1540" s="1" t="s">
        <v>1028</v>
      </c>
      <c r="H1540" s="2">
        <v>38</v>
      </c>
      <c r="J1540" s="14">
        <f t="shared" si="18"/>
        <v>24.657656011875904</v>
      </c>
      <c r="K1540" s="14">
        <v>1.8</v>
      </c>
      <c r="L1540" s="14">
        <f t="shared" si="19"/>
        <v>44.383780821376625</v>
      </c>
      <c r="O1540" s="1" t="s">
        <v>1245</v>
      </c>
      <c r="P1540" s="1" t="s">
        <v>620</v>
      </c>
    </row>
    <row r="1541" spans="1:20" hidden="1" x14ac:dyDescent="0.2">
      <c r="A1541" s="1">
        <v>1538</v>
      </c>
      <c r="B1541" s="2">
        <v>211</v>
      </c>
      <c r="C1541" s="2" t="s">
        <v>123</v>
      </c>
      <c r="D1541" s="12" t="s">
        <v>693</v>
      </c>
      <c r="E1541" s="8" t="s">
        <v>722</v>
      </c>
      <c r="F1541" s="23">
        <v>3</v>
      </c>
      <c r="G1541" s="1" t="s">
        <v>955</v>
      </c>
      <c r="H1541" s="2">
        <v>3.2</v>
      </c>
      <c r="J1541" s="14">
        <f t="shared" si="18"/>
        <v>7.1554175279993268</v>
      </c>
      <c r="K1541" s="14">
        <v>1.8</v>
      </c>
      <c r="L1541" s="14">
        <f t="shared" si="19"/>
        <v>12.879751550398788</v>
      </c>
      <c r="O1541" s="1" t="s">
        <v>1245</v>
      </c>
      <c r="P1541" s="1" t="s">
        <v>620</v>
      </c>
    </row>
    <row r="1542" spans="1:20" hidden="1" x14ac:dyDescent="0.2">
      <c r="A1542" s="1">
        <v>1539</v>
      </c>
      <c r="B1542" s="2">
        <v>211</v>
      </c>
      <c r="C1542" s="2" t="s">
        <v>123</v>
      </c>
      <c r="D1542" s="12" t="s">
        <v>693</v>
      </c>
      <c r="E1542" s="8" t="s">
        <v>723</v>
      </c>
      <c r="F1542" s="23">
        <v>2</v>
      </c>
      <c r="G1542" s="1" t="s">
        <v>700</v>
      </c>
      <c r="H1542" s="2">
        <v>1.7</v>
      </c>
      <c r="J1542" s="14">
        <f t="shared" si="18"/>
        <v>5.215361924162119</v>
      </c>
      <c r="K1542" s="14">
        <v>1.8</v>
      </c>
      <c r="L1542" s="14">
        <f t="shared" si="19"/>
        <v>9.3876514634918138</v>
      </c>
      <c r="O1542" s="1" t="s">
        <v>1245</v>
      </c>
      <c r="P1542" s="1" t="s">
        <v>620</v>
      </c>
    </row>
    <row r="1543" spans="1:20" hidden="1" x14ac:dyDescent="0.2">
      <c r="A1543" s="1">
        <v>1540</v>
      </c>
      <c r="B1543" s="2">
        <v>211</v>
      </c>
      <c r="C1543" s="2" t="s">
        <v>123</v>
      </c>
      <c r="D1543" s="12" t="s">
        <v>693</v>
      </c>
      <c r="E1543" s="8" t="s">
        <v>724</v>
      </c>
      <c r="F1543" s="23">
        <v>6</v>
      </c>
      <c r="G1543" s="1" t="s">
        <v>756</v>
      </c>
      <c r="H1543" s="2">
        <v>9.8000000000000007</v>
      </c>
      <c r="J1543" s="14">
        <f t="shared" si="18"/>
        <v>12.521980673998822</v>
      </c>
      <c r="K1543" s="14">
        <v>1.2</v>
      </c>
      <c r="L1543" s="14">
        <f t="shared" si="19"/>
        <v>15.026376808798586</v>
      </c>
      <c r="O1543" s="1" t="s">
        <v>1246</v>
      </c>
      <c r="P1543" s="116" t="s">
        <v>23</v>
      </c>
      <c r="Q1543" s="116"/>
    </row>
    <row r="1544" spans="1:20" hidden="1" x14ac:dyDescent="0.2">
      <c r="A1544" s="1">
        <v>1541</v>
      </c>
      <c r="B1544" s="2">
        <v>499</v>
      </c>
      <c r="C1544" s="8" t="s">
        <v>1290</v>
      </c>
      <c r="D1544" s="12" t="s">
        <v>1039</v>
      </c>
      <c r="E1544" s="8" t="s">
        <v>1122</v>
      </c>
      <c r="F1544" s="23">
        <v>9</v>
      </c>
      <c r="G1544" s="13" t="s">
        <v>511</v>
      </c>
      <c r="H1544" s="2">
        <v>70.2</v>
      </c>
      <c r="I1544" s="8"/>
      <c r="J1544" s="14">
        <f t="shared" si="18"/>
        <v>33.514176105045458</v>
      </c>
      <c r="K1544" s="8"/>
      <c r="L1544" s="8"/>
      <c r="M1544" s="17"/>
      <c r="N1544" s="13"/>
      <c r="O1544" s="13"/>
      <c r="P1544" s="13"/>
      <c r="Q1544" s="13"/>
      <c r="R1544" s="17"/>
      <c r="S1544" s="13"/>
    </row>
    <row r="1545" spans="1:20" hidden="1" x14ac:dyDescent="0.2">
      <c r="A1545" s="1">
        <v>1542</v>
      </c>
      <c r="B1545" s="2">
        <v>499</v>
      </c>
      <c r="C1545" s="2" t="s">
        <v>1291</v>
      </c>
      <c r="D1545" s="12" t="s">
        <v>1068</v>
      </c>
      <c r="E1545" s="8" t="s">
        <v>956</v>
      </c>
      <c r="F1545" s="2">
        <v>4</v>
      </c>
      <c r="G1545" s="1" t="s">
        <v>1070</v>
      </c>
      <c r="H1545" s="2">
        <v>21.9</v>
      </c>
      <c r="J1545" s="14">
        <f t="shared" si="18"/>
        <v>18.718974330876144</v>
      </c>
      <c r="K1545" s="14">
        <v>1.2</v>
      </c>
      <c r="L1545" s="14">
        <f t="shared" ref="L1545:L1576" si="20">J1545*K1545</f>
        <v>22.462769197051372</v>
      </c>
      <c r="O1545" s="1" t="s">
        <v>1246</v>
      </c>
      <c r="P1545" s="116" t="s">
        <v>23</v>
      </c>
      <c r="Q1545" s="116"/>
    </row>
    <row r="1546" spans="1:20" hidden="1" x14ac:dyDescent="0.2">
      <c r="A1546" s="1">
        <v>1543</v>
      </c>
      <c r="B1546" s="2">
        <v>499</v>
      </c>
      <c r="C1546" s="2" t="s">
        <v>1291</v>
      </c>
      <c r="D1546" s="12" t="s">
        <v>1068</v>
      </c>
      <c r="E1546" s="8" t="s">
        <v>958</v>
      </c>
      <c r="F1546" s="2">
        <v>4</v>
      </c>
      <c r="G1546" s="1" t="s">
        <v>1070</v>
      </c>
      <c r="H1546" s="2">
        <v>12.6</v>
      </c>
      <c r="J1546" s="14">
        <f t="shared" si="18"/>
        <v>14.198591479439079</v>
      </c>
      <c r="K1546" s="14">
        <v>1.2</v>
      </c>
      <c r="L1546" s="14">
        <f t="shared" si="20"/>
        <v>17.038309775326894</v>
      </c>
      <c r="O1546" s="1" t="s">
        <v>1246</v>
      </c>
      <c r="P1546" s="116" t="s">
        <v>23</v>
      </c>
      <c r="Q1546" s="116"/>
    </row>
    <row r="1547" spans="1:20" s="13" customFormat="1" hidden="1" x14ac:dyDescent="0.2">
      <c r="A1547" s="1">
        <v>1544</v>
      </c>
      <c r="B1547" s="2">
        <v>499</v>
      </c>
      <c r="C1547" s="2" t="s">
        <v>1291</v>
      </c>
      <c r="D1547" s="12" t="s">
        <v>1068</v>
      </c>
      <c r="E1547" s="8" t="s">
        <v>957</v>
      </c>
      <c r="F1547" s="2">
        <v>4</v>
      </c>
      <c r="G1547" s="1" t="s">
        <v>1070</v>
      </c>
      <c r="H1547" s="2">
        <v>10.5</v>
      </c>
      <c r="I1547" s="2"/>
      <c r="J1547" s="14">
        <f t="shared" si="18"/>
        <v>12.961481396815721</v>
      </c>
      <c r="K1547" s="14">
        <v>1.2</v>
      </c>
      <c r="L1547" s="14">
        <f t="shared" si="20"/>
        <v>15.553777676178864</v>
      </c>
      <c r="M1547" s="12"/>
      <c r="N1547" s="1"/>
      <c r="O1547" s="1" t="s">
        <v>1246</v>
      </c>
      <c r="P1547" s="116" t="s">
        <v>23</v>
      </c>
      <c r="Q1547" s="116"/>
      <c r="R1547" s="12"/>
      <c r="S1547" s="1"/>
      <c r="T1547" s="1"/>
    </row>
    <row r="1548" spans="1:20" hidden="1" x14ac:dyDescent="0.2">
      <c r="A1548" s="1">
        <v>1545</v>
      </c>
      <c r="B1548" s="2">
        <v>499</v>
      </c>
      <c r="C1548" s="2" t="s">
        <v>1292</v>
      </c>
      <c r="D1548" s="12" t="s">
        <v>1237</v>
      </c>
      <c r="E1548" s="8" t="s">
        <v>732</v>
      </c>
      <c r="F1548" s="23">
        <v>6</v>
      </c>
      <c r="G1548" s="1" t="s">
        <v>756</v>
      </c>
      <c r="H1548" s="2">
        <v>22.3</v>
      </c>
      <c r="J1548" s="14">
        <f t="shared" si="18"/>
        <v>18.889150324988151</v>
      </c>
      <c r="K1548" s="14">
        <v>1.2</v>
      </c>
      <c r="L1548" s="14">
        <f t="shared" si="20"/>
        <v>22.666980389985781</v>
      </c>
      <c r="O1548" s="1" t="s">
        <v>1246</v>
      </c>
      <c r="P1548" s="116" t="s">
        <v>23</v>
      </c>
      <c r="Q1548" s="116"/>
    </row>
    <row r="1549" spans="1:20" hidden="1" x14ac:dyDescent="0.2">
      <c r="A1549" s="1">
        <v>1546</v>
      </c>
      <c r="B1549" s="2">
        <v>499</v>
      </c>
      <c r="C1549" s="2" t="s">
        <v>1292</v>
      </c>
      <c r="D1549" s="12" t="s">
        <v>1237</v>
      </c>
      <c r="E1549" s="8" t="s">
        <v>1072</v>
      </c>
      <c r="F1549" s="2">
        <v>6</v>
      </c>
      <c r="G1549" s="1" t="s">
        <v>1026</v>
      </c>
      <c r="H1549" s="2">
        <v>84.9</v>
      </c>
      <c r="J1549" s="14">
        <f t="shared" si="18"/>
        <v>36.856478399326221</v>
      </c>
      <c r="K1549" s="14">
        <v>1.2</v>
      </c>
      <c r="L1549" s="14">
        <f t="shared" si="20"/>
        <v>44.227774079191462</v>
      </c>
      <c r="O1549" s="1" t="s">
        <v>1246</v>
      </c>
      <c r="P1549" s="116" t="s">
        <v>23</v>
      </c>
      <c r="Q1549" s="116"/>
    </row>
    <row r="1550" spans="1:20" hidden="1" x14ac:dyDescent="0.2">
      <c r="A1550" s="1">
        <v>1547</v>
      </c>
      <c r="B1550" s="2">
        <v>499</v>
      </c>
      <c r="C1550" s="2" t="s">
        <v>1292</v>
      </c>
      <c r="D1550" s="12" t="s">
        <v>1237</v>
      </c>
      <c r="E1550" s="8" t="s">
        <v>733</v>
      </c>
      <c r="F1550" s="23">
        <v>1</v>
      </c>
      <c r="G1550" s="13" t="s">
        <v>706</v>
      </c>
      <c r="H1550" s="2">
        <v>10.7</v>
      </c>
      <c r="J1550" s="14">
        <f t="shared" si="18"/>
        <v>13.0843417870369</v>
      </c>
      <c r="K1550" s="14">
        <v>1.8</v>
      </c>
      <c r="L1550" s="14">
        <f t="shared" si="20"/>
        <v>23.551815216666419</v>
      </c>
      <c r="O1550" s="1" t="s">
        <v>1245</v>
      </c>
      <c r="P1550" s="1" t="s">
        <v>620</v>
      </c>
    </row>
    <row r="1551" spans="1:20" hidden="1" x14ac:dyDescent="0.2">
      <c r="A1551" s="1">
        <v>1548</v>
      </c>
      <c r="B1551" s="2">
        <v>499</v>
      </c>
      <c r="C1551" s="2" t="s">
        <v>1292</v>
      </c>
      <c r="D1551" s="12" t="s">
        <v>1237</v>
      </c>
      <c r="E1551" s="8" t="s">
        <v>717</v>
      </c>
      <c r="F1551" s="23">
        <v>4</v>
      </c>
      <c r="G1551" s="1" t="s">
        <v>368</v>
      </c>
      <c r="H1551" s="2">
        <v>5.9</v>
      </c>
      <c r="J1551" s="14">
        <f t="shared" si="18"/>
        <v>9.7159662411928949</v>
      </c>
      <c r="K1551" s="14">
        <v>1.2</v>
      </c>
      <c r="L1551" s="14">
        <f t="shared" si="20"/>
        <v>11.659159489431474</v>
      </c>
      <c r="O1551" s="1" t="s">
        <v>1246</v>
      </c>
      <c r="P1551" s="116" t="s">
        <v>23</v>
      </c>
      <c r="Q1551" s="116"/>
    </row>
    <row r="1552" spans="1:20" hidden="1" x14ac:dyDescent="0.2">
      <c r="A1552" s="1">
        <v>1549</v>
      </c>
      <c r="B1552" s="2">
        <v>499</v>
      </c>
      <c r="C1552" s="2" t="s">
        <v>1292</v>
      </c>
      <c r="D1552" s="12" t="s">
        <v>1237</v>
      </c>
      <c r="E1552" s="8" t="s">
        <v>718</v>
      </c>
      <c r="F1552" s="23">
        <v>12</v>
      </c>
      <c r="G1552" s="1" t="s">
        <v>30</v>
      </c>
      <c r="H1552" s="2">
        <v>9.9</v>
      </c>
      <c r="J1552" s="14">
        <f t="shared" si="18"/>
        <v>12.58570617804182</v>
      </c>
      <c r="K1552" s="14">
        <v>1.2</v>
      </c>
      <c r="L1552" s="14">
        <f t="shared" si="20"/>
        <v>15.102847413650183</v>
      </c>
      <c r="O1552" s="1" t="s">
        <v>1246</v>
      </c>
      <c r="P1552" s="116" t="s">
        <v>23</v>
      </c>
      <c r="Q1552" s="116"/>
    </row>
    <row r="1553" spans="1:20" hidden="1" x14ac:dyDescent="0.2">
      <c r="A1553" s="1">
        <v>1550</v>
      </c>
      <c r="B1553" s="2">
        <v>499</v>
      </c>
      <c r="C1553" s="2" t="s">
        <v>1292</v>
      </c>
      <c r="D1553" s="12" t="s">
        <v>1237</v>
      </c>
      <c r="E1553" s="8" t="s">
        <v>719</v>
      </c>
      <c r="F1553" s="23">
        <v>3</v>
      </c>
      <c r="G1553" s="1" t="s">
        <v>961</v>
      </c>
      <c r="H1553" s="2">
        <v>2.4</v>
      </c>
      <c r="J1553" s="14">
        <f t="shared" si="18"/>
        <v>6.1967733539318672</v>
      </c>
      <c r="K1553" s="14">
        <v>1.8</v>
      </c>
      <c r="L1553" s="14">
        <f t="shared" si="20"/>
        <v>11.154192037077362</v>
      </c>
      <c r="O1553" s="1" t="s">
        <v>1245</v>
      </c>
      <c r="P1553" s="1" t="s">
        <v>620</v>
      </c>
    </row>
    <row r="1554" spans="1:20" hidden="1" x14ac:dyDescent="0.2">
      <c r="A1554" s="1">
        <v>1551</v>
      </c>
      <c r="B1554" s="2">
        <v>499</v>
      </c>
      <c r="C1554" s="2" t="s">
        <v>1292</v>
      </c>
      <c r="D1554" s="12" t="s">
        <v>1237</v>
      </c>
      <c r="E1554" s="8" t="s">
        <v>720</v>
      </c>
      <c r="F1554" s="23">
        <v>2</v>
      </c>
      <c r="G1554" s="1" t="s">
        <v>919</v>
      </c>
      <c r="H1554" s="2">
        <v>1.9</v>
      </c>
      <c r="J1554" s="14">
        <f t="shared" si="18"/>
        <v>5.5136195008360884</v>
      </c>
      <c r="K1554" s="14">
        <v>1.8</v>
      </c>
      <c r="L1554" s="14">
        <f t="shared" si="20"/>
        <v>9.9245151015049586</v>
      </c>
      <c r="O1554" s="1" t="s">
        <v>1245</v>
      </c>
      <c r="P1554" s="1" t="s">
        <v>620</v>
      </c>
    </row>
    <row r="1555" spans="1:20" hidden="1" x14ac:dyDescent="0.2">
      <c r="A1555" s="1">
        <v>1552</v>
      </c>
      <c r="B1555" s="2">
        <v>499</v>
      </c>
      <c r="C1555" s="2" t="s">
        <v>1292</v>
      </c>
      <c r="D1555" s="12" t="s">
        <v>1237</v>
      </c>
      <c r="E1555" s="8" t="s">
        <v>721</v>
      </c>
      <c r="F1555" s="23">
        <v>2</v>
      </c>
      <c r="G1555" s="1" t="s">
        <v>962</v>
      </c>
      <c r="H1555" s="2">
        <v>3.5</v>
      </c>
      <c r="J1555" s="14">
        <f t="shared" si="18"/>
        <v>7.4833147735478827</v>
      </c>
      <c r="K1555" s="14">
        <v>1.8</v>
      </c>
      <c r="L1555" s="14">
        <f t="shared" si="20"/>
        <v>13.469966592386189</v>
      </c>
      <c r="O1555" s="1" t="s">
        <v>1245</v>
      </c>
      <c r="P1555" s="1" t="s">
        <v>620</v>
      </c>
      <c r="T1555" s="13"/>
    </row>
    <row r="1556" spans="1:20" hidden="1" x14ac:dyDescent="0.2">
      <c r="A1556" s="1">
        <v>1553</v>
      </c>
      <c r="B1556" s="2">
        <v>499</v>
      </c>
      <c r="C1556" s="2" t="s">
        <v>1292</v>
      </c>
      <c r="D1556" s="12" t="s">
        <v>1237</v>
      </c>
      <c r="E1556" s="8" t="s">
        <v>722</v>
      </c>
      <c r="F1556" s="23">
        <v>3</v>
      </c>
      <c r="G1556" s="1" t="s">
        <v>1044</v>
      </c>
      <c r="H1556" s="2">
        <v>2</v>
      </c>
      <c r="J1556" s="14">
        <f t="shared" si="18"/>
        <v>5.6568542494923806</v>
      </c>
      <c r="K1556" s="14">
        <v>1.8</v>
      </c>
      <c r="L1556" s="14">
        <f t="shared" si="20"/>
        <v>10.182337649086286</v>
      </c>
      <c r="O1556" s="1" t="s">
        <v>1245</v>
      </c>
      <c r="P1556" s="1" t="s">
        <v>620</v>
      </c>
    </row>
    <row r="1557" spans="1:20" hidden="1" x14ac:dyDescent="0.2">
      <c r="A1557" s="1">
        <v>1554</v>
      </c>
      <c r="B1557" s="2">
        <v>499</v>
      </c>
      <c r="C1557" s="2" t="s">
        <v>1292</v>
      </c>
      <c r="D1557" s="12" t="s">
        <v>1237</v>
      </c>
      <c r="E1557" s="8" t="s">
        <v>723</v>
      </c>
      <c r="F1557" s="23">
        <v>2</v>
      </c>
      <c r="G1557" s="1" t="s">
        <v>936</v>
      </c>
      <c r="H1557" s="2">
        <v>1.5</v>
      </c>
      <c r="J1557" s="14">
        <f t="shared" si="18"/>
        <v>4.8989794855663558</v>
      </c>
      <c r="K1557" s="14">
        <v>1.8</v>
      </c>
      <c r="L1557" s="14">
        <f t="shared" si="20"/>
        <v>8.8181630740194414</v>
      </c>
      <c r="O1557" s="1" t="s">
        <v>1245</v>
      </c>
      <c r="P1557" s="1" t="s">
        <v>620</v>
      </c>
      <c r="T1557" s="13"/>
    </row>
    <row r="1558" spans="1:20" hidden="1" x14ac:dyDescent="0.2">
      <c r="A1558" s="1">
        <v>1555</v>
      </c>
      <c r="B1558" s="2">
        <v>499</v>
      </c>
      <c r="C1558" s="2" t="s">
        <v>1292</v>
      </c>
      <c r="D1558" s="12" t="s">
        <v>1237</v>
      </c>
      <c r="E1558" s="8" t="s">
        <v>724</v>
      </c>
      <c r="F1558" s="23">
        <v>3</v>
      </c>
      <c r="G1558" s="1" t="s">
        <v>708</v>
      </c>
      <c r="H1558" s="2">
        <v>17.7</v>
      </c>
      <c r="J1558" s="14">
        <f t="shared" si="18"/>
        <v>16.828547174370104</v>
      </c>
      <c r="K1558" s="14">
        <v>1.2</v>
      </c>
      <c r="L1558" s="14">
        <f t="shared" si="20"/>
        <v>20.194256609244125</v>
      </c>
      <c r="O1558" s="1" t="s">
        <v>1246</v>
      </c>
      <c r="P1558" s="116" t="s">
        <v>23</v>
      </c>
      <c r="Q1558" s="116"/>
    </row>
    <row r="1559" spans="1:20" hidden="1" x14ac:dyDescent="0.2">
      <c r="A1559" s="1">
        <v>1556</v>
      </c>
      <c r="B1559" s="2">
        <v>499</v>
      </c>
      <c r="C1559" s="2" t="s">
        <v>1292</v>
      </c>
      <c r="D1559" s="12" t="s">
        <v>1237</v>
      </c>
      <c r="E1559" s="8" t="s">
        <v>725</v>
      </c>
      <c r="F1559" s="23">
        <v>3</v>
      </c>
      <c r="G1559" s="1" t="s">
        <v>963</v>
      </c>
      <c r="H1559" s="2">
        <v>12.4</v>
      </c>
      <c r="J1559" s="14">
        <f t="shared" si="18"/>
        <v>14.085453489327207</v>
      </c>
      <c r="K1559" s="14">
        <v>1.2</v>
      </c>
      <c r="L1559" s="14">
        <f t="shared" si="20"/>
        <v>16.90254418719265</v>
      </c>
      <c r="O1559" s="1" t="s">
        <v>1246</v>
      </c>
      <c r="P1559" s="116" t="s">
        <v>23</v>
      </c>
      <c r="Q1559" s="116"/>
    </row>
    <row r="1560" spans="1:20" hidden="1" x14ac:dyDescent="0.2">
      <c r="A1560" s="1">
        <v>1557</v>
      </c>
      <c r="B1560" s="2">
        <v>499</v>
      </c>
      <c r="C1560" s="2" t="s">
        <v>1292</v>
      </c>
      <c r="D1560" s="12" t="s">
        <v>1237</v>
      </c>
      <c r="E1560" s="8" t="s">
        <v>726</v>
      </c>
      <c r="F1560" s="23">
        <v>3</v>
      </c>
      <c r="G1560" s="1" t="s">
        <v>1041</v>
      </c>
      <c r="H1560" s="2">
        <v>65.7</v>
      </c>
      <c r="J1560" s="14">
        <f t="shared" si="18"/>
        <v>32.42221460665511</v>
      </c>
      <c r="K1560" s="14">
        <v>1.2</v>
      </c>
      <c r="L1560" s="14">
        <f t="shared" si="20"/>
        <v>38.906657527986134</v>
      </c>
      <c r="O1560" s="1" t="s">
        <v>1246</v>
      </c>
      <c r="P1560" s="116" t="s">
        <v>23</v>
      </c>
      <c r="Q1560" s="116"/>
    </row>
    <row r="1561" spans="1:20" hidden="1" x14ac:dyDescent="0.2">
      <c r="A1561" s="1">
        <v>1558</v>
      </c>
      <c r="B1561" s="2">
        <v>499</v>
      </c>
      <c r="C1561" s="2" t="s">
        <v>1292</v>
      </c>
      <c r="D1561" s="12" t="s">
        <v>1237</v>
      </c>
      <c r="E1561" s="8" t="s">
        <v>727</v>
      </c>
      <c r="F1561" s="23">
        <v>3</v>
      </c>
      <c r="G1561" s="1" t="s">
        <v>1041</v>
      </c>
      <c r="H1561" s="2">
        <v>45</v>
      </c>
      <c r="J1561" s="14">
        <f t="shared" si="18"/>
        <v>26.832815729997478</v>
      </c>
      <c r="K1561" s="14">
        <v>1.2</v>
      </c>
      <c r="L1561" s="14">
        <f t="shared" si="20"/>
        <v>32.19937887599697</v>
      </c>
      <c r="O1561" s="1" t="s">
        <v>1246</v>
      </c>
      <c r="P1561" s="116" t="s">
        <v>23</v>
      </c>
      <c r="Q1561" s="116"/>
    </row>
    <row r="1562" spans="1:20" hidden="1" x14ac:dyDescent="0.2">
      <c r="A1562" s="1">
        <v>1559</v>
      </c>
      <c r="B1562" s="2">
        <v>499</v>
      </c>
      <c r="C1562" s="2" t="s">
        <v>1292</v>
      </c>
      <c r="D1562" s="12" t="s">
        <v>1237</v>
      </c>
      <c r="E1562" s="8" t="s">
        <v>728</v>
      </c>
      <c r="F1562" s="23">
        <v>6</v>
      </c>
      <c r="G1562" s="1" t="s">
        <v>13</v>
      </c>
      <c r="H1562" s="2">
        <v>39.200000000000003</v>
      </c>
      <c r="J1562" s="14">
        <f t="shared" si="18"/>
        <v>25.043961347997644</v>
      </c>
      <c r="K1562" s="14">
        <v>1.2</v>
      </c>
      <c r="L1562" s="14">
        <f t="shared" si="20"/>
        <v>30.052753617597173</v>
      </c>
      <c r="O1562" s="1" t="s">
        <v>1246</v>
      </c>
      <c r="P1562" s="116" t="s">
        <v>23</v>
      </c>
      <c r="Q1562" s="116"/>
    </row>
    <row r="1563" spans="1:20" hidden="1" x14ac:dyDescent="0.2">
      <c r="A1563" s="1">
        <v>1560</v>
      </c>
      <c r="B1563" s="2">
        <v>499</v>
      </c>
      <c r="C1563" s="2" t="s">
        <v>1292</v>
      </c>
      <c r="D1563" s="12" t="s">
        <v>1237</v>
      </c>
      <c r="E1563" s="8" t="s">
        <v>729</v>
      </c>
      <c r="F1563" s="23">
        <v>3</v>
      </c>
      <c r="G1563" s="1" t="s">
        <v>1048</v>
      </c>
      <c r="H1563" s="2">
        <v>15.7</v>
      </c>
      <c r="J1563" s="14">
        <f t="shared" si="18"/>
        <v>15.84929020492716</v>
      </c>
      <c r="K1563" s="14">
        <v>1.8</v>
      </c>
      <c r="L1563" s="14">
        <f t="shared" si="20"/>
        <v>28.528722368868888</v>
      </c>
      <c r="O1563" s="1" t="s">
        <v>1245</v>
      </c>
      <c r="P1563" s="1" t="s">
        <v>620</v>
      </c>
    </row>
    <row r="1564" spans="1:20" hidden="1" x14ac:dyDescent="0.2">
      <c r="A1564" s="1">
        <v>1561</v>
      </c>
      <c r="B1564" s="2">
        <v>499</v>
      </c>
      <c r="C1564" s="2" t="s">
        <v>1292</v>
      </c>
      <c r="D1564" s="12" t="s">
        <v>1237</v>
      </c>
      <c r="E1564" s="8" t="s">
        <v>730</v>
      </c>
      <c r="F1564" s="23">
        <v>3</v>
      </c>
      <c r="G1564" s="1" t="s">
        <v>964</v>
      </c>
      <c r="H1564" s="2">
        <v>20.9</v>
      </c>
      <c r="J1564" s="14">
        <f t="shared" si="18"/>
        <v>18.286607121059937</v>
      </c>
      <c r="K1564" s="14">
        <v>1.8</v>
      </c>
      <c r="L1564" s="14">
        <f t="shared" si="20"/>
        <v>32.915892817907888</v>
      </c>
      <c r="O1564" s="1" t="s">
        <v>1245</v>
      </c>
      <c r="P1564" s="1" t="s">
        <v>620</v>
      </c>
    </row>
    <row r="1565" spans="1:20" hidden="1" x14ac:dyDescent="0.2">
      <c r="A1565" s="1">
        <v>1562</v>
      </c>
      <c r="B1565" s="2">
        <v>499</v>
      </c>
      <c r="C1565" s="2" t="s">
        <v>1292</v>
      </c>
      <c r="D1565" s="12" t="s">
        <v>1237</v>
      </c>
      <c r="E1565" s="8" t="s">
        <v>731</v>
      </c>
      <c r="F1565" s="23">
        <v>3</v>
      </c>
      <c r="G1565" s="1" t="s">
        <v>1046</v>
      </c>
      <c r="H1565" s="2">
        <v>18.5</v>
      </c>
      <c r="J1565" s="14">
        <f t="shared" si="18"/>
        <v>17.204650534085253</v>
      </c>
      <c r="K1565" s="14">
        <v>1.8</v>
      </c>
      <c r="L1565" s="14">
        <f t="shared" si="20"/>
        <v>30.968370961353457</v>
      </c>
      <c r="O1565" s="1" t="s">
        <v>1245</v>
      </c>
      <c r="P1565" s="1" t="s">
        <v>620</v>
      </c>
    </row>
    <row r="1566" spans="1:20" hidden="1" x14ac:dyDescent="0.2">
      <c r="A1566" s="1">
        <v>1563</v>
      </c>
      <c r="B1566" s="2">
        <v>499</v>
      </c>
      <c r="C1566" s="2" t="s">
        <v>1292</v>
      </c>
      <c r="D1566" s="12" t="s">
        <v>1237</v>
      </c>
      <c r="E1566" s="8" t="s">
        <v>1089</v>
      </c>
      <c r="F1566" s="23">
        <v>3</v>
      </c>
      <c r="G1566" s="1" t="s">
        <v>1047</v>
      </c>
      <c r="H1566" s="2">
        <v>18.5</v>
      </c>
      <c r="J1566" s="14">
        <f t="shared" si="18"/>
        <v>17.204650534085253</v>
      </c>
      <c r="K1566" s="14">
        <v>1.8</v>
      </c>
      <c r="L1566" s="14">
        <f t="shared" si="20"/>
        <v>30.968370961353457</v>
      </c>
      <c r="O1566" s="1" t="s">
        <v>1245</v>
      </c>
      <c r="P1566" s="1" t="s">
        <v>620</v>
      </c>
    </row>
    <row r="1567" spans="1:20" hidden="1" x14ac:dyDescent="0.2">
      <c r="A1567" s="1">
        <v>1564</v>
      </c>
      <c r="B1567" s="2">
        <v>499</v>
      </c>
      <c r="C1567" s="2" t="s">
        <v>1292</v>
      </c>
      <c r="D1567" s="12" t="s">
        <v>1237</v>
      </c>
      <c r="E1567" s="8" t="s">
        <v>1090</v>
      </c>
      <c r="F1567" s="2">
        <v>15</v>
      </c>
      <c r="G1567" s="1" t="s">
        <v>965</v>
      </c>
      <c r="H1567" s="2">
        <v>16.3</v>
      </c>
      <c r="J1567" s="14">
        <f t="shared" si="18"/>
        <v>16.149303390549079</v>
      </c>
      <c r="K1567" s="14">
        <v>1.2</v>
      </c>
      <c r="L1567" s="14">
        <f t="shared" si="20"/>
        <v>19.379164068658895</v>
      </c>
      <c r="O1567" s="1" t="s">
        <v>1246</v>
      </c>
      <c r="P1567" s="116" t="s">
        <v>23</v>
      </c>
      <c r="Q1567" s="116"/>
    </row>
    <row r="1568" spans="1:20" hidden="1" x14ac:dyDescent="0.2">
      <c r="A1568" s="1">
        <v>1565</v>
      </c>
      <c r="B1568" s="2">
        <v>499</v>
      </c>
      <c r="C1568" s="2" t="s">
        <v>1292</v>
      </c>
      <c r="D1568" s="12" t="s">
        <v>1237</v>
      </c>
      <c r="E1568" s="8" t="s">
        <v>1091</v>
      </c>
      <c r="F1568" s="23">
        <v>6</v>
      </c>
      <c r="G1568" s="1" t="s">
        <v>13</v>
      </c>
      <c r="H1568" s="2">
        <v>18.399999999999999</v>
      </c>
      <c r="J1568" s="14">
        <f t="shared" si="18"/>
        <v>17.158088471621774</v>
      </c>
      <c r="K1568" s="14">
        <v>1.2</v>
      </c>
      <c r="L1568" s="14">
        <f t="shared" si="20"/>
        <v>20.589706165946129</v>
      </c>
      <c r="O1568" s="1" t="s">
        <v>1246</v>
      </c>
      <c r="P1568" s="116" t="s">
        <v>23</v>
      </c>
      <c r="Q1568" s="116"/>
    </row>
    <row r="1569" spans="1:17" hidden="1" x14ac:dyDescent="0.2">
      <c r="A1569" s="1">
        <v>1566</v>
      </c>
      <c r="B1569" s="2">
        <v>499</v>
      </c>
      <c r="C1569" s="2" t="s">
        <v>1292</v>
      </c>
      <c r="D1569" s="12" t="s">
        <v>1237</v>
      </c>
      <c r="E1569" s="8" t="s">
        <v>1092</v>
      </c>
      <c r="F1569" s="23">
        <v>3</v>
      </c>
      <c r="G1569" s="1" t="s">
        <v>966</v>
      </c>
      <c r="H1569" s="2">
        <v>8.1</v>
      </c>
      <c r="J1569" s="14">
        <f t="shared" si="18"/>
        <v>11.384199576606166</v>
      </c>
      <c r="K1569" s="14">
        <v>1.8</v>
      </c>
      <c r="L1569" s="14">
        <f t="shared" si="20"/>
        <v>20.491559237891099</v>
      </c>
      <c r="O1569" s="1" t="s">
        <v>1245</v>
      </c>
      <c r="P1569" s="1" t="s">
        <v>620</v>
      </c>
    </row>
    <row r="1570" spans="1:17" hidden="1" x14ac:dyDescent="0.2">
      <c r="A1570" s="1">
        <v>1567</v>
      </c>
      <c r="B1570" s="2">
        <v>499</v>
      </c>
      <c r="C1570" s="2" t="s">
        <v>1292</v>
      </c>
      <c r="D1570" s="12" t="s">
        <v>1237</v>
      </c>
      <c r="E1570" s="8" t="s">
        <v>1093</v>
      </c>
      <c r="F1570" s="23">
        <v>2</v>
      </c>
      <c r="G1570" s="1" t="s">
        <v>370</v>
      </c>
      <c r="H1570" s="2">
        <v>1.3</v>
      </c>
      <c r="J1570" s="14">
        <f t="shared" si="18"/>
        <v>4.5607017003965522</v>
      </c>
      <c r="K1570" s="14">
        <v>1.8</v>
      </c>
      <c r="L1570" s="14">
        <f t="shared" si="20"/>
        <v>8.2092630607137949</v>
      </c>
      <c r="O1570" s="1" t="s">
        <v>1245</v>
      </c>
      <c r="P1570" s="1" t="s">
        <v>620</v>
      </c>
    </row>
    <row r="1571" spans="1:17" hidden="1" x14ac:dyDescent="0.2">
      <c r="A1571" s="1">
        <v>1568</v>
      </c>
      <c r="B1571" s="2">
        <v>499</v>
      </c>
      <c r="C1571" s="2" t="s">
        <v>1292</v>
      </c>
      <c r="D1571" s="12" t="s">
        <v>1237</v>
      </c>
      <c r="E1571" s="8" t="s">
        <v>1094</v>
      </c>
      <c r="F1571" s="23">
        <v>2</v>
      </c>
      <c r="G1571" s="1" t="s">
        <v>370</v>
      </c>
      <c r="H1571" s="2">
        <v>0.9</v>
      </c>
      <c r="J1571" s="14">
        <f t="shared" si="18"/>
        <v>3.7947331922020551</v>
      </c>
      <c r="K1571" s="14">
        <v>1.8</v>
      </c>
      <c r="L1571" s="14">
        <f t="shared" si="20"/>
        <v>6.8305197459636995</v>
      </c>
      <c r="O1571" s="1" t="s">
        <v>1245</v>
      </c>
      <c r="P1571" s="1" t="s">
        <v>620</v>
      </c>
    </row>
    <row r="1572" spans="1:17" hidden="1" x14ac:dyDescent="0.2">
      <c r="A1572" s="1">
        <v>1569</v>
      </c>
      <c r="B1572" s="2">
        <v>499</v>
      </c>
      <c r="C1572" s="2" t="s">
        <v>1292</v>
      </c>
      <c r="D1572" s="12" t="s">
        <v>1237</v>
      </c>
      <c r="E1572" s="8" t="s">
        <v>1095</v>
      </c>
      <c r="F1572" s="23">
        <v>2</v>
      </c>
      <c r="G1572" s="1" t="s">
        <v>370</v>
      </c>
      <c r="H1572" s="2">
        <v>2.9</v>
      </c>
      <c r="J1572" s="14">
        <f t="shared" si="18"/>
        <v>6.81175454637056</v>
      </c>
      <c r="K1572" s="14">
        <v>1.8</v>
      </c>
      <c r="L1572" s="14">
        <f t="shared" si="20"/>
        <v>12.261158183467009</v>
      </c>
      <c r="O1572" s="1" t="s">
        <v>1245</v>
      </c>
      <c r="P1572" s="1" t="s">
        <v>620</v>
      </c>
    </row>
    <row r="1573" spans="1:17" hidden="1" x14ac:dyDescent="0.2">
      <c r="A1573" s="1">
        <v>1570</v>
      </c>
      <c r="B1573" s="2">
        <v>499</v>
      </c>
      <c r="C1573" s="2" t="s">
        <v>1292</v>
      </c>
      <c r="D1573" s="12" t="s">
        <v>1237</v>
      </c>
      <c r="E1573" s="8" t="s">
        <v>1096</v>
      </c>
      <c r="F1573" s="23">
        <v>2</v>
      </c>
      <c r="G1573" s="1" t="s">
        <v>370</v>
      </c>
      <c r="H1573" s="2">
        <v>2.9</v>
      </c>
      <c r="J1573" s="14">
        <f t="shared" si="18"/>
        <v>6.81175454637056</v>
      </c>
      <c r="K1573" s="14">
        <v>1.8</v>
      </c>
      <c r="L1573" s="14">
        <f t="shared" si="20"/>
        <v>12.261158183467009</v>
      </c>
      <c r="O1573" s="1" t="s">
        <v>1245</v>
      </c>
      <c r="P1573" s="1" t="s">
        <v>620</v>
      </c>
    </row>
    <row r="1574" spans="1:17" hidden="1" x14ac:dyDescent="0.2">
      <c r="A1574" s="1">
        <v>1571</v>
      </c>
      <c r="B1574" s="2">
        <v>499</v>
      </c>
      <c r="C1574" s="2" t="s">
        <v>1292</v>
      </c>
      <c r="D1574" s="12" t="s">
        <v>1237</v>
      </c>
      <c r="E1574" s="8" t="s">
        <v>1097</v>
      </c>
      <c r="F1574" s="23">
        <v>6</v>
      </c>
      <c r="G1574" s="1" t="s">
        <v>13</v>
      </c>
      <c r="H1574" s="2">
        <v>4.9000000000000004</v>
      </c>
      <c r="J1574" s="14">
        <f t="shared" si="18"/>
        <v>8.8543774484714621</v>
      </c>
      <c r="K1574" s="14">
        <v>1.2</v>
      </c>
      <c r="L1574" s="14">
        <f t="shared" si="20"/>
        <v>10.625252938165755</v>
      </c>
      <c r="O1574" s="1" t="s">
        <v>1246</v>
      </c>
      <c r="P1574" s="116" t="s">
        <v>23</v>
      </c>
      <c r="Q1574" s="116"/>
    </row>
    <row r="1575" spans="1:17" hidden="1" x14ac:dyDescent="0.2">
      <c r="A1575" s="1">
        <v>1572</v>
      </c>
      <c r="B1575" s="2">
        <v>499</v>
      </c>
      <c r="C1575" s="2" t="s">
        <v>1292</v>
      </c>
      <c r="D1575" s="12" t="s">
        <v>1237</v>
      </c>
      <c r="E1575" s="8" t="s">
        <v>1097</v>
      </c>
      <c r="F1575" s="2">
        <v>4</v>
      </c>
      <c r="G1575" s="1" t="s">
        <v>967</v>
      </c>
      <c r="H1575" s="2">
        <v>17.3</v>
      </c>
      <c r="J1575" s="14">
        <f t="shared" si="18"/>
        <v>16.637307474468336</v>
      </c>
      <c r="K1575" s="14">
        <v>1.2</v>
      </c>
      <c r="L1575" s="14">
        <f t="shared" si="20"/>
        <v>19.964768969362002</v>
      </c>
      <c r="O1575" s="1" t="s">
        <v>1246</v>
      </c>
      <c r="P1575" s="116" t="s">
        <v>23</v>
      </c>
      <c r="Q1575" s="116"/>
    </row>
    <row r="1576" spans="1:17" hidden="1" x14ac:dyDescent="0.2">
      <c r="A1576" s="1">
        <v>1573</v>
      </c>
      <c r="B1576" s="2">
        <v>499</v>
      </c>
      <c r="C1576" s="2" t="s">
        <v>1292</v>
      </c>
      <c r="D1576" s="12" t="s">
        <v>1237</v>
      </c>
      <c r="E1576" s="8" t="s">
        <v>1098</v>
      </c>
      <c r="F1576" s="23">
        <v>6</v>
      </c>
      <c r="G1576" s="1" t="s">
        <v>756</v>
      </c>
      <c r="H1576" s="2">
        <v>8.6</v>
      </c>
      <c r="J1576" s="14">
        <f t="shared" si="18"/>
        <v>11.730302638892145</v>
      </c>
      <c r="K1576" s="14">
        <v>1.2</v>
      </c>
      <c r="L1576" s="14">
        <f t="shared" si="20"/>
        <v>14.076363166670573</v>
      </c>
      <c r="O1576" s="1" t="s">
        <v>1246</v>
      </c>
      <c r="P1576" s="116" t="s">
        <v>23</v>
      </c>
      <c r="Q1576" s="116"/>
    </row>
    <row r="1577" spans="1:17" hidden="1" x14ac:dyDescent="0.2">
      <c r="A1577" s="1">
        <v>1574</v>
      </c>
      <c r="B1577" s="2">
        <v>499</v>
      </c>
      <c r="C1577" s="2" t="s">
        <v>1292</v>
      </c>
      <c r="D1577" s="12" t="s">
        <v>1237</v>
      </c>
      <c r="E1577" s="8" t="s">
        <v>1099</v>
      </c>
      <c r="F1577" s="23">
        <v>4</v>
      </c>
      <c r="G1577" s="1" t="s">
        <v>514</v>
      </c>
      <c r="H1577" s="2">
        <v>15.6</v>
      </c>
      <c r="J1577" s="14">
        <f t="shared" si="18"/>
        <v>15.798734126505199</v>
      </c>
      <c r="K1577" s="14">
        <v>1.2</v>
      </c>
      <c r="L1577" s="14">
        <f t="shared" ref="L1577:L1596" si="21">J1577*K1577</f>
        <v>18.958480951806237</v>
      </c>
      <c r="O1577" s="1" t="s">
        <v>1246</v>
      </c>
      <c r="P1577" s="116" t="s">
        <v>23</v>
      </c>
      <c r="Q1577" s="116"/>
    </row>
    <row r="1578" spans="1:17" hidden="1" x14ac:dyDescent="0.2">
      <c r="A1578" s="1">
        <v>1575</v>
      </c>
      <c r="B1578" s="2">
        <v>499</v>
      </c>
      <c r="C1578" s="2" t="s">
        <v>1292</v>
      </c>
      <c r="D1578" s="12" t="s">
        <v>1237</v>
      </c>
      <c r="E1578" s="8" t="s">
        <v>1100</v>
      </c>
      <c r="F1578" s="23">
        <v>6</v>
      </c>
      <c r="G1578" s="1" t="s">
        <v>13</v>
      </c>
      <c r="H1578" s="2">
        <v>6.1</v>
      </c>
      <c r="J1578" s="14">
        <f t="shared" ref="J1578:J1641" si="22">(SQRT(H1578))*4</f>
        <v>9.879271228182775</v>
      </c>
      <c r="K1578" s="14">
        <v>1.2</v>
      </c>
      <c r="L1578" s="14">
        <f t="shared" si="21"/>
        <v>11.85512547381933</v>
      </c>
      <c r="O1578" s="1" t="s">
        <v>1246</v>
      </c>
      <c r="P1578" s="116" t="s">
        <v>23</v>
      </c>
      <c r="Q1578" s="116"/>
    </row>
    <row r="1579" spans="1:17" hidden="1" x14ac:dyDescent="0.2">
      <c r="A1579" s="1">
        <v>1576</v>
      </c>
      <c r="B1579" s="2">
        <v>499</v>
      </c>
      <c r="C1579" s="2" t="s">
        <v>1292</v>
      </c>
      <c r="D1579" s="12" t="s">
        <v>1237</v>
      </c>
      <c r="E1579" s="8" t="s">
        <v>1101</v>
      </c>
      <c r="F1579" s="23">
        <v>2</v>
      </c>
      <c r="G1579" s="1" t="s">
        <v>370</v>
      </c>
      <c r="H1579" s="2">
        <v>1.7</v>
      </c>
      <c r="J1579" s="14">
        <f t="shared" si="22"/>
        <v>5.215361924162119</v>
      </c>
      <c r="K1579" s="14">
        <v>1.8</v>
      </c>
      <c r="L1579" s="14">
        <f t="shared" si="21"/>
        <v>9.3876514634918138</v>
      </c>
      <c r="O1579" s="1" t="s">
        <v>1245</v>
      </c>
      <c r="P1579" s="1" t="s">
        <v>620</v>
      </c>
    </row>
    <row r="1580" spans="1:17" hidden="1" x14ac:dyDescent="0.2">
      <c r="A1580" s="1">
        <v>1577</v>
      </c>
      <c r="B1580" s="2">
        <v>499</v>
      </c>
      <c r="C1580" s="2" t="s">
        <v>1292</v>
      </c>
      <c r="D1580" s="12" t="s">
        <v>1237</v>
      </c>
      <c r="E1580" s="8" t="s">
        <v>1102</v>
      </c>
      <c r="F1580" s="23">
        <v>2</v>
      </c>
      <c r="G1580" s="1" t="s">
        <v>370</v>
      </c>
      <c r="H1580" s="2">
        <v>1.5</v>
      </c>
      <c r="J1580" s="14">
        <f t="shared" si="22"/>
        <v>4.8989794855663558</v>
      </c>
      <c r="K1580" s="14">
        <v>1.8</v>
      </c>
      <c r="L1580" s="14">
        <f t="shared" si="21"/>
        <v>8.8181630740194414</v>
      </c>
      <c r="O1580" s="1" t="s">
        <v>1245</v>
      </c>
      <c r="P1580" s="1" t="s">
        <v>620</v>
      </c>
    </row>
    <row r="1581" spans="1:17" hidden="1" x14ac:dyDescent="0.2">
      <c r="A1581" s="1">
        <v>1578</v>
      </c>
      <c r="B1581" s="2">
        <v>499</v>
      </c>
      <c r="C1581" s="2" t="s">
        <v>1292</v>
      </c>
      <c r="D1581" s="12" t="s">
        <v>1237</v>
      </c>
      <c r="E1581" s="8" t="s">
        <v>1103</v>
      </c>
      <c r="F1581" s="23">
        <v>2</v>
      </c>
      <c r="G1581" s="1" t="s">
        <v>370</v>
      </c>
      <c r="H1581" s="2">
        <v>1.8</v>
      </c>
      <c r="J1581" s="14">
        <f t="shared" si="22"/>
        <v>5.3665631459994954</v>
      </c>
      <c r="K1581" s="14">
        <v>1.8</v>
      </c>
      <c r="L1581" s="14">
        <f t="shared" si="21"/>
        <v>9.6598136627990918</v>
      </c>
      <c r="O1581" s="1" t="s">
        <v>1245</v>
      </c>
      <c r="P1581" s="1" t="s">
        <v>620</v>
      </c>
    </row>
    <row r="1582" spans="1:17" hidden="1" x14ac:dyDescent="0.2">
      <c r="A1582" s="1">
        <v>1579</v>
      </c>
      <c r="B1582" s="2">
        <v>499</v>
      </c>
      <c r="C1582" s="2" t="s">
        <v>1292</v>
      </c>
      <c r="D1582" s="12" t="s">
        <v>1237</v>
      </c>
      <c r="E1582" s="8" t="s">
        <v>1104</v>
      </c>
      <c r="F1582" s="23">
        <v>4</v>
      </c>
      <c r="G1582" s="1" t="s">
        <v>968</v>
      </c>
      <c r="H1582" s="2">
        <v>18.899999999999999</v>
      </c>
      <c r="J1582" s="14">
        <f t="shared" si="22"/>
        <v>17.389652095427326</v>
      </c>
      <c r="K1582" s="14">
        <v>1.2</v>
      </c>
      <c r="L1582" s="14">
        <f t="shared" si="21"/>
        <v>20.86758251451279</v>
      </c>
      <c r="O1582" s="1" t="s">
        <v>1246</v>
      </c>
      <c r="P1582" s="116" t="s">
        <v>23</v>
      </c>
      <c r="Q1582" s="116"/>
    </row>
    <row r="1583" spans="1:17" hidden="1" x14ac:dyDescent="0.2">
      <c r="A1583" s="1">
        <v>1580</v>
      </c>
      <c r="B1583" s="2">
        <v>499</v>
      </c>
      <c r="C1583" s="2" t="s">
        <v>1292</v>
      </c>
      <c r="D1583" s="12" t="s">
        <v>1237</v>
      </c>
      <c r="E1583" s="8" t="s">
        <v>1105</v>
      </c>
      <c r="F1583" s="23">
        <v>4</v>
      </c>
      <c r="G1583" s="1" t="s">
        <v>79</v>
      </c>
      <c r="H1583" s="2">
        <v>11.9</v>
      </c>
      <c r="J1583" s="14">
        <f t="shared" si="22"/>
        <v>13.798550648528272</v>
      </c>
      <c r="K1583" s="14">
        <v>1.2</v>
      </c>
      <c r="L1583" s="14">
        <f t="shared" si="21"/>
        <v>16.558260778233926</v>
      </c>
      <c r="O1583" s="1" t="s">
        <v>1246</v>
      </c>
      <c r="P1583" s="116" t="s">
        <v>23</v>
      </c>
      <c r="Q1583" s="116"/>
    </row>
    <row r="1584" spans="1:17" hidden="1" x14ac:dyDescent="0.2">
      <c r="A1584" s="1">
        <v>1581</v>
      </c>
      <c r="B1584" s="2">
        <v>499</v>
      </c>
      <c r="C1584" s="2" t="s">
        <v>1292</v>
      </c>
      <c r="D1584" s="12" t="s">
        <v>1237</v>
      </c>
      <c r="E1584" s="8" t="s">
        <v>1106</v>
      </c>
      <c r="F1584" s="23">
        <v>3</v>
      </c>
      <c r="G1584" s="1" t="s">
        <v>1028</v>
      </c>
      <c r="H1584" s="2">
        <v>28.3</v>
      </c>
      <c r="J1584" s="14">
        <f t="shared" si="22"/>
        <v>21.279097725232617</v>
      </c>
      <c r="K1584" s="14">
        <v>1.8</v>
      </c>
      <c r="L1584" s="14">
        <f t="shared" si="21"/>
        <v>38.302375905418714</v>
      </c>
      <c r="O1584" s="1" t="s">
        <v>1245</v>
      </c>
      <c r="P1584" s="1" t="s">
        <v>620</v>
      </c>
    </row>
    <row r="1585" spans="1:17" hidden="1" x14ac:dyDescent="0.2">
      <c r="A1585" s="1">
        <v>1582</v>
      </c>
      <c r="B1585" s="2">
        <v>499</v>
      </c>
      <c r="C1585" s="2" t="s">
        <v>1292</v>
      </c>
      <c r="D1585" s="12" t="s">
        <v>1237</v>
      </c>
      <c r="E1585" s="8" t="s">
        <v>1107</v>
      </c>
      <c r="F1585" s="23">
        <v>13</v>
      </c>
      <c r="G1585" s="1" t="s">
        <v>969</v>
      </c>
      <c r="H1585" s="2">
        <v>17.8</v>
      </c>
      <c r="J1585" s="14">
        <f t="shared" si="22"/>
        <v>16.876018487783188</v>
      </c>
      <c r="K1585" s="14">
        <v>1.2</v>
      </c>
      <c r="L1585" s="14">
        <f t="shared" si="21"/>
        <v>20.251222185339824</v>
      </c>
      <c r="O1585" s="1" t="s">
        <v>1246</v>
      </c>
      <c r="P1585" s="116" t="s">
        <v>23</v>
      </c>
      <c r="Q1585" s="116"/>
    </row>
    <row r="1586" spans="1:17" hidden="1" x14ac:dyDescent="0.2">
      <c r="A1586" s="1">
        <v>1583</v>
      </c>
      <c r="B1586" s="2">
        <v>499</v>
      </c>
      <c r="C1586" s="2" t="s">
        <v>1292</v>
      </c>
      <c r="D1586" s="12" t="s">
        <v>1237</v>
      </c>
      <c r="E1586" s="8" t="s">
        <v>1108</v>
      </c>
      <c r="F1586" s="2">
        <v>14</v>
      </c>
      <c r="G1586" s="1" t="s">
        <v>970</v>
      </c>
      <c r="H1586" s="2">
        <v>1.9</v>
      </c>
      <c r="J1586" s="14">
        <f t="shared" si="22"/>
        <v>5.5136195008360884</v>
      </c>
      <c r="K1586" s="14">
        <v>1.8</v>
      </c>
      <c r="L1586" s="14">
        <f t="shared" si="21"/>
        <v>9.9245151015049586</v>
      </c>
      <c r="O1586" s="1" t="s">
        <v>1245</v>
      </c>
      <c r="P1586" s="1" t="s">
        <v>620</v>
      </c>
    </row>
    <row r="1587" spans="1:17" hidden="1" x14ac:dyDescent="0.2">
      <c r="A1587" s="1">
        <v>1584</v>
      </c>
      <c r="B1587" s="2">
        <v>499</v>
      </c>
      <c r="C1587" s="2" t="s">
        <v>1292</v>
      </c>
      <c r="D1587" s="12" t="s">
        <v>1237</v>
      </c>
      <c r="E1587" s="8" t="s">
        <v>1109</v>
      </c>
      <c r="F1587" s="23">
        <v>3</v>
      </c>
      <c r="G1587" s="1" t="s">
        <v>971</v>
      </c>
      <c r="H1587" s="2">
        <v>5.2</v>
      </c>
      <c r="J1587" s="14">
        <f t="shared" si="22"/>
        <v>9.1214034007931044</v>
      </c>
      <c r="K1587" s="14">
        <v>1.8</v>
      </c>
      <c r="L1587" s="14">
        <f t="shared" si="21"/>
        <v>16.41852612142759</v>
      </c>
      <c r="O1587" s="1" t="s">
        <v>1245</v>
      </c>
      <c r="P1587" s="1" t="s">
        <v>620</v>
      </c>
    </row>
    <row r="1588" spans="1:17" hidden="1" x14ac:dyDescent="0.2">
      <c r="A1588" s="1">
        <v>1585</v>
      </c>
      <c r="B1588" s="2">
        <v>499</v>
      </c>
      <c r="C1588" s="2" t="s">
        <v>1292</v>
      </c>
      <c r="D1588" s="12" t="s">
        <v>1237</v>
      </c>
      <c r="E1588" s="8" t="s">
        <v>1110</v>
      </c>
      <c r="F1588" s="23">
        <v>3</v>
      </c>
      <c r="G1588" s="1" t="s">
        <v>972</v>
      </c>
      <c r="H1588" s="2">
        <v>21</v>
      </c>
      <c r="J1588" s="14">
        <f t="shared" si="22"/>
        <v>18.330302779823359</v>
      </c>
      <c r="K1588" s="14">
        <v>1.8</v>
      </c>
      <c r="L1588" s="14">
        <f t="shared" si="21"/>
        <v>32.994545003682049</v>
      </c>
      <c r="O1588" s="1" t="s">
        <v>1245</v>
      </c>
      <c r="P1588" s="1" t="s">
        <v>620</v>
      </c>
    </row>
    <row r="1589" spans="1:17" hidden="1" x14ac:dyDescent="0.2">
      <c r="A1589" s="1">
        <v>1586</v>
      </c>
      <c r="B1589" s="2">
        <v>499</v>
      </c>
      <c r="C1589" s="2" t="s">
        <v>1292</v>
      </c>
      <c r="D1589" s="12" t="s">
        <v>1237</v>
      </c>
      <c r="E1589" s="8" t="s">
        <v>1111</v>
      </c>
      <c r="F1589" s="23">
        <v>3</v>
      </c>
      <c r="G1589" s="1" t="s">
        <v>1043</v>
      </c>
      <c r="H1589" s="2">
        <v>2.9</v>
      </c>
      <c r="J1589" s="14">
        <f t="shared" si="22"/>
        <v>6.81175454637056</v>
      </c>
      <c r="K1589" s="14">
        <v>1.8</v>
      </c>
      <c r="L1589" s="14">
        <f t="shared" si="21"/>
        <v>12.261158183467009</v>
      </c>
      <c r="O1589" s="1" t="s">
        <v>1245</v>
      </c>
      <c r="P1589" s="1" t="s">
        <v>620</v>
      </c>
    </row>
    <row r="1590" spans="1:17" hidden="1" x14ac:dyDescent="0.2">
      <c r="A1590" s="1">
        <v>1587</v>
      </c>
      <c r="B1590" s="2">
        <v>499</v>
      </c>
      <c r="C1590" s="2" t="s">
        <v>1292</v>
      </c>
      <c r="D1590" s="12" t="s">
        <v>1237</v>
      </c>
      <c r="E1590" s="8" t="s">
        <v>1112</v>
      </c>
      <c r="F1590" s="23">
        <v>3</v>
      </c>
      <c r="G1590" s="1" t="s">
        <v>974</v>
      </c>
      <c r="H1590" s="2">
        <v>7.8</v>
      </c>
      <c r="J1590" s="14">
        <f t="shared" si="22"/>
        <v>11.171392035015153</v>
      </c>
      <c r="K1590" s="14">
        <v>1.8</v>
      </c>
      <c r="L1590" s="14">
        <f t="shared" si="21"/>
        <v>20.108505663027277</v>
      </c>
      <c r="O1590" s="1" t="s">
        <v>1245</v>
      </c>
      <c r="P1590" s="1" t="s">
        <v>620</v>
      </c>
    </row>
    <row r="1591" spans="1:17" hidden="1" x14ac:dyDescent="0.2">
      <c r="A1591" s="1">
        <v>1588</v>
      </c>
      <c r="B1591" s="2">
        <v>499</v>
      </c>
      <c r="C1591" s="2" t="s">
        <v>1292</v>
      </c>
      <c r="D1591" s="12" t="s">
        <v>1237</v>
      </c>
      <c r="E1591" s="8" t="s">
        <v>1113</v>
      </c>
      <c r="F1591" s="23">
        <v>3</v>
      </c>
      <c r="G1591" s="1" t="s">
        <v>1042</v>
      </c>
      <c r="H1591" s="2">
        <v>18.600000000000001</v>
      </c>
      <c r="J1591" s="14">
        <f t="shared" si="22"/>
        <v>17.251086922278262</v>
      </c>
      <c r="K1591" s="14">
        <v>1.8</v>
      </c>
      <c r="L1591" s="14">
        <f t="shared" si="21"/>
        <v>31.051956460100872</v>
      </c>
      <c r="O1591" s="1" t="s">
        <v>1245</v>
      </c>
      <c r="P1591" s="1" t="s">
        <v>620</v>
      </c>
    </row>
    <row r="1592" spans="1:17" hidden="1" x14ac:dyDescent="0.2">
      <c r="A1592" s="1">
        <v>1589</v>
      </c>
      <c r="B1592" s="2">
        <v>499</v>
      </c>
      <c r="C1592" s="2" t="s">
        <v>1292</v>
      </c>
      <c r="D1592" s="12" t="s">
        <v>1237</v>
      </c>
      <c r="E1592" s="8" t="s">
        <v>1114</v>
      </c>
      <c r="F1592" s="23">
        <v>3</v>
      </c>
      <c r="G1592" s="1" t="s">
        <v>1028</v>
      </c>
      <c r="H1592" s="2">
        <v>10.1</v>
      </c>
      <c r="J1592" s="14">
        <f t="shared" si="22"/>
        <v>12.712198865656562</v>
      </c>
      <c r="K1592" s="14">
        <v>1.8</v>
      </c>
      <c r="L1592" s="14">
        <f t="shared" si="21"/>
        <v>22.881957958181811</v>
      </c>
      <c r="O1592" s="1" t="s">
        <v>1245</v>
      </c>
      <c r="P1592" s="1" t="s">
        <v>620</v>
      </c>
    </row>
    <row r="1593" spans="1:17" hidden="1" x14ac:dyDescent="0.2">
      <c r="A1593" s="1">
        <v>1590</v>
      </c>
      <c r="B1593" s="2">
        <v>499</v>
      </c>
      <c r="C1593" s="2" t="s">
        <v>1292</v>
      </c>
      <c r="D1593" s="12" t="s">
        <v>1237</v>
      </c>
      <c r="E1593" s="8" t="s">
        <v>960</v>
      </c>
      <c r="F1593" s="23">
        <v>8</v>
      </c>
      <c r="G1593" s="1" t="s">
        <v>959</v>
      </c>
      <c r="H1593" s="2">
        <v>3.7</v>
      </c>
      <c r="J1593" s="14">
        <f t="shared" si="22"/>
        <v>7.6941536246685382</v>
      </c>
      <c r="K1593" s="14">
        <v>1.2</v>
      </c>
      <c r="L1593" s="14">
        <f t="shared" si="21"/>
        <v>9.2329843496022459</v>
      </c>
      <c r="O1593" s="1" t="s">
        <v>1246</v>
      </c>
      <c r="P1593" s="116" t="s">
        <v>23</v>
      </c>
      <c r="Q1593" s="116"/>
    </row>
    <row r="1594" spans="1:17" hidden="1" x14ac:dyDescent="0.2">
      <c r="A1594" s="1">
        <v>1591</v>
      </c>
      <c r="B1594" s="2">
        <v>499</v>
      </c>
      <c r="C1594" s="2" t="s">
        <v>1292</v>
      </c>
      <c r="D1594" s="12" t="s">
        <v>1237</v>
      </c>
      <c r="E1594" s="8" t="s">
        <v>973</v>
      </c>
      <c r="F1594" s="23">
        <v>4</v>
      </c>
      <c r="G1594" s="1" t="s">
        <v>79</v>
      </c>
      <c r="H1594" s="2">
        <v>6.9</v>
      </c>
      <c r="J1594" s="14">
        <f t="shared" si="22"/>
        <v>10.507140429250958</v>
      </c>
      <c r="K1594" s="14">
        <v>1.2</v>
      </c>
      <c r="L1594" s="14">
        <f t="shared" si="21"/>
        <v>12.608568515101149</v>
      </c>
      <c r="O1594" s="1" t="s">
        <v>1246</v>
      </c>
      <c r="P1594" s="116" t="s">
        <v>23</v>
      </c>
      <c r="Q1594" s="116"/>
    </row>
    <row r="1595" spans="1:17" hidden="1" x14ac:dyDescent="0.2">
      <c r="A1595" s="1">
        <v>1592</v>
      </c>
      <c r="B1595" s="2">
        <v>499</v>
      </c>
      <c r="C1595" s="2" t="s">
        <v>1293</v>
      </c>
      <c r="D1595" s="12" t="s">
        <v>1039</v>
      </c>
      <c r="E1595" s="8" t="s">
        <v>1073</v>
      </c>
      <c r="F1595" s="23">
        <v>6</v>
      </c>
      <c r="G1595" s="1" t="s">
        <v>756</v>
      </c>
      <c r="H1595" s="2">
        <v>42.2</v>
      </c>
      <c r="J1595" s="14">
        <f t="shared" si="22"/>
        <v>25.984610830258745</v>
      </c>
      <c r="K1595" s="14">
        <v>1.2</v>
      </c>
      <c r="L1595" s="14">
        <f t="shared" si="21"/>
        <v>31.181532996310494</v>
      </c>
      <c r="O1595" s="1" t="s">
        <v>1246</v>
      </c>
      <c r="P1595" s="1" t="s">
        <v>23</v>
      </c>
    </row>
    <row r="1596" spans="1:17" hidden="1" x14ac:dyDescent="0.2">
      <c r="A1596" s="1">
        <v>1593</v>
      </c>
      <c r="B1596" s="2">
        <v>499</v>
      </c>
      <c r="C1596" s="2" t="s">
        <v>1293</v>
      </c>
      <c r="D1596" s="12" t="s">
        <v>1039</v>
      </c>
      <c r="E1596" s="8" t="s">
        <v>1074</v>
      </c>
      <c r="F1596" s="23">
        <v>6</v>
      </c>
      <c r="G1596" s="1" t="s">
        <v>13</v>
      </c>
      <c r="H1596" s="2">
        <v>14.3</v>
      </c>
      <c r="J1596" s="14">
        <f t="shared" si="22"/>
        <v>15.126136320951231</v>
      </c>
      <c r="K1596" s="14">
        <v>1.2</v>
      </c>
      <c r="L1596" s="14">
        <f t="shared" si="21"/>
        <v>18.151363585141475</v>
      </c>
      <c r="O1596" s="1" t="s">
        <v>1246</v>
      </c>
      <c r="P1596" s="1" t="s">
        <v>23</v>
      </c>
    </row>
    <row r="1597" spans="1:17" hidden="1" x14ac:dyDescent="0.2">
      <c r="A1597" s="1">
        <v>1594</v>
      </c>
      <c r="B1597" s="2">
        <v>499</v>
      </c>
      <c r="C1597" s="2" t="s">
        <v>1293</v>
      </c>
      <c r="D1597" s="12" t="s">
        <v>1039</v>
      </c>
      <c r="E1597" s="8" t="s">
        <v>754</v>
      </c>
      <c r="F1597" s="23">
        <v>9</v>
      </c>
      <c r="G1597" s="1" t="s">
        <v>511</v>
      </c>
      <c r="H1597" s="2">
        <v>70.5</v>
      </c>
      <c r="J1597" s="14">
        <f t="shared" si="22"/>
        <v>33.585711247493329</v>
      </c>
    </row>
    <row r="1598" spans="1:17" hidden="1" x14ac:dyDescent="0.2">
      <c r="A1598" s="1">
        <v>1595</v>
      </c>
      <c r="B1598" s="2">
        <v>499</v>
      </c>
      <c r="C1598" s="2" t="s">
        <v>1293</v>
      </c>
      <c r="D1598" s="12" t="s">
        <v>1039</v>
      </c>
      <c r="E1598" s="8" t="s">
        <v>1075</v>
      </c>
      <c r="F1598" s="23">
        <v>6</v>
      </c>
      <c r="G1598" s="1" t="s">
        <v>13</v>
      </c>
      <c r="H1598" s="2">
        <v>15.2</v>
      </c>
      <c r="J1598" s="14">
        <f t="shared" si="22"/>
        <v>15.594870951694341</v>
      </c>
    </row>
    <row r="1599" spans="1:17" hidden="1" x14ac:dyDescent="0.2">
      <c r="A1599" s="1">
        <v>1596</v>
      </c>
      <c r="B1599" s="2">
        <v>499</v>
      </c>
      <c r="C1599" s="2" t="s">
        <v>1293</v>
      </c>
      <c r="D1599" s="12" t="s">
        <v>1039</v>
      </c>
      <c r="E1599" s="8" t="s">
        <v>1076</v>
      </c>
      <c r="F1599" s="23">
        <v>9</v>
      </c>
      <c r="G1599" s="1" t="s">
        <v>1012</v>
      </c>
      <c r="H1599" s="2">
        <v>33.200000000000003</v>
      </c>
      <c r="J1599" s="14">
        <f t="shared" si="22"/>
        <v>23.047776465420693</v>
      </c>
    </row>
    <row r="1600" spans="1:17" hidden="1" x14ac:dyDescent="0.2">
      <c r="A1600" s="1">
        <v>1597</v>
      </c>
      <c r="B1600" s="2">
        <v>499</v>
      </c>
      <c r="C1600" s="2" t="s">
        <v>1293</v>
      </c>
      <c r="D1600" s="12" t="s">
        <v>1039</v>
      </c>
      <c r="E1600" s="8" t="s">
        <v>1077</v>
      </c>
      <c r="F1600" s="23">
        <v>4</v>
      </c>
      <c r="G1600" s="1" t="s">
        <v>79</v>
      </c>
      <c r="H1600" s="2">
        <v>16.2</v>
      </c>
      <c r="J1600" s="14">
        <f t="shared" si="22"/>
        <v>16.099689437998485</v>
      </c>
    </row>
    <row r="1601" spans="1:16" hidden="1" x14ac:dyDescent="0.2">
      <c r="A1601" s="1">
        <v>1598</v>
      </c>
      <c r="B1601" s="2">
        <v>499</v>
      </c>
      <c r="C1601" s="2" t="s">
        <v>1293</v>
      </c>
      <c r="D1601" s="12" t="s">
        <v>1039</v>
      </c>
      <c r="E1601" s="8" t="s">
        <v>1078</v>
      </c>
      <c r="F1601" s="23">
        <v>6</v>
      </c>
      <c r="G1601" s="1" t="s">
        <v>13</v>
      </c>
      <c r="H1601" s="2">
        <v>10</v>
      </c>
      <c r="J1601" s="14">
        <f t="shared" si="22"/>
        <v>12.649110640673518</v>
      </c>
    </row>
    <row r="1602" spans="1:16" hidden="1" x14ac:dyDescent="0.2">
      <c r="A1602" s="1">
        <v>1599</v>
      </c>
      <c r="B1602" s="2">
        <v>499</v>
      </c>
      <c r="C1602" s="2" t="s">
        <v>1293</v>
      </c>
      <c r="D1602" s="12" t="s">
        <v>1039</v>
      </c>
      <c r="E1602" s="8" t="s">
        <v>1079</v>
      </c>
      <c r="F1602" s="2">
        <v>4</v>
      </c>
      <c r="G1602" s="1" t="s">
        <v>711</v>
      </c>
      <c r="H1602" s="2">
        <v>3.6</v>
      </c>
      <c r="J1602" s="14">
        <f t="shared" si="22"/>
        <v>7.5894663844041101</v>
      </c>
    </row>
    <row r="1603" spans="1:16" hidden="1" x14ac:dyDescent="0.2">
      <c r="A1603" s="1">
        <v>1600</v>
      </c>
      <c r="B1603" s="2">
        <v>499</v>
      </c>
      <c r="C1603" s="2" t="s">
        <v>1293</v>
      </c>
      <c r="D1603" s="12" t="s">
        <v>1039</v>
      </c>
      <c r="E1603" s="8" t="s">
        <v>1080</v>
      </c>
      <c r="F1603" s="23">
        <v>6</v>
      </c>
      <c r="G1603" s="1" t="s">
        <v>966</v>
      </c>
      <c r="H1603" s="2">
        <v>5.5</v>
      </c>
      <c r="J1603" s="14">
        <f t="shared" si="22"/>
        <v>9.3808315196468595</v>
      </c>
      <c r="K1603" s="14">
        <v>1.8</v>
      </c>
      <c r="L1603" s="14">
        <f t="shared" ref="L1603:L1611" si="23">J1603*K1603</f>
        <v>16.885496735364349</v>
      </c>
      <c r="O1603" s="1" t="s">
        <v>1245</v>
      </c>
      <c r="P1603" s="1" t="s">
        <v>620</v>
      </c>
    </row>
    <row r="1604" spans="1:16" hidden="1" x14ac:dyDescent="0.2">
      <c r="A1604" s="1">
        <v>1601</v>
      </c>
      <c r="B1604" s="2">
        <v>499</v>
      </c>
      <c r="C1604" s="2" t="s">
        <v>1293</v>
      </c>
      <c r="D1604" s="12" t="s">
        <v>1039</v>
      </c>
      <c r="E1604" s="8" t="s">
        <v>1081</v>
      </c>
      <c r="F1604" s="23">
        <v>6</v>
      </c>
      <c r="G1604" s="1" t="s">
        <v>370</v>
      </c>
      <c r="H1604" s="2">
        <v>1</v>
      </c>
      <c r="J1604" s="14">
        <f t="shared" si="22"/>
        <v>4</v>
      </c>
      <c r="K1604" s="14">
        <v>1.8</v>
      </c>
      <c r="L1604" s="14">
        <f t="shared" si="23"/>
        <v>7.2</v>
      </c>
      <c r="O1604" s="1" t="s">
        <v>1245</v>
      </c>
      <c r="P1604" s="1" t="s">
        <v>620</v>
      </c>
    </row>
    <row r="1605" spans="1:16" hidden="1" x14ac:dyDescent="0.2">
      <c r="A1605" s="1">
        <v>1602</v>
      </c>
      <c r="B1605" s="2">
        <v>499</v>
      </c>
      <c r="C1605" s="2" t="s">
        <v>1293</v>
      </c>
      <c r="D1605" s="12" t="s">
        <v>1039</v>
      </c>
      <c r="E1605" s="8" t="s">
        <v>1082</v>
      </c>
      <c r="F1605" s="23">
        <v>6</v>
      </c>
      <c r="G1605" s="1" t="s">
        <v>370</v>
      </c>
      <c r="H1605" s="2">
        <v>1</v>
      </c>
      <c r="J1605" s="14">
        <f t="shared" si="22"/>
        <v>4</v>
      </c>
      <c r="K1605" s="14">
        <v>1.8</v>
      </c>
      <c r="L1605" s="14">
        <f t="shared" si="23"/>
        <v>7.2</v>
      </c>
      <c r="O1605" s="1" t="s">
        <v>1245</v>
      </c>
      <c r="P1605" s="1" t="s">
        <v>620</v>
      </c>
    </row>
    <row r="1606" spans="1:16" hidden="1" x14ac:dyDescent="0.2">
      <c r="A1606" s="1">
        <v>1603</v>
      </c>
      <c r="B1606" s="2">
        <v>499</v>
      </c>
      <c r="C1606" s="2" t="s">
        <v>1293</v>
      </c>
      <c r="D1606" s="12" t="s">
        <v>1039</v>
      </c>
      <c r="E1606" s="8" t="s">
        <v>1083</v>
      </c>
      <c r="F1606" s="23">
        <v>6</v>
      </c>
      <c r="G1606" s="1" t="s">
        <v>370</v>
      </c>
      <c r="H1606" s="2">
        <v>1.3</v>
      </c>
      <c r="J1606" s="14">
        <f t="shared" si="22"/>
        <v>4.5607017003965522</v>
      </c>
      <c r="K1606" s="14">
        <v>1.8</v>
      </c>
      <c r="L1606" s="14">
        <f t="shared" si="23"/>
        <v>8.2092630607137949</v>
      </c>
      <c r="O1606" s="1" t="s">
        <v>1245</v>
      </c>
      <c r="P1606" s="1" t="s">
        <v>620</v>
      </c>
    </row>
    <row r="1607" spans="1:16" hidden="1" x14ac:dyDescent="0.2">
      <c r="A1607" s="1">
        <v>1604</v>
      </c>
      <c r="B1607" s="2">
        <v>499</v>
      </c>
      <c r="C1607" s="2" t="s">
        <v>1293</v>
      </c>
      <c r="D1607" s="12" t="s">
        <v>1039</v>
      </c>
      <c r="E1607" s="8" t="s">
        <v>1084</v>
      </c>
      <c r="F1607" s="23">
        <v>6</v>
      </c>
      <c r="G1607" s="1" t="s">
        <v>356</v>
      </c>
      <c r="H1607" s="2">
        <v>5.9</v>
      </c>
      <c r="J1607" s="14">
        <f t="shared" si="22"/>
        <v>9.7159662411928949</v>
      </c>
      <c r="K1607" s="14">
        <v>1.8</v>
      </c>
      <c r="L1607" s="14">
        <f t="shared" si="23"/>
        <v>17.488739234147211</v>
      </c>
      <c r="O1607" s="1" t="s">
        <v>1245</v>
      </c>
      <c r="P1607" s="1" t="s">
        <v>620</v>
      </c>
    </row>
    <row r="1608" spans="1:16" hidden="1" x14ac:dyDescent="0.2">
      <c r="A1608" s="1">
        <v>1605</v>
      </c>
      <c r="B1608" s="2">
        <v>499</v>
      </c>
      <c r="C1608" s="2" t="s">
        <v>1293</v>
      </c>
      <c r="D1608" s="12" t="s">
        <v>1039</v>
      </c>
      <c r="E1608" s="8" t="s">
        <v>1085</v>
      </c>
      <c r="F1608" s="23">
        <v>6</v>
      </c>
      <c r="G1608" s="1" t="s">
        <v>370</v>
      </c>
      <c r="H1608" s="2">
        <v>2.2999999999999998</v>
      </c>
      <c r="J1608" s="14">
        <f t="shared" si="22"/>
        <v>6.06630035524124</v>
      </c>
      <c r="K1608" s="14">
        <v>1.8</v>
      </c>
      <c r="L1608" s="14">
        <f t="shared" si="23"/>
        <v>10.919340639434232</v>
      </c>
      <c r="O1608" s="1" t="s">
        <v>1245</v>
      </c>
      <c r="P1608" s="1" t="s">
        <v>620</v>
      </c>
    </row>
    <row r="1609" spans="1:16" hidden="1" x14ac:dyDescent="0.2">
      <c r="A1609" s="1">
        <v>1606</v>
      </c>
      <c r="B1609" s="2">
        <v>499</v>
      </c>
      <c r="C1609" s="2" t="s">
        <v>1293</v>
      </c>
      <c r="D1609" s="12" t="s">
        <v>1039</v>
      </c>
      <c r="E1609" s="8" t="s">
        <v>1086</v>
      </c>
      <c r="F1609" s="23">
        <v>6</v>
      </c>
      <c r="G1609" s="1" t="s">
        <v>370</v>
      </c>
      <c r="H1609" s="2">
        <v>1</v>
      </c>
      <c r="J1609" s="14">
        <f t="shared" si="22"/>
        <v>4</v>
      </c>
      <c r="K1609" s="14">
        <v>1.8</v>
      </c>
      <c r="L1609" s="14">
        <f t="shared" si="23"/>
        <v>7.2</v>
      </c>
      <c r="O1609" s="1" t="s">
        <v>1245</v>
      </c>
      <c r="P1609" s="1" t="s">
        <v>620</v>
      </c>
    </row>
    <row r="1610" spans="1:16" hidden="1" x14ac:dyDescent="0.2">
      <c r="A1610" s="1">
        <v>1607</v>
      </c>
      <c r="B1610" s="2">
        <v>499</v>
      </c>
      <c r="C1610" s="2" t="s">
        <v>1293</v>
      </c>
      <c r="D1610" s="12" t="s">
        <v>1039</v>
      </c>
      <c r="E1610" s="8" t="s">
        <v>1087</v>
      </c>
      <c r="F1610" s="23">
        <v>6</v>
      </c>
      <c r="G1610" s="1" t="s">
        <v>370</v>
      </c>
      <c r="H1610" s="2">
        <v>1.3</v>
      </c>
      <c r="J1610" s="14">
        <f t="shared" si="22"/>
        <v>4.5607017003965522</v>
      </c>
      <c r="K1610" s="14">
        <v>1.8</v>
      </c>
      <c r="L1610" s="14">
        <f t="shared" si="23"/>
        <v>8.2092630607137949</v>
      </c>
      <c r="O1610" s="1" t="s">
        <v>1245</v>
      </c>
      <c r="P1610" s="1" t="s">
        <v>620</v>
      </c>
    </row>
    <row r="1611" spans="1:16" hidden="1" x14ac:dyDescent="0.2">
      <c r="A1611" s="1">
        <v>1608</v>
      </c>
      <c r="B1611" s="2">
        <v>499</v>
      </c>
      <c r="C1611" s="2" t="s">
        <v>1293</v>
      </c>
      <c r="D1611" s="12" t="s">
        <v>1039</v>
      </c>
      <c r="E1611" s="8" t="s">
        <v>1088</v>
      </c>
      <c r="F1611" s="23">
        <v>6</v>
      </c>
      <c r="G1611" s="1" t="s">
        <v>370</v>
      </c>
      <c r="H1611" s="2">
        <v>1.8</v>
      </c>
      <c r="J1611" s="14">
        <f t="shared" si="22"/>
        <v>5.3665631459994954</v>
      </c>
      <c r="K1611" s="14">
        <v>1.8</v>
      </c>
      <c r="L1611" s="14">
        <f t="shared" si="23"/>
        <v>9.6598136627990918</v>
      </c>
      <c r="O1611" s="1" t="s">
        <v>1245</v>
      </c>
      <c r="P1611" s="1" t="s">
        <v>620</v>
      </c>
    </row>
    <row r="1612" spans="1:16" hidden="1" x14ac:dyDescent="0.2">
      <c r="A1612" s="1">
        <v>1609</v>
      </c>
      <c r="B1612" s="2">
        <v>499</v>
      </c>
      <c r="C1612" s="2" t="s">
        <v>1293</v>
      </c>
      <c r="D1612" s="12" t="s">
        <v>1039</v>
      </c>
      <c r="E1612" s="8" t="s">
        <v>1011</v>
      </c>
      <c r="F1612" s="23">
        <v>4</v>
      </c>
      <c r="G1612" s="1" t="s">
        <v>1305</v>
      </c>
      <c r="H1612" s="2">
        <v>22.9</v>
      </c>
      <c r="J1612" s="14">
        <f t="shared" si="22"/>
        <v>19.141577782408639</v>
      </c>
    </row>
    <row r="1613" spans="1:16" hidden="1" x14ac:dyDescent="0.2">
      <c r="A1613" s="1">
        <v>1610</v>
      </c>
      <c r="B1613" s="2">
        <v>499</v>
      </c>
      <c r="C1613" s="2" t="s">
        <v>1293</v>
      </c>
      <c r="D1613" s="12" t="s">
        <v>1039</v>
      </c>
      <c r="E1613" s="8" t="s">
        <v>1013</v>
      </c>
      <c r="F1613" s="23">
        <v>6</v>
      </c>
      <c r="G1613" s="1" t="s">
        <v>1014</v>
      </c>
      <c r="H1613" s="2">
        <v>7</v>
      </c>
      <c r="J1613" s="14">
        <f t="shared" si="22"/>
        <v>10.583005244258363</v>
      </c>
    </row>
    <row r="1614" spans="1:16" hidden="1" x14ac:dyDescent="0.2">
      <c r="A1614" s="1">
        <v>1611</v>
      </c>
      <c r="B1614" s="2">
        <v>499</v>
      </c>
      <c r="C1614" s="2" t="s">
        <v>1293</v>
      </c>
      <c r="D1614" s="12" t="s">
        <v>1039</v>
      </c>
      <c r="E1614" s="8" t="s">
        <v>1015</v>
      </c>
      <c r="F1614" s="23">
        <v>12</v>
      </c>
      <c r="G1614" s="1" t="s">
        <v>30</v>
      </c>
      <c r="H1614" s="2">
        <v>22.4</v>
      </c>
      <c r="J1614" s="14">
        <f t="shared" si="22"/>
        <v>18.931455305918771</v>
      </c>
    </row>
    <row r="1615" spans="1:16" hidden="1" x14ac:dyDescent="0.2">
      <c r="A1615" s="1">
        <v>1612</v>
      </c>
      <c r="B1615" s="2">
        <v>499</v>
      </c>
      <c r="C1615" s="2" t="s">
        <v>1293</v>
      </c>
      <c r="D1615" s="12" t="s">
        <v>1039</v>
      </c>
      <c r="E1615" s="8" t="s">
        <v>1016</v>
      </c>
      <c r="F1615" s="23">
        <v>12</v>
      </c>
      <c r="G1615" s="1" t="s">
        <v>30</v>
      </c>
      <c r="H1615" s="2">
        <v>10</v>
      </c>
      <c r="J1615" s="14">
        <f t="shared" si="22"/>
        <v>12.649110640673518</v>
      </c>
    </row>
    <row r="1616" spans="1:16" hidden="1" x14ac:dyDescent="0.2">
      <c r="A1616" s="1">
        <v>1613</v>
      </c>
      <c r="B1616" s="2">
        <v>499</v>
      </c>
      <c r="C1616" s="2" t="s">
        <v>1294</v>
      </c>
      <c r="D1616" s="12" t="s">
        <v>697</v>
      </c>
      <c r="E1616" s="8" t="s">
        <v>975</v>
      </c>
      <c r="F1616" s="23">
        <v>6</v>
      </c>
      <c r="G1616" s="1" t="s">
        <v>976</v>
      </c>
      <c r="H1616" s="2">
        <v>20.3</v>
      </c>
      <c r="J1616" s="14">
        <f t="shared" si="22"/>
        <v>18.022208521710095</v>
      </c>
      <c r="K1616" s="14">
        <v>1.2</v>
      </c>
      <c r="L1616" s="14">
        <f t="shared" ref="L1616:L1647" si="24">J1616*K1616</f>
        <v>21.626650226052114</v>
      </c>
      <c r="O1616" s="1" t="s">
        <v>1246</v>
      </c>
      <c r="P1616" s="1" t="s">
        <v>23</v>
      </c>
    </row>
    <row r="1617" spans="1:20" hidden="1" x14ac:dyDescent="0.2">
      <c r="A1617" s="1">
        <v>1614</v>
      </c>
      <c r="B1617" s="2">
        <v>499</v>
      </c>
      <c r="C1617" s="2" t="s">
        <v>1294</v>
      </c>
      <c r="D1617" s="12" t="s">
        <v>697</v>
      </c>
      <c r="E1617" s="8" t="s">
        <v>977</v>
      </c>
      <c r="F1617" s="23">
        <v>6</v>
      </c>
      <c r="G1617" s="1" t="s">
        <v>13</v>
      </c>
      <c r="H1617" s="2">
        <v>5.0999999999999996</v>
      </c>
      <c r="J1617" s="14">
        <f t="shared" si="22"/>
        <v>9.0332718325089711</v>
      </c>
      <c r="K1617" s="14">
        <v>1.2</v>
      </c>
      <c r="L1617" s="14">
        <f t="shared" si="24"/>
        <v>10.839926199010765</v>
      </c>
      <c r="O1617" s="1" t="s">
        <v>1246</v>
      </c>
      <c r="P1617" s="1" t="s">
        <v>23</v>
      </c>
    </row>
    <row r="1618" spans="1:20" hidden="1" x14ac:dyDescent="0.2">
      <c r="A1618" s="1">
        <v>1615</v>
      </c>
      <c r="B1618" s="2">
        <v>499</v>
      </c>
      <c r="C1618" s="2" t="s">
        <v>1294</v>
      </c>
      <c r="D1618" s="12" t="s">
        <v>697</v>
      </c>
      <c r="E1618" s="8" t="s">
        <v>978</v>
      </c>
      <c r="F1618" s="23">
        <v>6</v>
      </c>
      <c r="G1618" s="1" t="s">
        <v>13</v>
      </c>
      <c r="H1618" s="2">
        <v>6.1</v>
      </c>
      <c r="J1618" s="14">
        <f t="shared" si="22"/>
        <v>9.879271228182775</v>
      </c>
      <c r="K1618" s="14">
        <v>1.2</v>
      </c>
      <c r="L1618" s="14">
        <f t="shared" si="24"/>
        <v>11.85512547381933</v>
      </c>
      <c r="O1618" s="1" t="s">
        <v>1246</v>
      </c>
      <c r="P1618" s="1" t="s">
        <v>23</v>
      </c>
    </row>
    <row r="1619" spans="1:20" s="13" customFormat="1" hidden="1" x14ac:dyDescent="0.2">
      <c r="A1619" s="1">
        <v>1616</v>
      </c>
      <c r="B1619" s="2">
        <v>499</v>
      </c>
      <c r="C1619" s="2" t="s">
        <v>1294</v>
      </c>
      <c r="D1619" s="12" t="s">
        <v>697</v>
      </c>
      <c r="E1619" s="8" t="s">
        <v>983</v>
      </c>
      <c r="F1619" s="23">
        <v>4</v>
      </c>
      <c r="G1619" s="1" t="s">
        <v>356</v>
      </c>
      <c r="H1619" s="2">
        <v>2.5</v>
      </c>
      <c r="I1619" s="2"/>
      <c r="J1619" s="14">
        <f t="shared" si="22"/>
        <v>6.324555320336759</v>
      </c>
      <c r="K1619" s="14">
        <v>1.8</v>
      </c>
      <c r="L1619" s="14">
        <f t="shared" si="24"/>
        <v>11.384199576606166</v>
      </c>
      <c r="M1619" s="12"/>
      <c r="N1619" s="1"/>
      <c r="O1619" s="1" t="s">
        <v>1245</v>
      </c>
      <c r="P1619" s="1" t="s">
        <v>620</v>
      </c>
      <c r="Q1619" s="1"/>
      <c r="R1619" s="12"/>
      <c r="S1619" s="1"/>
      <c r="T1619" s="1"/>
    </row>
    <row r="1620" spans="1:20" hidden="1" x14ac:dyDescent="0.2">
      <c r="A1620" s="1">
        <v>1617</v>
      </c>
      <c r="B1620" s="2">
        <v>499</v>
      </c>
      <c r="C1620" s="2" t="s">
        <v>1294</v>
      </c>
      <c r="D1620" s="12" t="s">
        <v>697</v>
      </c>
      <c r="E1620" s="8" t="s">
        <v>984</v>
      </c>
      <c r="F1620" s="2">
        <v>14</v>
      </c>
      <c r="G1620" s="1" t="s">
        <v>36</v>
      </c>
      <c r="H1620" s="2">
        <v>1.8</v>
      </c>
      <c r="J1620" s="14">
        <f t="shared" si="22"/>
        <v>5.3665631459994954</v>
      </c>
      <c r="K1620" s="14">
        <v>1.2</v>
      </c>
      <c r="L1620" s="14">
        <f t="shared" si="24"/>
        <v>6.4398757751993942</v>
      </c>
      <c r="O1620" s="1" t="s">
        <v>1246</v>
      </c>
      <c r="P1620" s="1" t="s">
        <v>23</v>
      </c>
    </row>
    <row r="1621" spans="1:20" hidden="1" x14ac:dyDescent="0.2">
      <c r="A1621" s="1">
        <v>1618</v>
      </c>
      <c r="B1621" s="2">
        <v>499</v>
      </c>
      <c r="C1621" s="2" t="s">
        <v>1294</v>
      </c>
      <c r="D1621" s="12" t="s">
        <v>697</v>
      </c>
      <c r="E1621" s="8" t="s">
        <v>985</v>
      </c>
      <c r="F1621" s="23">
        <v>13</v>
      </c>
      <c r="G1621" s="1" t="s">
        <v>202</v>
      </c>
      <c r="H1621" s="2">
        <v>2.2000000000000002</v>
      </c>
      <c r="J1621" s="14">
        <f t="shared" si="22"/>
        <v>5.9329587896765306</v>
      </c>
      <c r="K1621" s="14">
        <v>1.2</v>
      </c>
      <c r="L1621" s="14">
        <f t="shared" si="24"/>
        <v>7.1195505476118361</v>
      </c>
      <c r="O1621" s="1" t="s">
        <v>1246</v>
      </c>
      <c r="P1621" s="1" t="s">
        <v>23</v>
      </c>
    </row>
    <row r="1622" spans="1:20" s="13" customFormat="1" hidden="1" x14ac:dyDescent="0.2">
      <c r="A1622" s="1">
        <v>1619</v>
      </c>
      <c r="B1622" s="2">
        <v>499</v>
      </c>
      <c r="C1622" s="2" t="s">
        <v>1294</v>
      </c>
      <c r="D1622" s="12" t="s">
        <v>697</v>
      </c>
      <c r="E1622" s="8" t="s">
        <v>986</v>
      </c>
      <c r="F1622" s="23">
        <v>4</v>
      </c>
      <c r="G1622" s="1" t="s">
        <v>370</v>
      </c>
      <c r="H1622" s="2">
        <v>0.7</v>
      </c>
      <c r="I1622" s="2"/>
      <c r="J1622" s="14">
        <f t="shared" si="22"/>
        <v>3.3466401061363023</v>
      </c>
      <c r="K1622" s="14">
        <v>1.8</v>
      </c>
      <c r="L1622" s="14">
        <f t="shared" si="24"/>
        <v>6.0239521910453444</v>
      </c>
      <c r="M1622" s="12"/>
      <c r="N1622" s="1"/>
      <c r="O1622" s="1" t="s">
        <v>1245</v>
      </c>
      <c r="P1622" s="1" t="s">
        <v>620</v>
      </c>
      <c r="Q1622" s="1"/>
      <c r="R1622" s="12"/>
      <c r="S1622" s="1"/>
      <c r="T1622" s="1"/>
    </row>
    <row r="1623" spans="1:20" s="13" customFormat="1" hidden="1" x14ac:dyDescent="0.2">
      <c r="A1623" s="1">
        <v>1620</v>
      </c>
      <c r="B1623" s="2">
        <v>499</v>
      </c>
      <c r="C1623" s="2" t="s">
        <v>1294</v>
      </c>
      <c r="D1623" s="12" t="s">
        <v>697</v>
      </c>
      <c r="E1623" s="8" t="s">
        <v>987</v>
      </c>
      <c r="F1623" s="23">
        <v>4</v>
      </c>
      <c r="G1623" s="1" t="s">
        <v>370</v>
      </c>
      <c r="H1623" s="2">
        <v>0.7</v>
      </c>
      <c r="I1623" s="2"/>
      <c r="J1623" s="14">
        <f t="shared" si="22"/>
        <v>3.3466401061363023</v>
      </c>
      <c r="K1623" s="14">
        <v>1.8</v>
      </c>
      <c r="L1623" s="14">
        <f t="shared" si="24"/>
        <v>6.0239521910453444</v>
      </c>
      <c r="M1623" s="12"/>
      <c r="N1623" s="1"/>
      <c r="O1623" s="1" t="s">
        <v>1245</v>
      </c>
      <c r="P1623" s="1" t="s">
        <v>620</v>
      </c>
      <c r="Q1623" s="1"/>
      <c r="R1623" s="12"/>
      <c r="S1623" s="1"/>
      <c r="T1623" s="1"/>
    </row>
    <row r="1624" spans="1:20" s="13" customFormat="1" hidden="1" x14ac:dyDescent="0.2">
      <c r="A1624" s="1">
        <v>1621</v>
      </c>
      <c r="B1624" s="2">
        <v>499</v>
      </c>
      <c r="C1624" s="2" t="s">
        <v>1294</v>
      </c>
      <c r="D1624" s="12" t="s">
        <v>697</v>
      </c>
      <c r="E1624" s="8" t="s">
        <v>988</v>
      </c>
      <c r="F1624" s="23">
        <v>4</v>
      </c>
      <c r="G1624" s="1" t="s">
        <v>735</v>
      </c>
      <c r="H1624" s="2">
        <v>24.1</v>
      </c>
      <c r="I1624" s="2"/>
      <c r="J1624" s="14">
        <f t="shared" si="22"/>
        <v>19.636700333813724</v>
      </c>
      <c r="K1624" s="14">
        <v>1.2</v>
      </c>
      <c r="L1624" s="14">
        <f t="shared" si="24"/>
        <v>23.56404040057647</v>
      </c>
      <c r="M1624" s="12"/>
      <c r="N1624" s="1"/>
      <c r="O1624" s="1" t="s">
        <v>1246</v>
      </c>
      <c r="P1624" s="1" t="s">
        <v>23</v>
      </c>
      <c r="Q1624" s="1"/>
      <c r="R1624" s="12"/>
      <c r="S1624" s="1"/>
      <c r="T1624" s="1"/>
    </row>
    <row r="1625" spans="1:20" hidden="1" x14ac:dyDescent="0.2">
      <c r="A1625" s="1">
        <v>1622</v>
      </c>
      <c r="B1625" s="2">
        <v>499</v>
      </c>
      <c r="C1625" s="2" t="s">
        <v>1294</v>
      </c>
      <c r="D1625" s="12" t="s">
        <v>697</v>
      </c>
      <c r="E1625" s="8" t="s">
        <v>989</v>
      </c>
      <c r="F1625" s="23">
        <v>12</v>
      </c>
      <c r="G1625" s="1" t="s">
        <v>30</v>
      </c>
      <c r="H1625" s="2">
        <v>21.5</v>
      </c>
      <c r="J1625" s="14">
        <f t="shared" si="22"/>
        <v>18.547236990991408</v>
      </c>
      <c r="K1625" s="14">
        <v>1.2</v>
      </c>
      <c r="L1625" s="14">
        <f t="shared" si="24"/>
        <v>22.25668438918969</v>
      </c>
      <c r="O1625" s="1" t="s">
        <v>1246</v>
      </c>
      <c r="P1625" s="1" t="s">
        <v>23</v>
      </c>
    </row>
    <row r="1626" spans="1:20" hidden="1" x14ac:dyDescent="0.2">
      <c r="A1626" s="1">
        <v>1623</v>
      </c>
      <c r="B1626" s="2">
        <v>499</v>
      </c>
      <c r="C1626" s="2" t="s">
        <v>1294</v>
      </c>
      <c r="D1626" s="12" t="s">
        <v>697</v>
      </c>
      <c r="E1626" s="8" t="s">
        <v>979</v>
      </c>
      <c r="F1626" s="23">
        <v>6</v>
      </c>
      <c r="G1626" s="1" t="s">
        <v>13</v>
      </c>
      <c r="H1626" s="2">
        <v>14.8</v>
      </c>
      <c r="J1626" s="14">
        <f t="shared" si="22"/>
        <v>15.388307249337076</v>
      </c>
      <c r="K1626" s="14">
        <v>1.2</v>
      </c>
      <c r="L1626" s="14">
        <f t="shared" si="24"/>
        <v>18.465968699204492</v>
      </c>
      <c r="O1626" s="1" t="s">
        <v>1246</v>
      </c>
      <c r="P1626" s="1" t="s">
        <v>23</v>
      </c>
    </row>
    <row r="1627" spans="1:20" hidden="1" x14ac:dyDescent="0.2">
      <c r="A1627" s="1">
        <v>1624</v>
      </c>
      <c r="B1627" s="2">
        <v>499</v>
      </c>
      <c r="C1627" s="2" t="s">
        <v>1294</v>
      </c>
      <c r="D1627" s="12" t="s">
        <v>697</v>
      </c>
      <c r="E1627" s="8" t="s">
        <v>990</v>
      </c>
      <c r="F1627" s="23">
        <v>6</v>
      </c>
      <c r="G1627" s="1" t="s">
        <v>13</v>
      </c>
      <c r="H1627" s="2">
        <v>6.2</v>
      </c>
      <c r="J1627" s="14">
        <f t="shared" si="22"/>
        <v>9.9599196783909854</v>
      </c>
      <c r="K1627" s="14">
        <v>1.2</v>
      </c>
      <c r="L1627" s="14">
        <f t="shared" si="24"/>
        <v>11.951903614069183</v>
      </c>
      <c r="O1627" s="1" t="s">
        <v>1246</v>
      </c>
      <c r="P1627" s="1" t="s">
        <v>23</v>
      </c>
    </row>
    <row r="1628" spans="1:20" hidden="1" x14ac:dyDescent="0.2">
      <c r="A1628" s="1">
        <v>1625</v>
      </c>
      <c r="B1628" s="2">
        <v>499</v>
      </c>
      <c r="C1628" s="2" t="s">
        <v>1294</v>
      </c>
      <c r="D1628" s="12" t="s">
        <v>697</v>
      </c>
      <c r="E1628" s="8" t="s">
        <v>991</v>
      </c>
      <c r="F1628" s="23">
        <v>4</v>
      </c>
      <c r="G1628" s="1" t="s">
        <v>992</v>
      </c>
      <c r="H1628" s="2">
        <v>15.2</v>
      </c>
      <c r="J1628" s="14">
        <f t="shared" si="22"/>
        <v>15.594870951694341</v>
      </c>
      <c r="K1628" s="14">
        <v>1.2</v>
      </c>
      <c r="L1628" s="14">
        <f t="shared" si="24"/>
        <v>18.713845142033207</v>
      </c>
      <c r="O1628" s="1" t="s">
        <v>1246</v>
      </c>
      <c r="P1628" s="1" t="s">
        <v>23</v>
      </c>
    </row>
    <row r="1629" spans="1:20" hidden="1" x14ac:dyDescent="0.2">
      <c r="A1629" s="1">
        <v>1626</v>
      </c>
      <c r="B1629" s="2">
        <v>499</v>
      </c>
      <c r="C1629" s="2" t="s">
        <v>1294</v>
      </c>
      <c r="D1629" s="12" t="s">
        <v>697</v>
      </c>
      <c r="E1629" s="8" t="s">
        <v>993</v>
      </c>
      <c r="F1629" s="23">
        <v>4</v>
      </c>
      <c r="G1629" s="1" t="s">
        <v>79</v>
      </c>
      <c r="H1629" s="2">
        <v>18.7</v>
      </c>
      <c r="J1629" s="14">
        <f t="shared" si="22"/>
        <v>17.297398648351724</v>
      </c>
      <c r="K1629" s="14">
        <v>1.2</v>
      </c>
      <c r="L1629" s="14">
        <f t="shared" si="24"/>
        <v>20.756878378022069</v>
      </c>
      <c r="O1629" s="1" t="s">
        <v>1246</v>
      </c>
      <c r="P1629" s="1" t="s">
        <v>23</v>
      </c>
    </row>
    <row r="1630" spans="1:20" hidden="1" x14ac:dyDescent="0.2">
      <c r="A1630" s="1">
        <v>1627</v>
      </c>
      <c r="B1630" s="2">
        <v>499</v>
      </c>
      <c r="C1630" s="2" t="s">
        <v>1294</v>
      </c>
      <c r="D1630" s="12" t="s">
        <v>697</v>
      </c>
      <c r="E1630" s="8" t="s">
        <v>994</v>
      </c>
      <c r="F1630" s="23">
        <v>13</v>
      </c>
      <c r="G1630" s="1" t="s">
        <v>995</v>
      </c>
      <c r="H1630" s="2">
        <v>18.899999999999999</v>
      </c>
      <c r="J1630" s="14">
        <f t="shared" si="22"/>
        <v>17.389652095427326</v>
      </c>
      <c r="K1630" s="14">
        <v>1.2</v>
      </c>
      <c r="L1630" s="14">
        <f t="shared" si="24"/>
        <v>20.86758251451279</v>
      </c>
      <c r="O1630" s="1" t="s">
        <v>1246</v>
      </c>
      <c r="P1630" s="1" t="s">
        <v>23</v>
      </c>
    </row>
    <row r="1631" spans="1:20" hidden="1" x14ac:dyDescent="0.2">
      <c r="A1631" s="1">
        <v>1628</v>
      </c>
      <c r="B1631" s="2">
        <v>499</v>
      </c>
      <c r="C1631" s="2" t="s">
        <v>1294</v>
      </c>
      <c r="D1631" s="12" t="s">
        <v>697</v>
      </c>
      <c r="E1631" s="8" t="s">
        <v>996</v>
      </c>
      <c r="F1631" s="23">
        <v>12</v>
      </c>
      <c r="G1631" s="1" t="s">
        <v>30</v>
      </c>
      <c r="H1631" s="2">
        <v>14.3</v>
      </c>
      <c r="J1631" s="14">
        <f t="shared" si="22"/>
        <v>15.126136320951231</v>
      </c>
      <c r="K1631" s="14">
        <v>1.2</v>
      </c>
      <c r="L1631" s="14">
        <f t="shared" si="24"/>
        <v>18.151363585141475</v>
      </c>
      <c r="O1631" s="1" t="s">
        <v>1246</v>
      </c>
      <c r="P1631" s="1" t="s">
        <v>23</v>
      </c>
    </row>
    <row r="1632" spans="1:20" hidden="1" x14ac:dyDescent="0.2">
      <c r="A1632" s="1">
        <v>1629</v>
      </c>
      <c r="B1632" s="2">
        <v>499</v>
      </c>
      <c r="C1632" s="2" t="s">
        <v>1294</v>
      </c>
      <c r="D1632" s="12" t="s">
        <v>697</v>
      </c>
      <c r="E1632" s="8" t="s">
        <v>997</v>
      </c>
      <c r="F1632" s="23">
        <v>13</v>
      </c>
      <c r="G1632" s="1" t="s">
        <v>998</v>
      </c>
      <c r="H1632" s="2">
        <v>144.69999999999999</v>
      </c>
      <c r="J1632" s="14">
        <f t="shared" si="22"/>
        <v>48.116525227825832</v>
      </c>
      <c r="K1632" s="14">
        <v>1.2</v>
      </c>
      <c r="L1632" s="14">
        <f t="shared" si="24"/>
        <v>57.739830273390993</v>
      </c>
      <c r="O1632" s="1" t="s">
        <v>1246</v>
      </c>
      <c r="P1632" s="1" t="s">
        <v>23</v>
      </c>
    </row>
    <row r="1633" spans="1:20" hidden="1" x14ac:dyDescent="0.2">
      <c r="A1633" s="1">
        <v>1630</v>
      </c>
      <c r="B1633" s="2">
        <v>499</v>
      </c>
      <c r="C1633" s="2" t="s">
        <v>1294</v>
      </c>
      <c r="D1633" s="12" t="s">
        <v>697</v>
      </c>
      <c r="E1633" s="8" t="s">
        <v>999</v>
      </c>
      <c r="F1633" s="23">
        <v>12</v>
      </c>
      <c r="G1633" s="1" t="s">
        <v>30</v>
      </c>
      <c r="H1633" s="2">
        <v>16.399999999999999</v>
      </c>
      <c r="J1633" s="14">
        <f t="shared" si="22"/>
        <v>16.198765385053267</v>
      </c>
      <c r="K1633" s="14">
        <v>1.2</v>
      </c>
      <c r="L1633" s="14">
        <f t="shared" si="24"/>
        <v>19.438518462063922</v>
      </c>
      <c r="O1633" s="1" t="s">
        <v>1246</v>
      </c>
      <c r="P1633" s="1" t="s">
        <v>23</v>
      </c>
    </row>
    <row r="1634" spans="1:20" hidden="1" x14ac:dyDescent="0.2">
      <c r="A1634" s="1">
        <v>1631</v>
      </c>
      <c r="B1634" s="2">
        <v>499</v>
      </c>
      <c r="C1634" s="2" t="s">
        <v>1294</v>
      </c>
      <c r="D1634" s="12" t="s">
        <v>697</v>
      </c>
      <c r="E1634" s="8" t="s">
        <v>1000</v>
      </c>
      <c r="F1634" s="23">
        <v>13</v>
      </c>
      <c r="G1634" s="1" t="s">
        <v>1001</v>
      </c>
      <c r="H1634" s="2">
        <v>34.9</v>
      </c>
      <c r="J1634" s="14">
        <f t="shared" si="22"/>
        <v>23.630488780387086</v>
      </c>
      <c r="K1634" s="14">
        <v>1.8</v>
      </c>
      <c r="L1634" s="14">
        <f t="shared" si="24"/>
        <v>42.534879804696757</v>
      </c>
      <c r="O1634" s="1" t="s">
        <v>1245</v>
      </c>
      <c r="P1634" s="1" t="s">
        <v>620</v>
      </c>
    </row>
    <row r="1635" spans="1:20" hidden="1" x14ac:dyDescent="0.2">
      <c r="A1635" s="1">
        <v>1632</v>
      </c>
      <c r="B1635" s="2">
        <v>499</v>
      </c>
      <c r="C1635" s="2" t="s">
        <v>1294</v>
      </c>
      <c r="D1635" s="12" t="s">
        <v>697</v>
      </c>
      <c r="E1635" s="8" t="s">
        <v>1002</v>
      </c>
      <c r="F1635" s="23">
        <v>13</v>
      </c>
      <c r="G1635" s="1" t="s">
        <v>1003</v>
      </c>
      <c r="H1635" s="2">
        <v>48.4</v>
      </c>
      <c r="J1635" s="14">
        <f t="shared" si="22"/>
        <v>27.828043409481737</v>
      </c>
      <c r="K1635" s="14">
        <v>1.2</v>
      </c>
      <c r="L1635" s="14">
        <f t="shared" si="24"/>
        <v>33.39365209137808</v>
      </c>
      <c r="O1635" s="1" t="s">
        <v>1246</v>
      </c>
      <c r="P1635" s="1" t="s">
        <v>23</v>
      </c>
    </row>
    <row r="1636" spans="1:20" hidden="1" x14ac:dyDescent="0.2">
      <c r="A1636" s="1">
        <v>1633</v>
      </c>
      <c r="B1636" s="2">
        <v>499</v>
      </c>
      <c r="C1636" s="2" t="s">
        <v>1294</v>
      </c>
      <c r="D1636" s="12" t="s">
        <v>697</v>
      </c>
      <c r="E1636" s="8" t="s">
        <v>1004</v>
      </c>
      <c r="F1636" s="23">
        <v>4</v>
      </c>
      <c r="G1636" s="1" t="s">
        <v>713</v>
      </c>
      <c r="H1636" s="2">
        <v>15.2</v>
      </c>
      <c r="J1636" s="14">
        <f t="shared" si="22"/>
        <v>15.594870951694341</v>
      </c>
      <c r="K1636" s="14">
        <v>1.2</v>
      </c>
      <c r="L1636" s="14">
        <f t="shared" si="24"/>
        <v>18.713845142033207</v>
      </c>
      <c r="O1636" s="1" t="s">
        <v>1246</v>
      </c>
      <c r="P1636" s="1" t="s">
        <v>23</v>
      </c>
    </row>
    <row r="1637" spans="1:20" hidden="1" x14ac:dyDescent="0.2">
      <c r="A1637" s="1">
        <v>1634</v>
      </c>
      <c r="B1637" s="2">
        <v>499</v>
      </c>
      <c r="C1637" s="2" t="s">
        <v>1294</v>
      </c>
      <c r="D1637" s="12" t="s">
        <v>697</v>
      </c>
      <c r="E1637" s="8" t="s">
        <v>1005</v>
      </c>
      <c r="F1637" s="23">
        <v>15</v>
      </c>
      <c r="G1637" s="1" t="s">
        <v>1323</v>
      </c>
      <c r="H1637" s="2">
        <v>18.899999999999999</v>
      </c>
      <c r="J1637" s="14">
        <f t="shared" si="22"/>
        <v>17.389652095427326</v>
      </c>
      <c r="K1637" s="14">
        <v>1.2</v>
      </c>
      <c r="L1637" s="14">
        <f t="shared" si="24"/>
        <v>20.86758251451279</v>
      </c>
      <c r="O1637" s="1" t="s">
        <v>1246</v>
      </c>
      <c r="P1637" s="1" t="s">
        <v>23</v>
      </c>
    </row>
    <row r="1638" spans="1:20" hidden="1" x14ac:dyDescent="0.2">
      <c r="A1638" s="1">
        <v>1635</v>
      </c>
      <c r="B1638" s="2">
        <v>499</v>
      </c>
      <c r="C1638" s="2" t="s">
        <v>1294</v>
      </c>
      <c r="D1638" s="12" t="s">
        <v>697</v>
      </c>
      <c r="E1638" s="8" t="s">
        <v>1006</v>
      </c>
      <c r="F1638" s="23">
        <v>6</v>
      </c>
      <c r="G1638" s="1" t="s">
        <v>13</v>
      </c>
      <c r="H1638" s="2">
        <v>4.5</v>
      </c>
      <c r="J1638" s="14">
        <f t="shared" si="22"/>
        <v>8.4852813742385695</v>
      </c>
      <c r="K1638" s="14">
        <v>1.2</v>
      </c>
      <c r="L1638" s="14">
        <f t="shared" si="24"/>
        <v>10.182337649086284</v>
      </c>
      <c r="O1638" s="1" t="s">
        <v>1246</v>
      </c>
      <c r="P1638" s="1" t="s">
        <v>23</v>
      </c>
    </row>
    <row r="1639" spans="1:20" hidden="1" x14ac:dyDescent="0.2">
      <c r="A1639" s="1">
        <v>1636</v>
      </c>
      <c r="B1639" s="2">
        <v>499</v>
      </c>
      <c r="C1639" s="2" t="s">
        <v>1294</v>
      </c>
      <c r="D1639" s="12" t="s">
        <v>697</v>
      </c>
      <c r="E1639" s="8" t="s">
        <v>1007</v>
      </c>
      <c r="F1639" s="23">
        <v>6</v>
      </c>
      <c r="G1639" s="1" t="s">
        <v>13</v>
      </c>
      <c r="H1639" s="2">
        <v>3.2</v>
      </c>
      <c r="J1639" s="14">
        <f t="shared" si="22"/>
        <v>7.1554175279993268</v>
      </c>
      <c r="K1639" s="14">
        <v>1.2</v>
      </c>
      <c r="L1639" s="14">
        <f t="shared" si="24"/>
        <v>8.5865010335991911</v>
      </c>
      <c r="O1639" s="1" t="s">
        <v>1246</v>
      </c>
      <c r="P1639" s="1" t="s">
        <v>23</v>
      </c>
    </row>
    <row r="1640" spans="1:20" hidden="1" x14ac:dyDescent="0.2">
      <c r="A1640" s="1">
        <v>1637</v>
      </c>
      <c r="B1640" s="2">
        <v>499</v>
      </c>
      <c r="C1640" s="2" t="s">
        <v>1294</v>
      </c>
      <c r="D1640" s="12" t="s">
        <v>697</v>
      </c>
      <c r="E1640" s="8" t="s">
        <v>1008</v>
      </c>
      <c r="F1640" s="23">
        <v>10</v>
      </c>
      <c r="G1640" s="1" t="s">
        <v>275</v>
      </c>
      <c r="H1640" s="2">
        <v>8.5</v>
      </c>
      <c r="J1640" s="14">
        <f t="shared" si="22"/>
        <v>11.661903789690601</v>
      </c>
      <c r="K1640" s="14">
        <v>1.2</v>
      </c>
      <c r="L1640" s="14">
        <f t="shared" si="24"/>
        <v>13.994284547628721</v>
      </c>
      <c r="O1640" s="1" t="s">
        <v>1246</v>
      </c>
      <c r="P1640" s="1" t="s">
        <v>23</v>
      </c>
    </row>
    <row r="1641" spans="1:20" s="13" customFormat="1" hidden="1" x14ac:dyDescent="0.2">
      <c r="A1641" s="1">
        <v>1638</v>
      </c>
      <c r="B1641" s="2">
        <v>499</v>
      </c>
      <c r="C1641" s="2" t="s">
        <v>1294</v>
      </c>
      <c r="D1641" s="12" t="s">
        <v>697</v>
      </c>
      <c r="E1641" s="8" t="s">
        <v>1009</v>
      </c>
      <c r="F1641" s="23">
        <v>4</v>
      </c>
      <c r="G1641" s="1" t="s">
        <v>370</v>
      </c>
      <c r="H1641" s="2">
        <v>2.9</v>
      </c>
      <c r="I1641" s="2"/>
      <c r="J1641" s="14">
        <f t="shared" si="22"/>
        <v>6.81175454637056</v>
      </c>
      <c r="K1641" s="14">
        <v>1.8</v>
      </c>
      <c r="L1641" s="14">
        <f t="shared" si="24"/>
        <v>12.261158183467009</v>
      </c>
      <c r="M1641" s="12"/>
      <c r="N1641" s="1"/>
      <c r="O1641" s="1" t="s">
        <v>1245</v>
      </c>
      <c r="P1641" s="1" t="s">
        <v>620</v>
      </c>
      <c r="Q1641" s="1"/>
      <c r="R1641" s="12"/>
      <c r="S1641" s="1"/>
      <c r="T1641" s="1"/>
    </row>
    <row r="1642" spans="1:20" hidden="1" x14ac:dyDescent="0.2">
      <c r="A1642" s="1">
        <v>1639</v>
      </c>
      <c r="B1642" s="2">
        <v>499</v>
      </c>
      <c r="C1642" s="2" t="s">
        <v>1294</v>
      </c>
      <c r="D1642" s="12" t="s">
        <v>697</v>
      </c>
      <c r="E1642" s="8" t="s">
        <v>1010</v>
      </c>
      <c r="F1642" s="23">
        <v>10</v>
      </c>
      <c r="G1642" s="1" t="s">
        <v>275</v>
      </c>
      <c r="H1642" s="2">
        <v>11.1</v>
      </c>
      <c r="J1642" s="14">
        <f t="shared" ref="J1642:J1705" si="25">(SQRT(H1642))*4</f>
        <v>13.326664999166145</v>
      </c>
      <c r="K1642" s="14">
        <v>1.2</v>
      </c>
      <c r="L1642" s="14">
        <f t="shared" si="24"/>
        <v>15.991997998999373</v>
      </c>
      <c r="O1642" s="1" t="s">
        <v>1246</v>
      </c>
      <c r="P1642" s="1" t="s">
        <v>23</v>
      </c>
    </row>
    <row r="1643" spans="1:20" hidden="1" x14ac:dyDescent="0.2">
      <c r="A1643" s="1">
        <v>1640</v>
      </c>
      <c r="B1643" s="2">
        <v>499</v>
      </c>
      <c r="C1643" s="2" t="s">
        <v>1294</v>
      </c>
      <c r="D1643" s="12" t="s">
        <v>697</v>
      </c>
      <c r="E1643" s="8" t="s">
        <v>980</v>
      </c>
      <c r="F1643" s="23">
        <v>4</v>
      </c>
      <c r="G1643" s="1" t="s">
        <v>713</v>
      </c>
      <c r="H1643" s="2">
        <v>2.2000000000000002</v>
      </c>
      <c r="J1643" s="14">
        <f t="shared" si="25"/>
        <v>5.9329587896765306</v>
      </c>
      <c r="K1643" s="14">
        <v>1.2</v>
      </c>
      <c r="L1643" s="14">
        <f t="shared" si="24"/>
        <v>7.1195505476118361</v>
      </c>
      <c r="O1643" s="1" t="s">
        <v>1246</v>
      </c>
      <c r="P1643" s="1" t="s">
        <v>23</v>
      </c>
    </row>
    <row r="1644" spans="1:20" hidden="1" x14ac:dyDescent="0.2">
      <c r="A1644" s="1">
        <v>1641</v>
      </c>
      <c r="B1644" s="2">
        <v>499</v>
      </c>
      <c r="C1644" s="2" t="s">
        <v>1294</v>
      </c>
      <c r="D1644" s="12" t="s">
        <v>697</v>
      </c>
      <c r="E1644" s="8" t="s">
        <v>981</v>
      </c>
      <c r="F1644" s="23">
        <v>6</v>
      </c>
      <c r="G1644" s="1" t="s">
        <v>756</v>
      </c>
      <c r="H1644" s="2">
        <v>20.100000000000001</v>
      </c>
      <c r="J1644" s="14">
        <f t="shared" si="25"/>
        <v>17.933209417167916</v>
      </c>
      <c r="K1644" s="14">
        <v>1.2</v>
      </c>
      <c r="L1644" s="14">
        <f t="shared" si="24"/>
        <v>21.519851300601498</v>
      </c>
      <c r="O1644" s="1" t="s">
        <v>1246</v>
      </c>
      <c r="P1644" s="1" t="s">
        <v>23</v>
      </c>
    </row>
    <row r="1645" spans="1:20" hidden="1" x14ac:dyDescent="0.2">
      <c r="A1645" s="1">
        <v>1642</v>
      </c>
      <c r="B1645" s="2">
        <v>499</v>
      </c>
      <c r="C1645" s="2" t="s">
        <v>1294</v>
      </c>
      <c r="D1645" s="12" t="s">
        <v>697</v>
      </c>
      <c r="E1645" s="8" t="s">
        <v>982</v>
      </c>
      <c r="F1645" s="23">
        <v>12</v>
      </c>
      <c r="G1645" s="1" t="s">
        <v>30</v>
      </c>
      <c r="H1645" s="2">
        <v>2.8</v>
      </c>
      <c r="J1645" s="14">
        <f t="shared" si="25"/>
        <v>6.6932802122726045</v>
      </c>
      <c r="K1645" s="14">
        <v>1.2</v>
      </c>
      <c r="L1645" s="14">
        <f t="shared" si="24"/>
        <v>8.0319362547271247</v>
      </c>
      <c r="O1645" s="1" t="s">
        <v>1246</v>
      </c>
      <c r="P1645" s="1" t="s">
        <v>23</v>
      </c>
    </row>
    <row r="1646" spans="1:20" hidden="1" x14ac:dyDescent="0.2">
      <c r="A1646" s="1">
        <v>1643</v>
      </c>
      <c r="B1646" s="2">
        <v>499</v>
      </c>
      <c r="C1646" s="8" t="s">
        <v>1295</v>
      </c>
      <c r="D1646" s="17" t="s">
        <v>697</v>
      </c>
      <c r="E1646" s="8" t="s">
        <v>687</v>
      </c>
      <c r="F1646" s="23">
        <v>6</v>
      </c>
      <c r="G1646" s="13" t="s">
        <v>712</v>
      </c>
      <c r="H1646" s="14">
        <v>3.1</v>
      </c>
      <c r="I1646" s="8"/>
      <c r="J1646" s="14">
        <f t="shared" si="25"/>
        <v>7.0427267446636037</v>
      </c>
      <c r="K1646" s="14">
        <v>1.2</v>
      </c>
      <c r="L1646" s="14">
        <f t="shared" si="24"/>
        <v>8.4512720935963248</v>
      </c>
      <c r="M1646" s="17"/>
      <c r="N1646" s="13"/>
      <c r="O1646" s="1" t="s">
        <v>1246</v>
      </c>
      <c r="P1646" s="1" t="s">
        <v>23</v>
      </c>
      <c r="R1646" s="17"/>
      <c r="S1646" s="13"/>
    </row>
    <row r="1647" spans="1:20" hidden="1" x14ac:dyDescent="0.2">
      <c r="A1647" s="1">
        <v>1644</v>
      </c>
      <c r="B1647" s="2">
        <v>499</v>
      </c>
      <c r="C1647" s="8" t="s">
        <v>1295</v>
      </c>
      <c r="D1647" s="17" t="s">
        <v>697</v>
      </c>
      <c r="E1647" s="8" t="s">
        <v>688</v>
      </c>
      <c r="F1647" s="23">
        <v>4</v>
      </c>
      <c r="G1647" s="13" t="s">
        <v>1023</v>
      </c>
      <c r="H1647" s="14">
        <v>5.3</v>
      </c>
      <c r="I1647" s="8"/>
      <c r="J1647" s="14">
        <f t="shared" si="25"/>
        <v>9.2086915465770698</v>
      </c>
      <c r="K1647" s="14">
        <v>1.2</v>
      </c>
      <c r="L1647" s="14">
        <f t="shared" si="24"/>
        <v>11.050429855892483</v>
      </c>
      <c r="M1647" s="17"/>
      <c r="N1647" s="13"/>
      <c r="O1647" s="1" t="s">
        <v>1246</v>
      </c>
      <c r="P1647" s="1" t="s">
        <v>23</v>
      </c>
      <c r="R1647" s="17"/>
      <c r="S1647" s="13"/>
    </row>
    <row r="1648" spans="1:20" hidden="1" x14ac:dyDescent="0.2">
      <c r="A1648" s="1">
        <v>1645</v>
      </c>
      <c r="B1648" s="2">
        <v>499</v>
      </c>
      <c r="C1648" s="8" t="s">
        <v>1295</v>
      </c>
      <c r="D1648" s="17" t="s">
        <v>697</v>
      </c>
      <c r="E1648" s="8" t="s">
        <v>670</v>
      </c>
      <c r="F1648" s="2">
        <v>4</v>
      </c>
      <c r="G1648" s="1" t="s">
        <v>711</v>
      </c>
      <c r="H1648" s="14">
        <v>1</v>
      </c>
      <c r="I1648" s="8"/>
      <c r="J1648" s="14">
        <f t="shared" si="25"/>
        <v>4</v>
      </c>
      <c r="K1648" s="14">
        <v>1.2</v>
      </c>
      <c r="L1648" s="14">
        <f t="shared" ref="L1648:L1679" si="26">J1648*K1648</f>
        <v>4.8</v>
      </c>
      <c r="M1648" s="17"/>
      <c r="N1648" s="13"/>
      <c r="O1648" s="1" t="s">
        <v>1246</v>
      </c>
      <c r="P1648" s="1" t="s">
        <v>23</v>
      </c>
      <c r="R1648" s="17"/>
      <c r="S1648" s="13"/>
    </row>
    <row r="1649" spans="1:20" hidden="1" x14ac:dyDescent="0.2">
      <c r="A1649" s="1">
        <v>1646</v>
      </c>
      <c r="B1649" s="2">
        <v>499</v>
      </c>
      <c r="C1649" s="8" t="s">
        <v>1295</v>
      </c>
      <c r="D1649" s="17" t="s">
        <v>697</v>
      </c>
      <c r="E1649" s="8" t="s">
        <v>671</v>
      </c>
      <c r="F1649" s="2">
        <v>4</v>
      </c>
      <c r="G1649" s="1" t="s">
        <v>711</v>
      </c>
      <c r="H1649" s="14">
        <v>1.3</v>
      </c>
      <c r="I1649" s="8"/>
      <c r="J1649" s="14">
        <f t="shared" si="25"/>
        <v>4.5607017003965522</v>
      </c>
      <c r="K1649" s="14">
        <v>1.2</v>
      </c>
      <c r="L1649" s="14">
        <f t="shared" si="26"/>
        <v>5.4728420404758626</v>
      </c>
      <c r="M1649" s="17"/>
      <c r="N1649" s="13"/>
      <c r="O1649" s="1" t="s">
        <v>1246</v>
      </c>
      <c r="P1649" s="1" t="s">
        <v>23</v>
      </c>
      <c r="R1649" s="17"/>
      <c r="S1649" s="13"/>
    </row>
    <row r="1650" spans="1:20" hidden="1" x14ac:dyDescent="0.2">
      <c r="A1650" s="1">
        <v>1647</v>
      </c>
      <c r="B1650" s="2">
        <v>499</v>
      </c>
      <c r="C1650" s="8" t="s">
        <v>1295</v>
      </c>
      <c r="D1650" s="17" t="s">
        <v>697</v>
      </c>
      <c r="E1650" s="8" t="s">
        <v>689</v>
      </c>
      <c r="F1650" s="2">
        <v>4</v>
      </c>
      <c r="G1650" s="1" t="s">
        <v>711</v>
      </c>
      <c r="H1650" s="14">
        <v>1</v>
      </c>
      <c r="I1650" s="8"/>
      <c r="J1650" s="14">
        <f t="shared" si="25"/>
        <v>4</v>
      </c>
      <c r="K1650" s="14">
        <v>1.2</v>
      </c>
      <c r="L1650" s="14">
        <f t="shared" si="26"/>
        <v>4.8</v>
      </c>
      <c r="M1650" s="17"/>
      <c r="N1650" s="13"/>
      <c r="O1650" s="1" t="s">
        <v>1246</v>
      </c>
      <c r="P1650" s="1" t="s">
        <v>23</v>
      </c>
      <c r="R1650" s="17"/>
      <c r="S1650" s="13"/>
    </row>
    <row r="1651" spans="1:20" hidden="1" x14ac:dyDescent="0.2">
      <c r="A1651" s="1">
        <v>1648</v>
      </c>
      <c r="B1651" s="2">
        <v>499</v>
      </c>
      <c r="C1651" s="8" t="s">
        <v>1295</v>
      </c>
      <c r="D1651" s="17" t="s">
        <v>697</v>
      </c>
      <c r="E1651" s="8" t="s">
        <v>691</v>
      </c>
      <c r="F1651" s="23">
        <v>6</v>
      </c>
      <c r="G1651" s="13" t="s">
        <v>669</v>
      </c>
      <c r="H1651" s="14">
        <v>6.1</v>
      </c>
      <c r="I1651" s="8"/>
      <c r="J1651" s="14">
        <f t="shared" si="25"/>
        <v>9.879271228182775</v>
      </c>
      <c r="K1651" s="14">
        <v>1.2</v>
      </c>
      <c r="L1651" s="14">
        <f t="shared" si="26"/>
        <v>11.85512547381933</v>
      </c>
      <c r="M1651" s="17"/>
      <c r="N1651" s="13"/>
      <c r="O1651" s="1" t="s">
        <v>1246</v>
      </c>
      <c r="P1651" s="1" t="s">
        <v>23</v>
      </c>
      <c r="R1651" s="17"/>
      <c r="S1651" s="13"/>
    </row>
    <row r="1652" spans="1:20" s="13" customFormat="1" hidden="1" x14ac:dyDescent="0.2">
      <c r="A1652" s="1">
        <v>1649</v>
      </c>
      <c r="B1652" s="2">
        <v>499</v>
      </c>
      <c r="C1652" s="8" t="s">
        <v>1295</v>
      </c>
      <c r="D1652" s="17" t="s">
        <v>697</v>
      </c>
      <c r="E1652" s="8" t="s">
        <v>673</v>
      </c>
      <c r="F1652" s="2">
        <v>4</v>
      </c>
      <c r="G1652" s="1" t="s">
        <v>711</v>
      </c>
      <c r="H1652" s="14">
        <v>2.7</v>
      </c>
      <c r="I1652" s="8"/>
      <c r="J1652" s="14">
        <f t="shared" si="25"/>
        <v>6.5726706900619938</v>
      </c>
      <c r="K1652" s="14">
        <v>1.2</v>
      </c>
      <c r="L1652" s="14">
        <f t="shared" si="26"/>
        <v>7.8872048280743918</v>
      </c>
      <c r="M1652" s="17"/>
      <c r="O1652" s="1" t="s">
        <v>1246</v>
      </c>
      <c r="P1652" s="1" t="s">
        <v>23</v>
      </c>
      <c r="Q1652" s="1"/>
      <c r="R1652" s="17"/>
      <c r="T1652" s="1"/>
    </row>
    <row r="1653" spans="1:20" s="13" customFormat="1" hidden="1" x14ac:dyDescent="0.2">
      <c r="A1653" s="1">
        <v>1650</v>
      </c>
      <c r="B1653" s="2">
        <v>499</v>
      </c>
      <c r="C1653" s="8" t="s">
        <v>1295</v>
      </c>
      <c r="D1653" s="17" t="s">
        <v>697</v>
      </c>
      <c r="E1653" s="8" t="s">
        <v>675</v>
      </c>
      <c r="F1653" s="23">
        <v>12</v>
      </c>
      <c r="G1653" s="13" t="s">
        <v>672</v>
      </c>
      <c r="H1653" s="14">
        <v>8</v>
      </c>
      <c r="I1653" s="8"/>
      <c r="J1653" s="14">
        <f t="shared" si="25"/>
        <v>11.313708498984761</v>
      </c>
      <c r="K1653" s="14">
        <v>1.2</v>
      </c>
      <c r="L1653" s="14">
        <f t="shared" si="26"/>
        <v>13.576450198781712</v>
      </c>
      <c r="M1653" s="17"/>
      <c r="O1653" s="1" t="s">
        <v>1246</v>
      </c>
      <c r="P1653" s="1" t="s">
        <v>23</v>
      </c>
      <c r="Q1653" s="1"/>
      <c r="R1653" s="17"/>
      <c r="T1653" s="1"/>
    </row>
    <row r="1654" spans="1:20" s="13" customFormat="1" hidden="1" x14ac:dyDescent="0.2">
      <c r="A1654" s="1">
        <v>1651</v>
      </c>
      <c r="B1654" s="2">
        <v>499</v>
      </c>
      <c r="C1654" s="8" t="s">
        <v>1295</v>
      </c>
      <c r="D1654" s="17" t="s">
        <v>697</v>
      </c>
      <c r="E1654" s="8" t="s">
        <v>677</v>
      </c>
      <c r="F1654" s="23">
        <v>12</v>
      </c>
      <c r="G1654" s="13" t="s">
        <v>672</v>
      </c>
      <c r="H1654" s="14">
        <v>9.6999999999999993</v>
      </c>
      <c r="I1654" s="8"/>
      <c r="J1654" s="14">
        <f t="shared" si="25"/>
        <v>12.457929201917949</v>
      </c>
      <c r="K1654" s="14">
        <v>1.2</v>
      </c>
      <c r="L1654" s="14">
        <f t="shared" si="26"/>
        <v>14.949515042301538</v>
      </c>
      <c r="M1654" s="17"/>
      <c r="O1654" s="1" t="s">
        <v>1246</v>
      </c>
      <c r="P1654" s="1" t="s">
        <v>23</v>
      </c>
      <c r="Q1654" s="1"/>
      <c r="R1654" s="17"/>
      <c r="T1654" s="1"/>
    </row>
    <row r="1655" spans="1:20" s="13" customFormat="1" hidden="1" x14ac:dyDescent="0.2">
      <c r="A1655" s="1">
        <v>1652</v>
      </c>
      <c r="B1655" s="2">
        <v>499</v>
      </c>
      <c r="C1655" s="8" t="s">
        <v>1295</v>
      </c>
      <c r="D1655" s="17" t="s">
        <v>697</v>
      </c>
      <c r="E1655" s="8" t="s">
        <v>681</v>
      </c>
      <c r="F1655" s="23">
        <v>12</v>
      </c>
      <c r="G1655" s="13" t="s">
        <v>672</v>
      </c>
      <c r="H1655" s="14">
        <v>15</v>
      </c>
      <c r="I1655" s="8"/>
      <c r="J1655" s="14">
        <f t="shared" si="25"/>
        <v>15.491933384829668</v>
      </c>
      <c r="K1655" s="14">
        <v>1.2</v>
      </c>
      <c r="L1655" s="14">
        <f t="shared" si="26"/>
        <v>18.590320061795602</v>
      </c>
      <c r="M1655" s="17"/>
      <c r="O1655" s="1" t="s">
        <v>1246</v>
      </c>
      <c r="P1655" s="1" t="s">
        <v>23</v>
      </c>
      <c r="Q1655" s="1"/>
      <c r="R1655" s="17"/>
      <c r="T1655" s="1"/>
    </row>
    <row r="1656" spans="1:20" s="13" customFormat="1" hidden="1" x14ac:dyDescent="0.2">
      <c r="A1656" s="1">
        <v>1653</v>
      </c>
      <c r="B1656" s="2">
        <v>499</v>
      </c>
      <c r="C1656" s="8" t="s">
        <v>1295</v>
      </c>
      <c r="D1656" s="17" t="s">
        <v>697</v>
      </c>
      <c r="E1656" s="8" t="s">
        <v>683</v>
      </c>
      <c r="F1656" s="23">
        <v>12</v>
      </c>
      <c r="G1656" s="13" t="s">
        <v>672</v>
      </c>
      <c r="H1656" s="14">
        <v>3.1</v>
      </c>
      <c r="I1656" s="8"/>
      <c r="J1656" s="14">
        <f t="shared" si="25"/>
        <v>7.0427267446636037</v>
      </c>
      <c r="K1656" s="14">
        <v>1.2</v>
      </c>
      <c r="L1656" s="14">
        <f t="shared" si="26"/>
        <v>8.4512720935963248</v>
      </c>
      <c r="M1656" s="17"/>
      <c r="O1656" s="1" t="s">
        <v>1246</v>
      </c>
      <c r="P1656" s="1" t="s">
        <v>23</v>
      </c>
      <c r="Q1656" s="1"/>
      <c r="R1656" s="17"/>
      <c r="T1656" s="1"/>
    </row>
    <row r="1657" spans="1:20" s="13" customFormat="1" hidden="1" x14ac:dyDescent="0.2">
      <c r="A1657" s="1">
        <v>1654</v>
      </c>
      <c r="B1657" s="2">
        <v>499</v>
      </c>
      <c r="C1657" s="8" t="s">
        <v>1295</v>
      </c>
      <c r="D1657" s="17" t="s">
        <v>697</v>
      </c>
      <c r="E1657" s="8" t="s">
        <v>685</v>
      </c>
      <c r="F1657" s="23">
        <v>12</v>
      </c>
      <c r="G1657" s="13" t="s">
        <v>672</v>
      </c>
      <c r="H1657" s="14">
        <v>18.2</v>
      </c>
      <c r="I1657" s="8"/>
      <c r="J1657" s="14">
        <f t="shared" si="25"/>
        <v>17.064583206161235</v>
      </c>
      <c r="K1657" s="14">
        <v>1.2</v>
      </c>
      <c r="L1657" s="14">
        <f t="shared" si="26"/>
        <v>20.477499847393482</v>
      </c>
      <c r="M1657" s="17"/>
      <c r="O1657" s="1" t="s">
        <v>1246</v>
      </c>
      <c r="P1657" s="1" t="s">
        <v>23</v>
      </c>
      <c r="Q1657" s="1"/>
      <c r="R1657" s="17"/>
      <c r="T1657" s="1"/>
    </row>
    <row r="1658" spans="1:20" s="13" customFormat="1" hidden="1" x14ac:dyDescent="0.2">
      <c r="A1658" s="1">
        <v>1655</v>
      </c>
      <c r="B1658" s="2">
        <v>499</v>
      </c>
      <c r="C1658" s="8" t="s">
        <v>1295</v>
      </c>
      <c r="D1658" s="17" t="s">
        <v>697</v>
      </c>
      <c r="E1658" s="8" t="s">
        <v>737</v>
      </c>
      <c r="F1658" s="23">
        <v>12</v>
      </c>
      <c r="G1658" s="13" t="s">
        <v>672</v>
      </c>
      <c r="H1658" s="14">
        <v>4.5999999999999996</v>
      </c>
      <c r="I1658" s="8"/>
      <c r="J1658" s="14">
        <f t="shared" si="25"/>
        <v>8.5790442358108869</v>
      </c>
      <c r="K1658" s="14">
        <v>1.2</v>
      </c>
      <c r="L1658" s="14">
        <f t="shared" si="26"/>
        <v>10.294853082973065</v>
      </c>
      <c r="M1658" s="17"/>
      <c r="O1658" s="1" t="s">
        <v>1246</v>
      </c>
      <c r="P1658" s="1" t="s">
        <v>23</v>
      </c>
      <c r="Q1658" s="1"/>
      <c r="R1658" s="17"/>
      <c r="T1658" s="1"/>
    </row>
    <row r="1659" spans="1:20" s="13" customFormat="1" hidden="1" x14ac:dyDescent="0.2">
      <c r="A1659" s="1">
        <v>1656</v>
      </c>
      <c r="B1659" s="2">
        <v>499</v>
      </c>
      <c r="C1659" s="8" t="s">
        <v>1295</v>
      </c>
      <c r="D1659" s="17" t="s">
        <v>697</v>
      </c>
      <c r="E1659" s="8" t="s">
        <v>738</v>
      </c>
      <c r="F1659" s="23">
        <v>4</v>
      </c>
      <c r="G1659" s="13" t="s">
        <v>700</v>
      </c>
      <c r="H1659" s="14">
        <v>1.7</v>
      </c>
      <c r="I1659" s="8"/>
      <c r="J1659" s="14">
        <f t="shared" si="25"/>
        <v>5.215361924162119</v>
      </c>
      <c r="K1659" s="14">
        <v>1.8</v>
      </c>
      <c r="L1659" s="14">
        <f t="shared" si="26"/>
        <v>9.3876514634918138</v>
      </c>
      <c r="M1659" s="17"/>
      <c r="O1659" s="1" t="s">
        <v>1245</v>
      </c>
      <c r="P1659" s="1" t="s">
        <v>620</v>
      </c>
      <c r="Q1659" s="1"/>
      <c r="R1659" s="17"/>
      <c r="T1659" s="1"/>
    </row>
    <row r="1660" spans="1:20" s="13" customFormat="1" hidden="1" x14ac:dyDescent="0.2">
      <c r="A1660" s="1">
        <v>1657</v>
      </c>
      <c r="B1660" s="2">
        <v>499</v>
      </c>
      <c r="C1660" s="8" t="s">
        <v>1295</v>
      </c>
      <c r="D1660" s="17" t="s">
        <v>697</v>
      </c>
      <c r="E1660" s="8" t="s">
        <v>739</v>
      </c>
      <c r="F1660" s="23">
        <v>4</v>
      </c>
      <c r="G1660" s="13" t="s">
        <v>1023</v>
      </c>
      <c r="H1660" s="14">
        <v>3.5</v>
      </c>
      <c r="I1660" s="8"/>
      <c r="J1660" s="14">
        <f t="shared" si="25"/>
        <v>7.4833147735478827</v>
      </c>
      <c r="K1660" s="14">
        <v>1.2</v>
      </c>
      <c r="L1660" s="14">
        <f t="shared" si="26"/>
        <v>8.9799777282574595</v>
      </c>
      <c r="M1660" s="17"/>
      <c r="O1660" s="1" t="s">
        <v>1246</v>
      </c>
      <c r="P1660" s="1" t="s">
        <v>23</v>
      </c>
      <c r="Q1660" s="1"/>
      <c r="R1660" s="17"/>
      <c r="T1660" s="1"/>
    </row>
    <row r="1661" spans="1:20" s="13" customFormat="1" hidden="1" x14ac:dyDescent="0.2">
      <c r="A1661" s="1">
        <v>1658</v>
      </c>
      <c r="B1661" s="2">
        <v>499</v>
      </c>
      <c r="C1661" s="8" t="s">
        <v>1295</v>
      </c>
      <c r="D1661" s="17" t="s">
        <v>697</v>
      </c>
      <c r="E1661" s="8" t="s">
        <v>740</v>
      </c>
      <c r="F1661" s="23">
        <v>6</v>
      </c>
      <c r="G1661" s="13" t="s">
        <v>712</v>
      </c>
      <c r="H1661" s="14">
        <v>4.5</v>
      </c>
      <c r="I1661" s="8"/>
      <c r="J1661" s="14">
        <f t="shared" si="25"/>
        <v>8.4852813742385695</v>
      </c>
      <c r="K1661" s="14">
        <v>1.2</v>
      </c>
      <c r="L1661" s="14">
        <f t="shared" si="26"/>
        <v>10.182337649086284</v>
      </c>
      <c r="M1661" s="17"/>
      <c r="O1661" s="1" t="s">
        <v>1246</v>
      </c>
      <c r="P1661" s="1" t="s">
        <v>23</v>
      </c>
      <c r="Q1661" s="1"/>
      <c r="R1661" s="17"/>
      <c r="T1661" s="1"/>
    </row>
    <row r="1662" spans="1:20" s="13" customFormat="1" hidden="1" x14ac:dyDescent="0.2">
      <c r="A1662" s="1">
        <v>1659</v>
      </c>
      <c r="B1662" s="2">
        <v>499</v>
      </c>
      <c r="C1662" s="8" t="s">
        <v>1295</v>
      </c>
      <c r="D1662" s="17" t="s">
        <v>697</v>
      </c>
      <c r="E1662" s="8" t="s">
        <v>749</v>
      </c>
      <c r="F1662" s="23">
        <v>6</v>
      </c>
      <c r="G1662" s="13" t="s">
        <v>712</v>
      </c>
      <c r="H1662" s="14">
        <v>31.2</v>
      </c>
      <c r="I1662" s="8"/>
      <c r="J1662" s="14">
        <f t="shared" si="25"/>
        <v>22.342784070030305</v>
      </c>
      <c r="K1662" s="14">
        <v>1.2</v>
      </c>
      <c r="L1662" s="14">
        <f t="shared" si="26"/>
        <v>26.811340884036365</v>
      </c>
      <c r="M1662" s="17"/>
      <c r="O1662" s="1" t="s">
        <v>1246</v>
      </c>
      <c r="P1662" s="1" t="s">
        <v>23</v>
      </c>
      <c r="Q1662" s="1"/>
      <c r="R1662" s="17"/>
      <c r="T1662" s="1"/>
    </row>
    <row r="1663" spans="1:20" s="13" customFormat="1" hidden="1" x14ac:dyDescent="0.2">
      <c r="A1663" s="1">
        <v>1660</v>
      </c>
      <c r="B1663" s="2">
        <v>499</v>
      </c>
      <c r="C1663" s="8" t="s">
        <v>1295</v>
      </c>
      <c r="D1663" s="17" t="s">
        <v>697</v>
      </c>
      <c r="E1663" s="8" t="s">
        <v>755</v>
      </c>
      <c r="F1663" s="23">
        <v>12</v>
      </c>
      <c r="G1663" s="13" t="s">
        <v>672</v>
      </c>
      <c r="H1663" s="14">
        <v>16.3</v>
      </c>
      <c r="I1663" s="8"/>
      <c r="J1663" s="14">
        <f t="shared" si="25"/>
        <v>16.149303390549079</v>
      </c>
      <c r="K1663" s="14">
        <v>1.2</v>
      </c>
      <c r="L1663" s="14">
        <f t="shared" si="26"/>
        <v>19.379164068658895</v>
      </c>
      <c r="M1663" s="17"/>
      <c r="O1663" s="1" t="s">
        <v>1246</v>
      </c>
      <c r="P1663" s="1" t="s">
        <v>23</v>
      </c>
      <c r="Q1663" s="1"/>
      <c r="R1663" s="17"/>
      <c r="T1663" s="1"/>
    </row>
    <row r="1664" spans="1:20" s="13" customFormat="1" hidden="1" x14ac:dyDescent="0.2">
      <c r="A1664" s="1">
        <v>1661</v>
      </c>
      <c r="B1664" s="2">
        <v>499</v>
      </c>
      <c r="C1664" s="8" t="s">
        <v>1295</v>
      </c>
      <c r="D1664" s="17" t="s">
        <v>697</v>
      </c>
      <c r="E1664" s="8" t="s">
        <v>741</v>
      </c>
      <c r="F1664" s="23">
        <v>12</v>
      </c>
      <c r="G1664" s="13" t="s">
        <v>672</v>
      </c>
      <c r="H1664" s="14">
        <v>23.8</v>
      </c>
      <c r="I1664" s="8"/>
      <c r="J1664" s="14">
        <f t="shared" si="25"/>
        <v>19.514097468240749</v>
      </c>
      <c r="K1664" s="14">
        <v>1.2</v>
      </c>
      <c r="L1664" s="14">
        <f t="shared" si="26"/>
        <v>23.416916961888898</v>
      </c>
      <c r="M1664" s="17"/>
      <c r="O1664" s="1" t="s">
        <v>1246</v>
      </c>
      <c r="P1664" s="1" t="s">
        <v>23</v>
      </c>
      <c r="Q1664" s="1"/>
      <c r="R1664" s="17"/>
      <c r="T1664" s="1"/>
    </row>
    <row r="1665" spans="1:20" s="13" customFormat="1" hidden="1" x14ac:dyDescent="0.2">
      <c r="A1665" s="1">
        <v>1662</v>
      </c>
      <c r="B1665" s="2">
        <v>499</v>
      </c>
      <c r="C1665" s="8" t="s">
        <v>1295</v>
      </c>
      <c r="D1665" s="17" t="s">
        <v>697</v>
      </c>
      <c r="E1665" s="8" t="s">
        <v>750</v>
      </c>
      <c r="F1665" s="23">
        <v>12</v>
      </c>
      <c r="G1665" s="13" t="s">
        <v>672</v>
      </c>
      <c r="H1665" s="14">
        <v>74.099999999999994</v>
      </c>
      <c r="I1665" s="8"/>
      <c r="J1665" s="14">
        <f t="shared" si="25"/>
        <v>34.432542746651748</v>
      </c>
      <c r="K1665" s="14">
        <v>1.2</v>
      </c>
      <c r="L1665" s="14">
        <f t="shared" si="26"/>
        <v>41.319051295982099</v>
      </c>
      <c r="M1665" s="17"/>
      <c r="O1665" s="1" t="s">
        <v>1246</v>
      </c>
      <c r="P1665" s="1" t="s">
        <v>23</v>
      </c>
      <c r="Q1665" s="1"/>
      <c r="R1665" s="17"/>
      <c r="T1665" s="1"/>
    </row>
    <row r="1666" spans="1:20" s="13" customFormat="1" hidden="1" x14ac:dyDescent="0.2">
      <c r="A1666" s="1">
        <v>1663</v>
      </c>
      <c r="B1666" s="2">
        <v>499</v>
      </c>
      <c r="C1666" s="8" t="s">
        <v>1295</v>
      </c>
      <c r="D1666" s="17" t="s">
        <v>697</v>
      </c>
      <c r="E1666" s="8" t="s">
        <v>743</v>
      </c>
      <c r="F1666" s="23">
        <v>12</v>
      </c>
      <c r="G1666" s="13" t="s">
        <v>1019</v>
      </c>
      <c r="H1666" s="14">
        <v>43.5</v>
      </c>
      <c r="I1666" s="8"/>
      <c r="J1666" s="14">
        <f t="shared" si="25"/>
        <v>26.381811916545839</v>
      </c>
      <c r="K1666" s="14">
        <v>1.2</v>
      </c>
      <c r="L1666" s="14">
        <f t="shared" si="26"/>
        <v>31.658174299855006</v>
      </c>
      <c r="M1666" s="17"/>
      <c r="O1666" s="1" t="s">
        <v>1246</v>
      </c>
      <c r="P1666" s="1" t="s">
        <v>23</v>
      </c>
      <c r="Q1666" s="1"/>
      <c r="R1666" s="17"/>
      <c r="T1666" s="1"/>
    </row>
    <row r="1667" spans="1:20" s="13" customFormat="1" hidden="1" x14ac:dyDescent="0.2">
      <c r="A1667" s="1">
        <v>1664</v>
      </c>
      <c r="B1667" s="2">
        <v>499</v>
      </c>
      <c r="C1667" s="8" t="s">
        <v>1295</v>
      </c>
      <c r="D1667" s="17" t="s">
        <v>697</v>
      </c>
      <c r="E1667" s="8" t="s">
        <v>744</v>
      </c>
      <c r="F1667" s="23">
        <v>13</v>
      </c>
      <c r="G1667" s="13" t="s">
        <v>1021</v>
      </c>
      <c r="H1667" s="14">
        <v>39.299999999999997</v>
      </c>
      <c r="I1667" s="8"/>
      <c r="J1667" s="14">
        <f t="shared" si="25"/>
        <v>25.075884829851965</v>
      </c>
      <c r="K1667" s="14">
        <v>1.2</v>
      </c>
      <c r="L1667" s="14">
        <f t="shared" si="26"/>
        <v>30.091061795822355</v>
      </c>
      <c r="M1667" s="17"/>
      <c r="O1667" s="1" t="s">
        <v>1246</v>
      </c>
      <c r="P1667" s="1" t="s">
        <v>23</v>
      </c>
      <c r="Q1667" s="1"/>
      <c r="R1667" s="17"/>
      <c r="T1667" s="1"/>
    </row>
    <row r="1668" spans="1:20" s="13" customFormat="1" hidden="1" x14ac:dyDescent="0.2">
      <c r="A1668" s="1">
        <v>1665</v>
      </c>
      <c r="B1668" s="2">
        <v>499</v>
      </c>
      <c r="C1668" s="8" t="s">
        <v>1295</v>
      </c>
      <c r="D1668" s="17" t="s">
        <v>697</v>
      </c>
      <c r="E1668" s="8" t="s">
        <v>745</v>
      </c>
      <c r="F1668" s="23">
        <v>13</v>
      </c>
      <c r="G1668" s="13" t="s">
        <v>1022</v>
      </c>
      <c r="H1668" s="14">
        <v>39.1</v>
      </c>
      <c r="I1668" s="8"/>
      <c r="J1668" s="14">
        <f t="shared" si="25"/>
        <v>25.011997121381572</v>
      </c>
      <c r="K1668" s="14">
        <v>1.2</v>
      </c>
      <c r="L1668" s="14">
        <f t="shared" si="26"/>
        <v>30.014396545657885</v>
      </c>
      <c r="M1668" s="17"/>
      <c r="O1668" s="1" t="s">
        <v>1246</v>
      </c>
      <c r="P1668" s="1" t="s">
        <v>23</v>
      </c>
      <c r="Q1668" s="1"/>
      <c r="R1668" s="17"/>
      <c r="T1668" s="1"/>
    </row>
    <row r="1669" spans="1:20" s="13" customFormat="1" hidden="1" x14ac:dyDescent="0.2">
      <c r="A1669" s="1">
        <v>1666</v>
      </c>
      <c r="B1669" s="2">
        <v>499</v>
      </c>
      <c r="C1669" s="8" t="s">
        <v>1295</v>
      </c>
      <c r="D1669" s="17" t="s">
        <v>697</v>
      </c>
      <c r="E1669" s="8" t="s">
        <v>747</v>
      </c>
      <c r="F1669" s="23">
        <v>13</v>
      </c>
      <c r="G1669" s="13" t="s">
        <v>1020</v>
      </c>
      <c r="H1669" s="14">
        <v>25.1</v>
      </c>
      <c r="I1669" s="8"/>
      <c r="J1669" s="14">
        <f t="shared" si="25"/>
        <v>20.039960079800558</v>
      </c>
      <c r="K1669" s="14">
        <v>1.2</v>
      </c>
      <c r="L1669" s="14">
        <f t="shared" si="26"/>
        <v>24.047952095760667</v>
      </c>
      <c r="M1669" s="17"/>
      <c r="O1669" s="1" t="s">
        <v>1246</v>
      </c>
      <c r="P1669" s="1" t="s">
        <v>23</v>
      </c>
      <c r="Q1669" s="1"/>
      <c r="R1669" s="17"/>
      <c r="T1669" s="1"/>
    </row>
    <row r="1670" spans="1:20" s="13" customFormat="1" hidden="1" x14ac:dyDescent="0.2">
      <c r="A1670" s="1">
        <v>1667</v>
      </c>
      <c r="B1670" s="2">
        <v>499</v>
      </c>
      <c r="C1670" s="8" t="s">
        <v>1295</v>
      </c>
      <c r="D1670" s="17" t="s">
        <v>697</v>
      </c>
      <c r="E1670" s="8" t="s">
        <v>747</v>
      </c>
      <c r="F1670" s="23">
        <v>13</v>
      </c>
      <c r="G1670" s="13" t="s">
        <v>1022</v>
      </c>
      <c r="H1670" s="14">
        <v>39.1</v>
      </c>
      <c r="I1670" s="8"/>
      <c r="J1670" s="14">
        <f t="shared" si="25"/>
        <v>25.011997121381572</v>
      </c>
      <c r="K1670" s="14">
        <v>1.2</v>
      </c>
      <c r="L1670" s="14">
        <f t="shared" si="26"/>
        <v>30.014396545657885</v>
      </c>
      <c r="M1670" s="17"/>
      <c r="O1670" s="1" t="s">
        <v>1246</v>
      </c>
      <c r="P1670" s="1" t="s">
        <v>23</v>
      </c>
      <c r="Q1670" s="1"/>
      <c r="R1670" s="17"/>
      <c r="T1670" s="1"/>
    </row>
    <row r="1671" spans="1:20" s="13" customFormat="1" hidden="1" x14ac:dyDescent="0.2">
      <c r="A1671" s="1">
        <v>1668</v>
      </c>
      <c r="B1671" s="2">
        <v>499</v>
      </c>
      <c r="C1671" s="8" t="s">
        <v>1295</v>
      </c>
      <c r="D1671" s="17" t="s">
        <v>697</v>
      </c>
      <c r="E1671" s="8" t="s">
        <v>748</v>
      </c>
      <c r="F1671" s="23">
        <v>13</v>
      </c>
      <c r="G1671" s="13" t="s">
        <v>1018</v>
      </c>
      <c r="H1671" s="14">
        <v>4.2</v>
      </c>
      <c r="I1671" s="8"/>
      <c r="J1671" s="14">
        <f t="shared" si="25"/>
        <v>8.1975606127676794</v>
      </c>
      <c r="K1671" s="14">
        <v>1.2</v>
      </c>
      <c r="L1671" s="14">
        <f t="shared" si="26"/>
        <v>9.8370727353212146</v>
      </c>
      <c r="M1671" s="17"/>
      <c r="O1671" s="1" t="s">
        <v>1246</v>
      </c>
      <c r="P1671" s="1" t="s">
        <v>23</v>
      </c>
      <c r="Q1671" s="1"/>
      <c r="R1671" s="17"/>
      <c r="T1671" s="1"/>
    </row>
    <row r="1672" spans="1:20" s="13" customFormat="1" hidden="1" x14ac:dyDescent="0.2">
      <c r="A1672" s="1">
        <v>1669</v>
      </c>
      <c r="B1672" s="2">
        <v>499</v>
      </c>
      <c r="C1672" s="8" t="s">
        <v>1295</v>
      </c>
      <c r="D1672" s="17" t="s">
        <v>697</v>
      </c>
      <c r="E1672" s="8" t="s">
        <v>748</v>
      </c>
      <c r="F1672" s="23">
        <v>12</v>
      </c>
      <c r="G1672" s="13" t="s">
        <v>672</v>
      </c>
      <c r="H1672" s="14">
        <v>4.5</v>
      </c>
      <c r="I1672" s="8"/>
      <c r="J1672" s="14">
        <f t="shared" si="25"/>
        <v>8.4852813742385695</v>
      </c>
      <c r="K1672" s="14">
        <v>1.2</v>
      </c>
      <c r="L1672" s="14">
        <f t="shared" si="26"/>
        <v>10.182337649086284</v>
      </c>
      <c r="M1672" s="17"/>
      <c r="O1672" s="1" t="s">
        <v>1246</v>
      </c>
      <c r="P1672" s="1" t="s">
        <v>23</v>
      </c>
      <c r="Q1672" s="1"/>
      <c r="R1672" s="17"/>
      <c r="T1672" s="1"/>
    </row>
    <row r="1673" spans="1:20" s="13" customFormat="1" hidden="1" x14ac:dyDescent="0.2">
      <c r="A1673" s="1">
        <v>1670</v>
      </c>
      <c r="B1673" s="2">
        <v>499</v>
      </c>
      <c r="C1673" s="8" t="s">
        <v>1295</v>
      </c>
      <c r="D1673" s="17" t="s">
        <v>697</v>
      </c>
      <c r="E1673" s="8" t="s">
        <v>748</v>
      </c>
      <c r="F1673" s="23">
        <v>6</v>
      </c>
      <c r="G1673" s="13" t="s">
        <v>669</v>
      </c>
      <c r="H1673" s="14">
        <v>3.3</v>
      </c>
      <c r="I1673" s="8"/>
      <c r="J1673" s="14">
        <f t="shared" si="25"/>
        <v>7.2663608498339798</v>
      </c>
      <c r="K1673" s="14">
        <v>1.2</v>
      </c>
      <c r="L1673" s="14">
        <f t="shared" si="26"/>
        <v>8.7196330198007761</v>
      </c>
      <c r="M1673" s="17"/>
      <c r="O1673" s="1" t="s">
        <v>1246</v>
      </c>
      <c r="P1673" s="1" t="s">
        <v>23</v>
      </c>
      <c r="Q1673" s="1"/>
      <c r="R1673" s="17"/>
      <c r="T1673" s="1"/>
    </row>
    <row r="1674" spans="1:20" s="13" customFormat="1" hidden="1" x14ac:dyDescent="0.2">
      <c r="A1674" s="1">
        <v>1671</v>
      </c>
      <c r="B1674" s="2">
        <v>499</v>
      </c>
      <c r="C1674" s="8" t="s">
        <v>1296</v>
      </c>
      <c r="D1674" s="17" t="s">
        <v>697</v>
      </c>
      <c r="E1674" s="8" t="s">
        <v>668</v>
      </c>
      <c r="F1674" s="23">
        <v>13</v>
      </c>
      <c r="G1674" s="13" t="s">
        <v>758</v>
      </c>
      <c r="H1674" s="14">
        <v>88.5</v>
      </c>
      <c r="I1674" s="8"/>
      <c r="J1674" s="14">
        <f t="shared" si="25"/>
        <v>37.629775444453557</v>
      </c>
      <c r="K1674" s="14">
        <v>1.2</v>
      </c>
      <c r="L1674" s="14">
        <f t="shared" si="26"/>
        <v>45.155730533344268</v>
      </c>
      <c r="M1674" s="17"/>
      <c r="O1674" s="1" t="s">
        <v>1246</v>
      </c>
      <c r="P1674" s="1" t="s">
        <v>23</v>
      </c>
      <c r="Q1674" s="1"/>
      <c r="R1674" s="17"/>
      <c r="T1674" s="1"/>
    </row>
    <row r="1675" spans="1:20" s="13" customFormat="1" hidden="1" x14ac:dyDescent="0.2">
      <c r="A1675" s="1">
        <v>1672</v>
      </c>
      <c r="B1675" s="2">
        <v>499</v>
      </c>
      <c r="C1675" s="8" t="s">
        <v>1296</v>
      </c>
      <c r="D1675" s="17" t="s">
        <v>697</v>
      </c>
      <c r="E1675" s="8" t="s">
        <v>665</v>
      </c>
      <c r="F1675" s="23">
        <v>13</v>
      </c>
      <c r="G1675" s="13" t="s">
        <v>758</v>
      </c>
      <c r="H1675" s="14">
        <v>107</v>
      </c>
      <c r="I1675" s="8"/>
      <c r="J1675" s="14">
        <f t="shared" si="25"/>
        <v>41.376321731154405</v>
      </c>
      <c r="K1675" s="14">
        <v>1.2</v>
      </c>
      <c r="L1675" s="14">
        <f t="shared" si="26"/>
        <v>49.651586077385282</v>
      </c>
      <c r="M1675" s="17"/>
      <c r="O1675" s="1" t="s">
        <v>1246</v>
      </c>
      <c r="P1675" s="1" t="s">
        <v>23</v>
      </c>
      <c r="Q1675" s="1"/>
      <c r="R1675" s="17"/>
      <c r="T1675" s="1"/>
    </row>
    <row r="1676" spans="1:20" s="13" customFormat="1" hidden="1" x14ac:dyDescent="0.2">
      <c r="A1676" s="1">
        <v>1673</v>
      </c>
      <c r="B1676" s="2">
        <v>499</v>
      </c>
      <c r="C1676" s="8" t="s">
        <v>1296</v>
      </c>
      <c r="D1676" s="17" t="s">
        <v>697</v>
      </c>
      <c r="E1676" s="8" t="s">
        <v>666</v>
      </c>
      <c r="F1676" s="23">
        <v>12</v>
      </c>
      <c r="G1676" s="13" t="s">
        <v>672</v>
      </c>
      <c r="H1676" s="14">
        <v>97.5</v>
      </c>
      <c r="I1676" s="8"/>
      <c r="J1676" s="14">
        <f t="shared" si="25"/>
        <v>39.496835316262995</v>
      </c>
      <c r="K1676" s="14">
        <v>1.2</v>
      </c>
      <c r="L1676" s="14">
        <f t="shared" si="26"/>
        <v>47.396202379515593</v>
      </c>
      <c r="M1676" s="17"/>
      <c r="O1676" s="1" t="s">
        <v>1246</v>
      </c>
      <c r="P1676" s="1" t="s">
        <v>23</v>
      </c>
      <c r="Q1676" s="1"/>
      <c r="R1676" s="17"/>
      <c r="T1676" s="1"/>
    </row>
    <row r="1677" spans="1:20" s="13" customFormat="1" hidden="1" x14ac:dyDescent="0.2">
      <c r="A1677" s="1">
        <v>1674</v>
      </c>
      <c r="B1677" s="2">
        <v>499</v>
      </c>
      <c r="C1677" s="8" t="s">
        <v>1296</v>
      </c>
      <c r="D1677" s="17" t="s">
        <v>697</v>
      </c>
      <c r="E1677" s="8" t="s">
        <v>667</v>
      </c>
      <c r="F1677" s="23">
        <v>12</v>
      </c>
      <c r="G1677" s="13" t="s">
        <v>672</v>
      </c>
      <c r="H1677" s="14">
        <v>8.4</v>
      </c>
      <c r="I1677" s="8"/>
      <c r="J1677" s="14">
        <f t="shared" si="25"/>
        <v>11.593101396951552</v>
      </c>
      <c r="K1677" s="14">
        <v>1.2</v>
      </c>
      <c r="L1677" s="14">
        <f t="shared" si="26"/>
        <v>13.911721676341861</v>
      </c>
      <c r="M1677" s="17"/>
      <c r="O1677" s="1" t="s">
        <v>1246</v>
      </c>
      <c r="P1677" s="1" t="s">
        <v>23</v>
      </c>
      <c r="Q1677" s="1"/>
      <c r="R1677" s="17"/>
      <c r="T1677" s="1"/>
    </row>
    <row r="1678" spans="1:20" s="13" customFormat="1" hidden="1" x14ac:dyDescent="0.2">
      <c r="A1678" s="1">
        <v>1675</v>
      </c>
      <c r="B1678" s="2">
        <v>499</v>
      </c>
      <c r="C1678" s="8" t="s">
        <v>1296</v>
      </c>
      <c r="D1678" s="17" t="s">
        <v>697</v>
      </c>
      <c r="E1678" s="8" t="s">
        <v>662</v>
      </c>
      <c r="F1678" s="23">
        <v>12</v>
      </c>
      <c r="G1678" s="13" t="s">
        <v>672</v>
      </c>
      <c r="H1678" s="14">
        <v>9.1999999999999993</v>
      </c>
      <c r="I1678" s="8"/>
      <c r="J1678" s="14">
        <f t="shared" si="25"/>
        <v>12.13260071048248</v>
      </c>
      <c r="K1678" s="14">
        <v>1.2</v>
      </c>
      <c r="L1678" s="14">
        <f t="shared" si="26"/>
        <v>14.559120852578975</v>
      </c>
      <c r="M1678" s="17"/>
      <c r="O1678" s="1" t="s">
        <v>1246</v>
      </c>
      <c r="P1678" s="1" t="s">
        <v>23</v>
      </c>
      <c r="Q1678" s="1"/>
      <c r="R1678" s="17"/>
      <c r="T1678" s="1"/>
    </row>
    <row r="1679" spans="1:20" s="13" customFormat="1" hidden="1" x14ac:dyDescent="0.2">
      <c r="A1679" s="1">
        <v>1676</v>
      </c>
      <c r="B1679" s="2">
        <v>499</v>
      </c>
      <c r="C1679" s="8" t="s">
        <v>1296</v>
      </c>
      <c r="D1679" s="17" t="s">
        <v>697</v>
      </c>
      <c r="E1679" s="8" t="s">
        <v>753</v>
      </c>
      <c r="F1679" s="23">
        <v>17</v>
      </c>
      <c r="G1679" s="13" t="s">
        <v>664</v>
      </c>
      <c r="H1679" s="14">
        <v>17.100000000000001</v>
      </c>
      <c r="I1679" s="8"/>
      <c r="J1679" s="14">
        <f t="shared" si="25"/>
        <v>16.540858502508268</v>
      </c>
      <c r="K1679" s="14">
        <v>1.2</v>
      </c>
      <c r="L1679" s="14">
        <f t="shared" si="26"/>
        <v>19.849030203009921</v>
      </c>
      <c r="M1679" s="17"/>
      <c r="O1679" s="1" t="s">
        <v>1246</v>
      </c>
      <c r="P1679" s="1" t="s">
        <v>23</v>
      </c>
      <c r="Q1679" s="1"/>
      <c r="R1679" s="17"/>
      <c r="T1679" s="1"/>
    </row>
    <row r="1680" spans="1:20" s="13" customFormat="1" hidden="1" x14ac:dyDescent="0.2">
      <c r="A1680" s="1">
        <v>1677</v>
      </c>
      <c r="B1680" s="2">
        <v>499</v>
      </c>
      <c r="C1680" s="8" t="s">
        <v>1296</v>
      </c>
      <c r="D1680" s="17" t="s">
        <v>697</v>
      </c>
      <c r="E1680" s="8" t="s">
        <v>736</v>
      </c>
      <c r="F1680" s="23">
        <v>17</v>
      </c>
      <c r="G1680" s="13" t="s">
        <v>664</v>
      </c>
      <c r="H1680" s="14">
        <v>5.7</v>
      </c>
      <c r="I1680" s="8"/>
      <c r="J1680" s="14">
        <f t="shared" si="25"/>
        <v>9.5498691090506576</v>
      </c>
      <c r="K1680" s="14">
        <v>1.2</v>
      </c>
      <c r="L1680" s="14">
        <f t="shared" ref="L1680:L1711" si="27">J1680*K1680</f>
        <v>11.459842930860789</v>
      </c>
      <c r="M1680" s="17"/>
      <c r="O1680" s="1" t="s">
        <v>1246</v>
      </c>
      <c r="P1680" s="1" t="s">
        <v>23</v>
      </c>
      <c r="Q1680" s="1"/>
      <c r="R1680" s="17"/>
      <c r="T1680" s="1"/>
    </row>
    <row r="1681" spans="1:20" s="13" customFormat="1" hidden="1" x14ac:dyDescent="0.2">
      <c r="A1681" s="1">
        <v>1678</v>
      </c>
      <c r="B1681" s="2">
        <v>499</v>
      </c>
      <c r="C1681" s="8" t="s">
        <v>1296</v>
      </c>
      <c r="D1681" s="17" t="s">
        <v>697</v>
      </c>
      <c r="E1681" s="8" t="s">
        <v>1017</v>
      </c>
      <c r="F1681" s="23">
        <v>12</v>
      </c>
      <c r="G1681" s="13" t="s">
        <v>672</v>
      </c>
      <c r="H1681" s="14">
        <v>21.7</v>
      </c>
      <c r="I1681" s="8"/>
      <c r="J1681" s="14">
        <f t="shared" si="25"/>
        <v>18.633303518163384</v>
      </c>
      <c r="K1681" s="14">
        <v>1.2</v>
      </c>
      <c r="L1681" s="14">
        <f t="shared" si="27"/>
        <v>22.359964221796059</v>
      </c>
      <c r="M1681" s="17"/>
      <c r="O1681" s="1" t="s">
        <v>1246</v>
      </c>
      <c r="P1681" s="1" t="s">
        <v>23</v>
      </c>
      <c r="Q1681" s="1"/>
      <c r="R1681" s="17"/>
      <c r="T1681" s="1"/>
    </row>
    <row r="1682" spans="1:20" hidden="1" x14ac:dyDescent="0.2">
      <c r="A1682" s="1">
        <v>1679</v>
      </c>
      <c r="B1682" s="2">
        <v>681</v>
      </c>
      <c r="C1682" s="2" t="s">
        <v>12</v>
      </c>
      <c r="D1682" s="12" t="s">
        <v>1057</v>
      </c>
      <c r="E1682" s="8" t="s">
        <v>702</v>
      </c>
      <c r="F1682" s="23">
        <v>19</v>
      </c>
      <c r="G1682" s="1" t="s">
        <v>1024</v>
      </c>
      <c r="H1682" s="2">
        <v>7.8</v>
      </c>
      <c r="J1682" s="14">
        <f t="shared" si="25"/>
        <v>11.171392035015153</v>
      </c>
      <c r="K1682" s="14">
        <v>1.2</v>
      </c>
      <c r="L1682" s="14">
        <f t="shared" si="27"/>
        <v>13.405670442018183</v>
      </c>
      <c r="O1682" s="1" t="s">
        <v>1246</v>
      </c>
      <c r="P1682" s="116" t="s">
        <v>23</v>
      </c>
      <c r="Q1682" s="116"/>
    </row>
    <row r="1683" spans="1:20" hidden="1" x14ac:dyDescent="0.2">
      <c r="A1683" s="1">
        <v>1680</v>
      </c>
      <c r="B1683" s="2">
        <v>681</v>
      </c>
      <c r="C1683" s="2" t="s">
        <v>12</v>
      </c>
      <c r="D1683" s="12" t="s">
        <v>1057</v>
      </c>
      <c r="E1683" s="8" t="s">
        <v>703</v>
      </c>
      <c r="F1683" s="23">
        <v>19</v>
      </c>
      <c r="G1683" s="1" t="s">
        <v>708</v>
      </c>
      <c r="H1683" s="2">
        <v>20.100000000000001</v>
      </c>
      <c r="J1683" s="14">
        <f t="shared" si="25"/>
        <v>17.933209417167916</v>
      </c>
      <c r="K1683" s="14">
        <v>1.2</v>
      </c>
      <c r="L1683" s="14">
        <f t="shared" si="27"/>
        <v>21.519851300601498</v>
      </c>
      <c r="O1683" s="1" t="s">
        <v>1246</v>
      </c>
      <c r="P1683" s="116" t="s">
        <v>23</v>
      </c>
      <c r="Q1683" s="116"/>
    </row>
    <row r="1684" spans="1:20" hidden="1" x14ac:dyDescent="0.2">
      <c r="A1684" s="1">
        <v>1681</v>
      </c>
      <c r="B1684" s="2">
        <v>681</v>
      </c>
      <c r="C1684" s="2" t="s">
        <v>12</v>
      </c>
      <c r="D1684" s="12" t="s">
        <v>1057</v>
      </c>
      <c r="E1684" s="8" t="s">
        <v>645</v>
      </c>
      <c r="F1684" s="23">
        <v>19</v>
      </c>
      <c r="G1684" s="1" t="s">
        <v>1025</v>
      </c>
      <c r="H1684" s="2">
        <v>21.5</v>
      </c>
      <c r="J1684" s="14">
        <f t="shared" si="25"/>
        <v>18.547236990991408</v>
      </c>
      <c r="K1684" s="14">
        <v>1.2</v>
      </c>
      <c r="L1684" s="14">
        <f t="shared" si="27"/>
        <v>22.25668438918969</v>
      </c>
      <c r="O1684" s="1" t="s">
        <v>1246</v>
      </c>
      <c r="P1684" s="116" t="s">
        <v>23</v>
      </c>
      <c r="Q1684" s="116"/>
    </row>
    <row r="1685" spans="1:20" hidden="1" x14ac:dyDescent="0.2">
      <c r="A1685" s="1">
        <v>1682</v>
      </c>
      <c r="B1685" s="2">
        <v>681</v>
      </c>
      <c r="C1685" s="2" t="s">
        <v>12</v>
      </c>
      <c r="D1685" s="12" t="s">
        <v>1057</v>
      </c>
      <c r="E1685" s="8" t="s">
        <v>646</v>
      </c>
      <c r="F1685" s="23">
        <v>19</v>
      </c>
      <c r="G1685" s="1" t="s">
        <v>758</v>
      </c>
      <c r="H1685" s="2">
        <v>17.3</v>
      </c>
      <c r="J1685" s="14">
        <f t="shared" si="25"/>
        <v>16.637307474468336</v>
      </c>
      <c r="K1685" s="14">
        <v>1.2</v>
      </c>
      <c r="L1685" s="14">
        <f t="shared" si="27"/>
        <v>19.964768969362002</v>
      </c>
      <c r="O1685" s="1" t="s">
        <v>1246</v>
      </c>
      <c r="P1685" s="116" t="s">
        <v>23</v>
      </c>
      <c r="Q1685" s="116"/>
    </row>
    <row r="1686" spans="1:20" hidden="1" x14ac:dyDescent="0.2">
      <c r="A1686" s="1">
        <v>1683</v>
      </c>
      <c r="B1686" s="2">
        <v>681</v>
      </c>
      <c r="C1686" s="2" t="s">
        <v>12</v>
      </c>
      <c r="D1686" s="12" t="s">
        <v>1057</v>
      </c>
      <c r="E1686" s="8" t="s">
        <v>648</v>
      </c>
      <c r="F1686" s="23">
        <v>19</v>
      </c>
      <c r="G1686" s="1" t="s">
        <v>758</v>
      </c>
      <c r="H1686" s="2">
        <v>18.2</v>
      </c>
      <c r="J1686" s="14">
        <f t="shared" si="25"/>
        <v>17.064583206161235</v>
      </c>
      <c r="K1686" s="14">
        <v>1.2</v>
      </c>
      <c r="L1686" s="14">
        <f t="shared" si="27"/>
        <v>20.477499847393482</v>
      </c>
      <c r="O1686" s="1" t="s">
        <v>1246</v>
      </c>
      <c r="P1686" s="116" t="s">
        <v>23</v>
      </c>
      <c r="Q1686" s="116"/>
    </row>
    <row r="1687" spans="1:20" hidden="1" x14ac:dyDescent="0.2">
      <c r="A1687" s="1">
        <v>1684</v>
      </c>
      <c r="B1687" s="2">
        <v>681</v>
      </c>
      <c r="C1687" s="2" t="s">
        <v>12</v>
      </c>
      <c r="D1687" s="12" t="s">
        <v>1057</v>
      </c>
      <c r="E1687" s="8" t="s">
        <v>630</v>
      </c>
      <c r="F1687" s="23">
        <v>19</v>
      </c>
      <c r="G1687" s="1" t="s">
        <v>669</v>
      </c>
      <c r="H1687" s="2">
        <v>9.3000000000000007</v>
      </c>
      <c r="J1687" s="14">
        <f t="shared" si="25"/>
        <v>12.198360545581526</v>
      </c>
      <c r="K1687" s="14">
        <v>1.2</v>
      </c>
      <c r="L1687" s="14">
        <f t="shared" si="27"/>
        <v>14.638032654697831</v>
      </c>
      <c r="O1687" s="1" t="s">
        <v>1246</v>
      </c>
      <c r="P1687" s="116" t="s">
        <v>23</v>
      </c>
      <c r="Q1687" s="116"/>
    </row>
    <row r="1688" spans="1:20" hidden="1" x14ac:dyDescent="0.2">
      <c r="A1688" s="1">
        <v>1685</v>
      </c>
      <c r="B1688" s="2">
        <v>681</v>
      </c>
      <c r="C1688" s="2" t="s">
        <v>12</v>
      </c>
      <c r="D1688" s="12" t="s">
        <v>1057</v>
      </c>
      <c r="E1688" s="8" t="s">
        <v>634</v>
      </c>
      <c r="F1688" s="23">
        <v>19</v>
      </c>
      <c r="G1688" s="1" t="s">
        <v>669</v>
      </c>
      <c r="H1688" s="2">
        <v>3.6</v>
      </c>
      <c r="J1688" s="14">
        <f t="shared" si="25"/>
        <v>7.5894663844041101</v>
      </c>
      <c r="K1688" s="14">
        <v>1.2</v>
      </c>
      <c r="L1688" s="14">
        <f t="shared" si="27"/>
        <v>9.1073596612849315</v>
      </c>
      <c r="O1688" s="1" t="s">
        <v>1246</v>
      </c>
      <c r="P1688" s="116" t="s">
        <v>23</v>
      </c>
      <c r="Q1688" s="116"/>
    </row>
    <row r="1689" spans="1:20" hidden="1" x14ac:dyDescent="0.2">
      <c r="A1689" s="1">
        <v>1686</v>
      </c>
      <c r="B1689" s="2">
        <v>681</v>
      </c>
      <c r="C1689" s="2" t="s">
        <v>55</v>
      </c>
      <c r="D1689" s="12" t="s">
        <v>1057</v>
      </c>
      <c r="E1689" s="8">
        <v>103</v>
      </c>
      <c r="F1689" s="23">
        <v>19</v>
      </c>
      <c r="G1689" s="1" t="s">
        <v>1026</v>
      </c>
      <c r="H1689" s="2">
        <v>26.5</v>
      </c>
      <c r="J1689" s="14">
        <f t="shared" si="25"/>
        <v>20.591260281974002</v>
      </c>
      <c r="K1689" s="14">
        <v>1.2</v>
      </c>
      <c r="L1689" s="14">
        <f t="shared" si="27"/>
        <v>24.7095123383688</v>
      </c>
      <c r="O1689" s="1" t="s">
        <v>1246</v>
      </c>
      <c r="P1689" s="116" t="s">
        <v>23</v>
      </c>
      <c r="Q1689" s="116"/>
    </row>
    <row r="1690" spans="1:20" hidden="1" x14ac:dyDescent="0.2">
      <c r="A1690" s="1">
        <v>1687</v>
      </c>
      <c r="B1690" s="2">
        <v>681</v>
      </c>
      <c r="C1690" s="2" t="s">
        <v>55</v>
      </c>
      <c r="D1690" s="12" t="s">
        <v>1057</v>
      </c>
      <c r="E1690" s="8">
        <v>104</v>
      </c>
      <c r="F1690" s="2">
        <v>14</v>
      </c>
      <c r="G1690" s="1" t="s">
        <v>709</v>
      </c>
      <c r="H1690" s="2">
        <v>1.8</v>
      </c>
      <c r="J1690" s="14">
        <f t="shared" si="25"/>
        <v>5.3665631459994954</v>
      </c>
      <c r="K1690" s="14">
        <v>1.8</v>
      </c>
      <c r="L1690" s="14">
        <f t="shared" si="27"/>
        <v>9.6598136627990918</v>
      </c>
      <c r="O1690" s="1" t="s">
        <v>1245</v>
      </c>
      <c r="P1690" s="1" t="s">
        <v>620</v>
      </c>
    </row>
    <row r="1691" spans="1:20" hidden="1" x14ac:dyDescent="0.2">
      <c r="A1691" s="1">
        <v>1688</v>
      </c>
      <c r="B1691" s="2">
        <v>681</v>
      </c>
      <c r="C1691" s="2" t="s">
        <v>55</v>
      </c>
      <c r="D1691" s="12" t="s">
        <v>1057</v>
      </c>
      <c r="E1691" s="8">
        <v>105</v>
      </c>
      <c r="F1691" s="23">
        <v>19</v>
      </c>
      <c r="G1691" s="1" t="s">
        <v>715</v>
      </c>
      <c r="H1691" s="2">
        <v>2.5</v>
      </c>
      <c r="J1691" s="14">
        <f t="shared" si="25"/>
        <v>6.324555320336759</v>
      </c>
      <c r="K1691" s="14">
        <v>1.8</v>
      </c>
      <c r="L1691" s="14">
        <f t="shared" si="27"/>
        <v>11.384199576606166</v>
      </c>
      <c r="O1691" s="1" t="s">
        <v>1245</v>
      </c>
      <c r="P1691" s="1" t="s">
        <v>620</v>
      </c>
      <c r="T1691" s="13"/>
    </row>
    <row r="1692" spans="1:20" hidden="1" x14ac:dyDescent="0.2">
      <c r="A1692" s="1">
        <v>1689</v>
      </c>
      <c r="B1692" s="2">
        <v>681</v>
      </c>
      <c r="C1692" s="2" t="s">
        <v>55</v>
      </c>
      <c r="D1692" s="12" t="s">
        <v>1057</v>
      </c>
      <c r="E1692" s="8">
        <v>106</v>
      </c>
      <c r="F1692" s="23">
        <v>19</v>
      </c>
      <c r="G1692" s="1" t="s">
        <v>1027</v>
      </c>
      <c r="H1692" s="2">
        <v>28.3</v>
      </c>
      <c r="J1692" s="14">
        <f t="shared" si="25"/>
        <v>21.279097725232617</v>
      </c>
      <c r="K1692" s="14">
        <v>1.2</v>
      </c>
      <c r="L1692" s="14">
        <f t="shared" si="27"/>
        <v>25.534917270279141</v>
      </c>
      <c r="O1692" s="1" t="s">
        <v>1246</v>
      </c>
      <c r="P1692" s="116" t="s">
        <v>23</v>
      </c>
      <c r="Q1692" s="116"/>
    </row>
    <row r="1693" spans="1:20" hidden="1" x14ac:dyDescent="0.2">
      <c r="A1693" s="1">
        <v>1690</v>
      </c>
      <c r="B1693" s="2">
        <v>681</v>
      </c>
      <c r="C1693" s="2" t="s">
        <v>55</v>
      </c>
      <c r="D1693" s="12" t="s">
        <v>1057</v>
      </c>
      <c r="E1693" s="8">
        <v>109</v>
      </c>
      <c r="F1693" s="23">
        <v>19</v>
      </c>
      <c r="G1693" s="1" t="s">
        <v>708</v>
      </c>
      <c r="H1693" s="2">
        <v>14.5</v>
      </c>
      <c r="J1693" s="14">
        <f t="shared" si="25"/>
        <v>15.231546211727817</v>
      </c>
      <c r="K1693" s="14">
        <v>1.2</v>
      </c>
      <c r="L1693" s="14">
        <f t="shared" si="27"/>
        <v>18.277855454073379</v>
      </c>
      <c r="O1693" s="1" t="s">
        <v>1246</v>
      </c>
      <c r="P1693" s="116" t="s">
        <v>23</v>
      </c>
      <c r="Q1693" s="116"/>
    </row>
    <row r="1694" spans="1:20" hidden="1" x14ac:dyDescent="0.2">
      <c r="A1694" s="1">
        <v>1691</v>
      </c>
      <c r="B1694" s="2">
        <v>681</v>
      </c>
      <c r="C1694" s="2" t="s">
        <v>55</v>
      </c>
      <c r="D1694" s="12" t="s">
        <v>1057</v>
      </c>
      <c r="E1694" s="8">
        <v>110</v>
      </c>
      <c r="F1694" s="23">
        <v>19</v>
      </c>
      <c r="G1694" s="1" t="s">
        <v>1028</v>
      </c>
      <c r="H1694" s="2">
        <v>11.9</v>
      </c>
      <c r="J1694" s="14">
        <f t="shared" si="25"/>
        <v>13.798550648528272</v>
      </c>
      <c r="K1694" s="14">
        <v>1.2</v>
      </c>
      <c r="L1694" s="14">
        <f t="shared" si="27"/>
        <v>16.558260778233926</v>
      </c>
      <c r="O1694" s="1" t="s">
        <v>1246</v>
      </c>
      <c r="P1694" s="116" t="s">
        <v>23</v>
      </c>
      <c r="Q1694" s="116"/>
    </row>
    <row r="1695" spans="1:20" hidden="1" x14ac:dyDescent="0.2">
      <c r="A1695" s="1">
        <v>1692</v>
      </c>
      <c r="B1695" s="2">
        <v>681</v>
      </c>
      <c r="C1695" s="2" t="s">
        <v>55</v>
      </c>
      <c r="D1695" s="12" t="s">
        <v>1057</v>
      </c>
      <c r="E1695" s="8">
        <v>111</v>
      </c>
      <c r="F1695" s="23">
        <v>19</v>
      </c>
      <c r="G1695" s="1" t="s">
        <v>1029</v>
      </c>
      <c r="H1695" s="2">
        <v>11.9</v>
      </c>
      <c r="J1695" s="14">
        <f t="shared" si="25"/>
        <v>13.798550648528272</v>
      </c>
      <c r="K1695" s="14">
        <v>1.8</v>
      </c>
      <c r="L1695" s="14">
        <f t="shared" si="27"/>
        <v>24.837391167350891</v>
      </c>
      <c r="O1695" s="1" t="s">
        <v>1245</v>
      </c>
      <c r="P1695" s="1" t="s">
        <v>620</v>
      </c>
    </row>
    <row r="1696" spans="1:20" hidden="1" x14ac:dyDescent="0.2">
      <c r="A1696" s="1">
        <v>1693</v>
      </c>
      <c r="B1696" s="2">
        <v>681</v>
      </c>
      <c r="C1696" s="2" t="s">
        <v>55</v>
      </c>
      <c r="D1696" s="12" t="s">
        <v>1057</v>
      </c>
      <c r="E1696" s="8">
        <v>112</v>
      </c>
      <c r="F1696" s="23">
        <v>19</v>
      </c>
      <c r="G1696" s="1" t="s">
        <v>1030</v>
      </c>
      <c r="H1696" s="2">
        <v>19</v>
      </c>
      <c r="J1696" s="14">
        <f t="shared" si="25"/>
        <v>17.435595774162696</v>
      </c>
      <c r="K1696" s="14">
        <v>1.2</v>
      </c>
      <c r="L1696" s="14">
        <f t="shared" si="27"/>
        <v>20.922714928995234</v>
      </c>
      <c r="O1696" s="1" t="s">
        <v>1246</v>
      </c>
      <c r="P1696" s="116" t="s">
        <v>23</v>
      </c>
      <c r="Q1696" s="116"/>
    </row>
    <row r="1697" spans="1:17" hidden="1" x14ac:dyDescent="0.2">
      <c r="A1697" s="1">
        <v>1694</v>
      </c>
      <c r="B1697" s="2">
        <v>681</v>
      </c>
      <c r="C1697" s="2" t="s">
        <v>55</v>
      </c>
      <c r="D1697" s="12" t="s">
        <v>1057</v>
      </c>
      <c r="E1697" s="8">
        <v>113</v>
      </c>
      <c r="F1697" s="23">
        <v>19</v>
      </c>
      <c r="G1697" s="1" t="s">
        <v>1031</v>
      </c>
      <c r="H1697" s="2">
        <v>4.7</v>
      </c>
      <c r="J1697" s="14">
        <f t="shared" si="25"/>
        <v>8.6717933554715199</v>
      </c>
      <c r="K1697" s="14">
        <v>1.2</v>
      </c>
      <c r="L1697" s="14">
        <f t="shared" si="27"/>
        <v>10.406152026565824</v>
      </c>
      <c r="O1697" s="1" t="s">
        <v>1246</v>
      </c>
      <c r="P1697" s="116" t="s">
        <v>23</v>
      </c>
      <c r="Q1697" s="116"/>
    </row>
    <row r="1698" spans="1:17" hidden="1" x14ac:dyDescent="0.2">
      <c r="A1698" s="1">
        <v>1695</v>
      </c>
      <c r="B1698" s="2">
        <v>681</v>
      </c>
      <c r="C1698" s="2" t="s">
        <v>55</v>
      </c>
      <c r="D1698" s="12" t="s">
        <v>1057</v>
      </c>
      <c r="E1698" s="8">
        <v>114</v>
      </c>
      <c r="F1698" s="23">
        <v>19</v>
      </c>
      <c r="G1698" s="1" t="s">
        <v>1032</v>
      </c>
      <c r="H1698" s="2">
        <v>5.5</v>
      </c>
      <c r="J1698" s="14">
        <f t="shared" si="25"/>
        <v>9.3808315196468595</v>
      </c>
      <c r="K1698" s="14">
        <v>1.8</v>
      </c>
      <c r="L1698" s="14">
        <f t="shared" si="27"/>
        <v>16.885496735364349</v>
      </c>
      <c r="O1698" s="1" t="s">
        <v>1245</v>
      </c>
      <c r="P1698" s="1" t="s">
        <v>620</v>
      </c>
    </row>
    <row r="1699" spans="1:17" hidden="1" x14ac:dyDescent="0.2">
      <c r="A1699" s="1">
        <v>1696</v>
      </c>
      <c r="B1699" s="2">
        <v>681</v>
      </c>
      <c r="C1699" s="2" t="s">
        <v>55</v>
      </c>
      <c r="D1699" s="12" t="s">
        <v>1057</v>
      </c>
      <c r="E1699" s="8">
        <v>115</v>
      </c>
      <c r="F1699" s="23">
        <v>19</v>
      </c>
      <c r="G1699" s="1" t="s">
        <v>1033</v>
      </c>
      <c r="H1699" s="2">
        <v>8</v>
      </c>
      <c r="J1699" s="14">
        <f t="shared" si="25"/>
        <v>11.313708498984761</v>
      </c>
      <c r="K1699" s="14">
        <v>1.2</v>
      </c>
      <c r="L1699" s="14">
        <f t="shared" si="27"/>
        <v>13.576450198781712</v>
      </c>
      <c r="O1699" s="1" t="s">
        <v>1246</v>
      </c>
      <c r="P1699" s="116" t="s">
        <v>23</v>
      </c>
      <c r="Q1699" s="116"/>
    </row>
    <row r="1700" spans="1:17" hidden="1" x14ac:dyDescent="0.2">
      <c r="A1700" s="1">
        <v>1697</v>
      </c>
      <c r="B1700" s="2">
        <v>681</v>
      </c>
      <c r="C1700" s="2" t="s">
        <v>55</v>
      </c>
      <c r="D1700" s="12" t="s">
        <v>1057</v>
      </c>
      <c r="E1700" s="8">
        <v>116</v>
      </c>
      <c r="F1700" s="23">
        <v>19</v>
      </c>
      <c r="G1700" s="1" t="s">
        <v>1034</v>
      </c>
      <c r="H1700" s="2">
        <v>8.5</v>
      </c>
      <c r="J1700" s="14">
        <f t="shared" si="25"/>
        <v>11.661903789690601</v>
      </c>
      <c r="K1700" s="14">
        <v>1.2</v>
      </c>
      <c r="L1700" s="14">
        <f t="shared" si="27"/>
        <v>13.994284547628721</v>
      </c>
      <c r="O1700" s="1" t="s">
        <v>1246</v>
      </c>
      <c r="P1700" s="116" t="s">
        <v>23</v>
      </c>
      <c r="Q1700" s="116"/>
    </row>
    <row r="1701" spans="1:17" hidden="1" x14ac:dyDescent="0.2">
      <c r="A1701" s="1">
        <v>1698</v>
      </c>
      <c r="B1701" s="2">
        <v>681</v>
      </c>
      <c r="C1701" s="2" t="s">
        <v>55</v>
      </c>
      <c r="D1701" s="12" t="s">
        <v>1057</v>
      </c>
      <c r="E1701" s="8">
        <v>117</v>
      </c>
      <c r="F1701" s="23">
        <v>19</v>
      </c>
      <c r="G1701" s="1" t="s">
        <v>1023</v>
      </c>
      <c r="H1701" s="2">
        <v>2.9</v>
      </c>
      <c r="J1701" s="14">
        <f t="shared" si="25"/>
        <v>6.81175454637056</v>
      </c>
      <c r="K1701" s="14">
        <v>1.2</v>
      </c>
      <c r="L1701" s="14">
        <f t="shared" si="27"/>
        <v>8.1741054556446713</v>
      </c>
      <c r="O1701" s="1" t="s">
        <v>1246</v>
      </c>
      <c r="P1701" s="116" t="s">
        <v>23</v>
      </c>
      <c r="Q1701" s="116"/>
    </row>
    <row r="1702" spans="1:17" hidden="1" x14ac:dyDescent="0.2">
      <c r="A1702" s="1">
        <v>1699</v>
      </c>
      <c r="B1702" s="2">
        <v>681</v>
      </c>
      <c r="C1702" s="2" t="s">
        <v>55</v>
      </c>
      <c r="D1702" s="12" t="s">
        <v>1057</v>
      </c>
      <c r="E1702" s="8">
        <v>119</v>
      </c>
      <c r="F1702" s="23">
        <v>19</v>
      </c>
      <c r="G1702" s="1" t="s">
        <v>700</v>
      </c>
      <c r="H1702" s="2">
        <v>2.5</v>
      </c>
      <c r="J1702" s="14">
        <f t="shared" si="25"/>
        <v>6.324555320336759</v>
      </c>
      <c r="K1702" s="14">
        <v>1.8</v>
      </c>
      <c r="L1702" s="14">
        <f t="shared" si="27"/>
        <v>11.384199576606166</v>
      </c>
      <c r="O1702" s="1" t="s">
        <v>1245</v>
      </c>
      <c r="P1702" s="1" t="s">
        <v>620</v>
      </c>
    </row>
    <row r="1703" spans="1:17" hidden="1" x14ac:dyDescent="0.2">
      <c r="A1703" s="1">
        <v>1700</v>
      </c>
      <c r="B1703" s="2">
        <v>681</v>
      </c>
      <c r="C1703" s="2" t="s">
        <v>55</v>
      </c>
      <c r="D1703" s="12" t="s">
        <v>1057</v>
      </c>
      <c r="E1703" s="8">
        <v>121</v>
      </c>
      <c r="F1703" s="23">
        <v>19</v>
      </c>
      <c r="G1703" s="1" t="s">
        <v>742</v>
      </c>
      <c r="H1703" s="2">
        <v>9.6999999999999993</v>
      </c>
      <c r="J1703" s="14">
        <f t="shared" si="25"/>
        <v>12.457929201917949</v>
      </c>
      <c r="K1703" s="14">
        <v>1.2</v>
      </c>
      <c r="L1703" s="14">
        <f t="shared" si="27"/>
        <v>14.949515042301538</v>
      </c>
      <c r="O1703" s="1" t="s">
        <v>1246</v>
      </c>
      <c r="P1703" s="116" t="s">
        <v>23</v>
      </c>
      <c r="Q1703" s="116"/>
    </row>
    <row r="1704" spans="1:17" hidden="1" x14ac:dyDescent="0.2">
      <c r="A1704" s="1">
        <v>1701</v>
      </c>
      <c r="B1704" s="2">
        <v>681</v>
      </c>
      <c r="C1704" s="2" t="s">
        <v>55</v>
      </c>
      <c r="D1704" s="12" t="s">
        <v>1057</v>
      </c>
      <c r="E1704" s="8">
        <v>122</v>
      </c>
      <c r="F1704" s="23">
        <v>19</v>
      </c>
      <c r="G1704" s="1" t="s">
        <v>1027</v>
      </c>
      <c r="H1704" s="2">
        <v>29.6</v>
      </c>
      <c r="J1704" s="14">
        <f t="shared" si="25"/>
        <v>21.762352813976708</v>
      </c>
      <c r="K1704" s="14">
        <v>1.2</v>
      </c>
      <c r="L1704" s="14">
        <f t="shared" si="27"/>
        <v>26.114823376772048</v>
      </c>
      <c r="O1704" s="1" t="s">
        <v>1246</v>
      </c>
      <c r="P1704" s="116" t="s">
        <v>23</v>
      </c>
      <c r="Q1704" s="116"/>
    </row>
    <row r="1705" spans="1:17" hidden="1" x14ac:dyDescent="0.2">
      <c r="A1705" s="1">
        <v>1702</v>
      </c>
      <c r="B1705" s="2">
        <v>681</v>
      </c>
      <c r="C1705" s="2" t="s">
        <v>55</v>
      </c>
      <c r="D1705" s="12" t="s">
        <v>1057</v>
      </c>
      <c r="E1705" s="8">
        <v>101</v>
      </c>
      <c r="F1705" s="23">
        <v>19</v>
      </c>
      <c r="G1705" s="1" t="s">
        <v>669</v>
      </c>
      <c r="H1705" s="2">
        <v>17</v>
      </c>
      <c r="J1705" s="14">
        <f t="shared" si="25"/>
        <v>16.492422502470642</v>
      </c>
      <c r="K1705" s="14">
        <v>1.2</v>
      </c>
      <c r="L1705" s="14">
        <f t="shared" si="27"/>
        <v>19.790907002964769</v>
      </c>
      <c r="O1705" s="1" t="s">
        <v>1246</v>
      </c>
      <c r="P1705" s="116" t="s">
        <v>23</v>
      </c>
      <c r="Q1705" s="116"/>
    </row>
    <row r="1706" spans="1:17" hidden="1" x14ac:dyDescent="0.2">
      <c r="A1706" s="1">
        <v>1703</v>
      </c>
      <c r="B1706" s="2">
        <v>681</v>
      </c>
      <c r="C1706" s="2" t="s">
        <v>55</v>
      </c>
      <c r="D1706" s="12" t="s">
        <v>1057</v>
      </c>
      <c r="E1706" s="8">
        <v>102</v>
      </c>
      <c r="F1706" s="23">
        <v>19</v>
      </c>
      <c r="G1706" s="1" t="s">
        <v>690</v>
      </c>
      <c r="H1706" s="2">
        <v>14.4</v>
      </c>
      <c r="J1706" s="14">
        <f t="shared" ref="J1706:J1735" si="28">(SQRT(H1706))*4</f>
        <v>15.17893276880822</v>
      </c>
      <c r="K1706" s="14">
        <v>1.2</v>
      </c>
      <c r="L1706" s="14">
        <f t="shared" si="27"/>
        <v>18.214719322569863</v>
      </c>
      <c r="O1706" s="1" t="s">
        <v>1246</v>
      </c>
      <c r="P1706" s="116" t="s">
        <v>23</v>
      </c>
      <c r="Q1706" s="116"/>
    </row>
    <row r="1707" spans="1:17" hidden="1" x14ac:dyDescent="0.2">
      <c r="A1707" s="1">
        <v>1704</v>
      </c>
      <c r="B1707" s="2">
        <v>681</v>
      </c>
      <c r="C1707" s="2" t="s">
        <v>55</v>
      </c>
      <c r="D1707" s="12" t="s">
        <v>1057</v>
      </c>
      <c r="E1707" s="8">
        <v>123</v>
      </c>
      <c r="F1707" s="23">
        <v>19</v>
      </c>
      <c r="G1707" s="1" t="s">
        <v>713</v>
      </c>
      <c r="H1707" s="2">
        <v>6.7</v>
      </c>
      <c r="J1707" s="14">
        <f t="shared" si="28"/>
        <v>10.353743284435827</v>
      </c>
      <c r="K1707" s="14">
        <v>1.2</v>
      </c>
      <c r="L1707" s="14">
        <f t="shared" si="27"/>
        <v>12.424491941322993</v>
      </c>
      <c r="O1707" s="1" t="s">
        <v>1246</v>
      </c>
      <c r="P1707" s="116" t="s">
        <v>23</v>
      </c>
      <c r="Q1707" s="116"/>
    </row>
    <row r="1708" spans="1:17" hidden="1" x14ac:dyDescent="0.2">
      <c r="A1708" s="1">
        <v>1705</v>
      </c>
      <c r="B1708" s="2">
        <v>681</v>
      </c>
      <c r="C1708" s="2" t="s">
        <v>123</v>
      </c>
      <c r="D1708" s="12" t="s">
        <v>1057</v>
      </c>
      <c r="E1708" s="8">
        <v>203</v>
      </c>
      <c r="F1708" s="23">
        <v>19</v>
      </c>
      <c r="G1708" s="1" t="s">
        <v>752</v>
      </c>
      <c r="H1708" s="2">
        <v>15.5</v>
      </c>
      <c r="J1708" s="14">
        <f t="shared" si="28"/>
        <v>15.748015748023622</v>
      </c>
      <c r="K1708" s="14">
        <v>1.2</v>
      </c>
      <c r="L1708" s="14">
        <f t="shared" si="27"/>
        <v>18.897618897628345</v>
      </c>
      <c r="O1708" s="1" t="s">
        <v>1246</v>
      </c>
      <c r="P1708" s="116" t="s">
        <v>23</v>
      </c>
      <c r="Q1708" s="116"/>
    </row>
    <row r="1709" spans="1:17" hidden="1" x14ac:dyDescent="0.2">
      <c r="A1709" s="1">
        <v>1706</v>
      </c>
      <c r="B1709" s="2">
        <v>681</v>
      </c>
      <c r="C1709" s="2" t="s">
        <v>123</v>
      </c>
      <c r="D1709" s="12" t="s">
        <v>1057</v>
      </c>
      <c r="E1709" s="8">
        <v>204</v>
      </c>
      <c r="F1709" s="23">
        <v>19</v>
      </c>
      <c r="G1709" s="1" t="s">
        <v>1035</v>
      </c>
      <c r="H1709" s="2">
        <v>15.5</v>
      </c>
      <c r="J1709" s="14">
        <f t="shared" si="28"/>
        <v>15.748015748023622</v>
      </c>
      <c r="K1709" s="14">
        <v>1.2</v>
      </c>
      <c r="L1709" s="14">
        <f t="shared" si="27"/>
        <v>18.897618897628345</v>
      </c>
      <c r="O1709" s="1" t="s">
        <v>1246</v>
      </c>
      <c r="P1709" s="116" t="s">
        <v>23</v>
      </c>
      <c r="Q1709" s="116"/>
    </row>
    <row r="1710" spans="1:17" hidden="1" x14ac:dyDescent="0.2">
      <c r="A1710" s="1">
        <v>1707</v>
      </c>
      <c r="B1710" s="2">
        <v>681</v>
      </c>
      <c r="C1710" s="2" t="s">
        <v>123</v>
      </c>
      <c r="D1710" s="12" t="s">
        <v>1057</v>
      </c>
      <c r="E1710" s="8">
        <v>205</v>
      </c>
      <c r="F1710" s="23">
        <v>4</v>
      </c>
      <c r="G1710" s="1" t="s">
        <v>751</v>
      </c>
      <c r="H1710" s="2">
        <v>14.7</v>
      </c>
      <c r="J1710" s="14">
        <f t="shared" si="28"/>
        <v>15.336231610144651</v>
      </c>
      <c r="K1710" s="14">
        <v>1.2</v>
      </c>
      <c r="L1710" s="14">
        <f t="shared" si="27"/>
        <v>18.40347793217358</v>
      </c>
      <c r="O1710" s="1" t="s">
        <v>1246</v>
      </c>
      <c r="P1710" s="116" t="s">
        <v>23</v>
      </c>
      <c r="Q1710" s="116"/>
    </row>
    <row r="1711" spans="1:17" hidden="1" x14ac:dyDescent="0.2">
      <c r="A1711" s="1">
        <v>1708</v>
      </c>
      <c r="B1711" s="2">
        <v>681</v>
      </c>
      <c r="C1711" s="2" t="s">
        <v>123</v>
      </c>
      <c r="D1711" s="12" t="s">
        <v>1057</v>
      </c>
      <c r="E1711" s="8">
        <v>206</v>
      </c>
      <c r="F1711" s="23">
        <v>19</v>
      </c>
      <c r="G1711" s="1" t="s">
        <v>710</v>
      </c>
      <c r="H1711" s="2">
        <v>13.6</v>
      </c>
      <c r="J1711" s="14">
        <f t="shared" si="28"/>
        <v>14.75127113166862</v>
      </c>
      <c r="K1711" s="14">
        <v>1.2</v>
      </c>
      <c r="L1711" s="14">
        <f t="shared" si="27"/>
        <v>17.701525358002343</v>
      </c>
      <c r="O1711" s="1" t="s">
        <v>1246</v>
      </c>
      <c r="P1711" s="116" t="s">
        <v>23</v>
      </c>
      <c r="Q1711" s="116"/>
    </row>
    <row r="1712" spans="1:17" hidden="1" x14ac:dyDescent="0.2">
      <c r="A1712" s="1">
        <v>1709</v>
      </c>
      <c r="B1712" s="2">
        <v>681</v>
      </c>
      <c r="C1712" s="2" t="s">
        <v>123</v>
      </c>
      <c r="D1712" s="12" t="s">
        <v>1057</v>
      </c>
      <c r="E1712" s="8">
        <v>207</v>
      </c>
      <c r="F1712" s="23">
        <v>19</v>
      </c>
      <c r="G1712" s="1" t="s">
        <v>762</v>
      </c>
      <c r="H1712" s="2">
        <v>4.3</v>
      </c>
      <c r="J1712" s="14">
        <f t="shared" si="28"/>
        <v>8.2945765413310877</v>
      </c>
      <c r="K1712" s="14">
        <v>1.8</v>
      </c>
      <c r="L1712" s="14">
        <f t="shared" ref="L1712:L1735" si="29">J1712*K1712</f>
        <v>14.930237774395959</v>
      </c>
      <c r="O1712" s="1" t="s">
        <v>1245</v>
      </c>
      <c r="P1712" s="1" t="s">
        <v>620</v>
      </c>
    </row>
    <row r="1713" spans="1:20" hidden="1" x14ac:dyDescent="0.2">
      <c r="A1713" s="1">
        <v>1710</v>
      </c>
      <c r="B1713" s="2">
        <v>681</v>
      </c>
      <c r="C1713" s="2" t="s">
        <v>123</v>
      </c>
      <c r="D1713" s="12" t="s">
        <v>1057</v>
      </c>
      <c r="E1713" s="8">
        <v>208</v>
      </c>
      <c r="F1713" s="23">
        <v>19</v>
      </c>
      <c r="G1713" s="1" t="s">
        <v>763</v>
      </c>
      <c r="H1713" s="2">
        <v>1</v>
      </c>
      <c r="J1713" s="14">
        <f t="shared" si="28"/>
        <v>4</v>
      </c>
      <c r="K1713" s="14">
        <v>1.8</v>
      </c>
      <c r="L1713" s="14">
        <f t="shared" si="29"/>
        <v>7.2</v>
      </c>
      <c r="O1713" s="1" t="s">
        <v>1245</v>
      </c>
      <c r="P1713" s="1" t="s">
        <v>620</v>
      </c>
    </row>
    <row r="1714" spans="1:20" hidden="1" x14ac:dyDescent="0.2">
      <c r="A1714" s="1">
        <v>1711</v>
      </c>
      <c r="B1714" s="2">
        <v>681</v>
      </c>
      <c r="C1714" s="2" t="s">
        <v>123</v>
      </c>
      <c r="D1714" s="12" t="s">
        <v>1057</v>
      </c>
      <c r="E1714" s="8">
        <v>209</v>
      </c>
      <c r="F1714" s="23">
        <v>19</v>
      </c>
      <c r="G1714" s="1" t="s">
        <v>763</v>
      </c>
      <c r="H1714" s="2">
        <v>1</v>
      </c>
      <c r="J1714" s="14">
        <f t="shared" si="28"/>
        <v>4</v>
      </c>
      <c r="K1714" s="14">
        <v>1.8</v>
      </c>
      <c r="L1714" s="14">
        <f t="shared" si="29"/>
        <v>7.2</v>
      </c>
      <c r="O1714" s="1" t="s">
        <v>1245</v>
      </c>
      <c r="P1714" s="1" t="s">
        <v>620</v>
      </c>
    </row>
    <row r="1715" spans="1:20" hidden="1" x14ac:dyDescent="0.2">
      <c r="A1715" s="1">
        <v>1712</v>
      </c>
      <c r="B1715" s="2">
        <v>681</v>
      </c>
      <c r="C1715" s="2" t="s">
        <v>123</v>
      </c>
      <c r="D1715" s="12" t="s">
        <v>1057</v>
      </c>
      <c r="E1715" s="8">
        <v>210</v>
      </c>
      <c r="F1715" s="23">
        <v>19</v>
      </c>
      <c r="G1715" s="1" t="s">
        <v>678</v>
      </c>
      <c r="H1715" s="2">
        <v>2.9</v>
      </c>
      <c r="J1715" s="14">
        <f t="shared" si="28"/>
        <v>6.81175454637056</v>
      </c>
      <c r="K1715" s="14">
        <v>1.8</v>
      </c>
      <c r="L1715" s="14">
        <f t="shared" si="29"/>
        <v>12.261158183467009</v>
      </c>
      <c r="O1715" s="1" t="s">
        <v>1245</v>
      </c>
      <c r="P1715" s="1" t="s">
        <v>620</v>
      </c>
    </row>
    <row r="1716" spans="1:20" hidden="1" x14ac:dyDescent="0.2">
      <c r="A1716" s="1">
        <v>1713</v>
      </c>
      <c r="B1716" s="2">
        <v>681</v>
      </c>
      <c r="C1716" s="2" t="s">
        <v>123</v>
      </c>
      <c r="D1716" s="12" t="s">
        <v>1057</v>
      </c>
      <c r="E1716" s="8">
        <v>211</v>
      </c>
      <c r="F1716" s="23">
        <v>19</v>
      </c>
      <c r="G1716" s="1" t="s">
        <v>680</v>
      </c>
      <c r="H1716" s="2">
        <v>1</v>
      </c>
      <c r="J1716" s="14">
        <f t="shared" si="28"/>
        <v>4</v>
      </c>
      <c r="K1716" s="14">
        <v>1.8</v>
      </c>
      <c r="L1716" s="14">
        <f t="shared" si="29"/>
        <v>7.2</v>
      </c>
      <c r="O1716" s="1" t="s">
        <v>1245</v>
      </c>
      <c r="P1716" s="1" t="s">
        <v>620</v>
      </c>
    </row>
    <row r="1717" spans="1:20" hidden="1" x14ac:dyDescent="0.2">
      <c r="A1717" s="1">
        <v>1714</v>
      </c>
      <c r="B1717" s="2">
        <v>681</v>
      </c>
      <c r="C1717" s="2" t="s">
        <v>123</v>
      </c>
      <c r="D1717" s="12" t="s">
        <v>1057</v>
      </c>
      <c r="E1717" s="8">
        <v>212</v>
      </c>
      <c r="F1717" s="23">
        <v>19</v>
      </c>
      <c r="G1717" s="1" t="s">
        <v>680</v>
      </c>
      <c r="H1717" s="2">
        <v>1</v>
      </c>
      <c r="J1717" s="14">
        <f t="shared" si="28"/>
        <v>4</v>
      </c>
      <c r="K1717" s="14">
        <v>1.8</v>
      </c>
      <c r="L1717" s="14">
        <f t="shared" si="29"/>
        <v>7.2</v>
      </c>
      <c r="O1717" s="1" t="s">
        <v>1245</v>
      </c>
      <c r="P1717" s="1" t="s">
        <v>620</v>
      </c>
    </row>
    <row r="1718" spans="1:20" hidden="1" x14ac:dyDescent="0.2">
      <c r="A1718" s="1">
        <v>1715</v>
      </c>
      <c r="B1718" s="2">
        <v>681</v>
      </c>
      <c r="C1718" s="2" t="s">
        <v>123</v>
      </c>
      <c r="D1718" s="12" t="s">
        <v>1057</v>
      </c>
      <c r="E1718" s="8">
        <v>213</v>
      </c>
      <c r="F1718" s="23">
        <v>19</v>
      </c>
      <c r="G1718" s="1" t="s">
        <v>682</v>
      </c>
      <c r="H1718" s="2">
        <v>18</v>
      </c>
      <c r="J1718" s="14">
        <f t="shared" si="28"/>
        <v>16.970562748477139</v>
      </c>
      <c r="K1718" s="14">
        <v>1.2</v>
      </c>
      <c r="L1718" s="14">
        <f t="shared" si="29"/>
        <v>20.364675298172568</v>
      </c>
      <c r="O1718" s="1" t="s">
        <v>1246</v>
      </c>
      <c r="P1718" s="116" t="s">
        <v>23</v>
      </c>
      <c r="Q1718" s="116"/>
    </row>
    <row r="1719" spans="1:20" hidden="1" x14ac:dyDescent="0.2">
      <c r="A1719" s="1">
        <v>1716</v>
      </c>
      <c r="B1719" s="2">
        <v>681</v>
      </c>
      <c r="C1719" s="2" t="s">
        <v>123</v>
      </c>
      <c r="D1719" s="12" t="s">
        <v>1057</v>
      </c>
      <c r="E1719" s="8">
        <v>214</v>
      </c>
      <c r="F1719" s="23">
        <v>19</v>
      </c>
      <c r="G1719" s="1" t="s">
        <v>1036</v>
      </c>
      <c r="H1719" s="2">
        <v>11.4</v>
      </c>
      <c r="J1719" s="14">
        <f t="shared" si="28"/>
        <v>13.505554412907307</v>
      </c>
      <c r="K1719" s="14">
        <v>1.2</v>
      </c>
      <c r="L1719" s="14">
        <f t="shared" si="29"/>
        <v>16.206665295488769</v>
      </c>
      <c r="O1719" s="1" t="s">
        <v>1246</v>
      </c>
      <c r="P1719" s="116" t="s">
        <v>23</v>
      </c>
      <c r="Q1719" s="116"/>
    </row>
    <row r="1720" spans="1:20" hidden="1" x14ac:dyDescent="0.2">
      <c r="A1720" s="1">
        <v>1717</v>
      </c>
      <c r="B1720" s="2">
        <v>681</v>
      </c>
      <c r="C1720" s="2" t="s">
        <v>123</v>
      </c>
      <c r="D1720" s="12" t="s">
        <v>1057</v>
      </c>
      <c r="E1720" s="8">
        <v>215</v>
      </c>
      <c r="F1720" s="23">
        <v>19</v>
      </c>
      <c r="G1720" s="1" t="s">
        <v>674</v>
      </c>
      <c r="H1720" s="2">
        <v>1.8</v>
      </c>
      <c r="J1720" s="14">
        <f t="shared" si="28"/>
        <v>5.3665631459994954</v>
      </c>
      <c r="K1720" s="14">
        <v>1.8</v>
      </c>
      <c r="L1720" s="14">
        <f t="shared" si="29"/>
        <v>9.6598136627990918</v>
      </c>
      <c r="O1720" s="1" t="s">
        <v>1245</v>
      </c>
      <c r="P1720" s="1" t="s">
        <v>620</v>
      </c>
    </row>
    <row r="1721" spans="1:20" hidden="1" x14ac:dyDescent="0.2">
      <c r="A1721" s="1">
        <v>1718</v>
      </c>
      <c r="B1721" s="2">
        <v>681</v>
      </c>
      <c r="C1721" s="2" t="s">
        <v>123</v>
      </c>
      <c r="D1721" s="12" t="s">
        <v>1057</v>
      </c>
      <c r="E1721" s="8">
        <v>216</v>
      </c>
      <c r="F1721" s="23">
        <v>19</v>
      </c>
      <c r="G1721" s="1" t="s">
        <v>676</v>
      </c>
      <c r="H1721" s="2">
        <v>1.6</v>
      </c>
      <c r="J1721" s="14">
        <f t="shared" si="28"/>
        <v>5.0596442562694071</v>
      </c>
      <c r="K1721" s="14">
        <v>1.8</v>
      </c>
      <c r="L1721" s="14">
        <f t="shared" si="29"/>
        <v>9.1073596612849332</v>
      </c>
      <c r="O1721" s="1" t="s">
        <v>1245</v>
      </c>
      <c r="P1721" s="1" t="s">
        <v>620</v>
      </c>
      <c r="T1721" s="13"/>
    </row>
    <row r="1722" spans="1:20" hidden="1" x14ac:dyDescent="0.2">
      <c r="A1722" s="1">
        <v>1719</v>
      </c>
      <c r="B1722" s="2">
        <v>681</v>
      </c>
      <c r="C1722" s="2" t="s">
        <v>123</v>
      </c>
      <c r="D1722" s="12" t="s">
        <v>1057</v>
      </c>
      <c r="E1722" s="8">
        <v>217</v>
      </c>
      <c r="F1722" s="23">
        <v>19</v>
      </c>
      <c r="G1722" s="1" t="s">
        <v>760</v>
      </c>
      <c r="H1722" s="2">
        <v>3.9</v>
      </c>
      <c r="J1722" s="14">
        <f t="shared" si="28"/>
        <v>7.8993670632525994</v>
      </c>
      <c r="K1722" s="14">
        <v>1.8</v>
      </c>
      <c r="L1722" s="14">
        <f t="shared" si="29"/>
        <v>14.21886071385468</v>
      </c>
      <c r="O1722" s="1" t="s">
        <v>1245</v>
      </c>
      <c r="P1722" s="1" t="s">
        <v>620</v>
      </c>
    </row>
    <row r="1723" spans="1:20" hidden="1" x14ac:dyDescent="0.2">
      <c r="A1723" s="1">
        <v>1720</v>
      </c>
      <c r="B1723" s="2">
        <v>681</v>
      </c>
      <c r="C1723" s="2" t="s">
        <v>123</v>
      </c>
      <c r="D1723" s="12" t="s">
        <v>1057</v>
      </c>
      <c r="E1723" s="8">
        <v>218</v>
      </c>
      <c r="F1723" s="23">
        <v>19</v>
      </c>
      <c r="G1723" s="1" t="s">
        <v>761</v>
      </c>
      <c r="H1723" s="2">
        <v>0.7</v>
      </c>
      <c r="J1723" s="14">
        <f t="shared" si="28"/>
        <v>3.3466401061363023</v>
      </c>
      <c r="K1723" s="14">
        <v>1.8</v>
      </c>
      <c r="L1723" s="14">
        <f t="shared" si="29"/>
        <v>6.0239521910453444</v>
      </c>
      <c r="O1723" s="1" t="s">
        <v>1245</v>
      </c>
      <c r="P1723" s="1" t="s">
        <v>620</v>
      </c>
    </row>
    <row r="1724" spans="1:20" hidden="1" x14ac:dyDescent="0.2">
      <c r="A1724" s="1">
        <v>1721</v>
      </c>
      <c r="B1724" s="2">
        <v>681</v>
      </c>
      <c r="C1724" s="2" t="s">
        <v>123</v>
      </c>
      <c r="D1724" s="12" t="s">
        <v>1057</v>
      </c>
      <c r="E1724" s="8">
        <v>219</v>
      </c>
      <c r="F1724" s="23">
        <v>19</v>
      </c>
      <c r="G1724" s="1" t="s">
        <v>707</v>
      </c>
      <c r="H1724" s="2">
        <v>10.4</v>
      </c>
      <c r="J1724" s="14">
        <f t="shared" si="28"/>
        <v>12.89961239727768</v>
      </c>
      <c r="K1724" s="14">
        <v>1.2</v>
      </c>
      <c r="L1724" s="14">
        <f t="shared" si="29"/>
        <v>15.479534876733215</v>
      </c>
      <c r="O1724" s="1" t="s">
        <v>1246</v>
      </c>
      <c r="P1724" s="116" t="s">
        <v>23</v>
      </c>
      <c r="Q1724" s="116"/>
    </row>
    <row r="1725" spans="1:20" hidden="1" x14ac:dyDescent="0.2">
      <c r="A1725" s="1">
        <v>1722</v>
      </c>
      <c r="B1725" s="2">
        <v>681</v>
      </c>
      <c r="C1725" s="2" t="s">
        <v>123</v>
      </c>
      <c r="D1725" s="12" t="s">
        <v>1057</v>
      </c>
      <c r="E1725" s="8">
        <v>220</v>
      </c>
      <c r="F1725" s="23">
        <v>19</v>
      </c>
      <c r="G1725" s="1" t="s">
        <v>1037</v>
      </c>
      <c r="H1725" s="2">
        <v>15.5</v>
      </c>
      <c r="J1725" s="14">
        <f t="shared" si="28"/>
        <v>15.748015748023622</v>
      </c>
      <c r="K1725" s="14">
        <v>1.2</v>
      </c>
      <c r="L1725" s="14">
        <f t="shared" si="29"/>
        <v>18.897618897628345</v>
      </c>
      <c r="O1725" s="1" t="s">
        <v>1246</v>
      </c>
      <c r="P1725" s="116" t="s">
        <v>23</v>
      </c>
      <c r="Q1725" s="116"/>
    </row>
    <row r="1726" spans="1:20" hidden="1" x14ac:dyDescent="0.2">
      <c r="A1726" s="1">
        <v>1723</v>
      </c>
      <c r="B1726" s="2">
        <v>681</v>
      </c>
      <c r="C1726" s="2" t="s">
        <v>123</v>
      </c>
      <c r="D1726" s="12" t="s">
        <v>1057</v>
      </c>
      <c r="E1726" s="8">
        <v>221</v>
      </c>
      <c r="F1726" s="23">
        <v>19</v>
      </c>
      <c r="G1726" s="1" t="s">
        <v>1035</v>
      </c>
      <c r="H1726" s="2">
        <v>15.3</v>
      </c>
      <c r="J1726" s="14">
        <f t="shared" si="28"/>
        <v>15.646085772486357</v>
      </c>
      <c r="K1726" s="14">
        <v>1.2</v>
      </c>
      <c r="L1726" s="14">
        <f t="shared" si="29"/>
        <v>18.775302926983628</v>
      </c>
      <c r="O1726" s="1" t="s">
        <v>1246</v>
      </c>
      <c r="P1726" s="116" t="s">
        <v>23</v>
      </c>
      <c r="Q1726" s="116"/>
    </row>
    <row r="1727" spans="1:20" hidden="1" x14ac:dyDescent="0.2">
      <c r="A1727" s="1">
        <v>1724</v>
      </c>
      <c r="B1727" s="2">
        <v>681</v>
      </c>
      <c r="C1727" s="2" t="s">
        <v>123</v>
      </c>
      <c r="D1727" s="12" t="s">
        <v>1057</v>
      </c>
      <c r="E1727" s="8">
        <v>222</v>
      </c>
      <c r="F1727" s="23">
        <v>19</v>
      </c>
      <c r="G1727" s="1" t="s">
        <v>672</v>
      </c>
      <c r="H1727" s="2">
        <v>7</v>
      </c>
      <c r="J1727" s="14">
        <f t="shared" si="28"/>
        <v>10.583005244258363</v>
      </c>
      <c r="K1727" s="14">
        <v>1.2</v>
      </c>
      <c r="L1727" s="14">
        <f t="shared" si="29"/>
        <v>12.699606293110035</v>
      </c>
      <c r="O1727" s="1" t="s">
        <v>1246</v>
      </c>
      <c r="P1727" s="116" t="s">
        <v>23</v>
      </c>
      <c r="Q1727" s="116"/>
    </row>
    <row r="1728" spans="1:20" hidden="1" x14ac:dyDescent="0.2">
      <c r="A1728" s="1">
        <v>1725</v>
      </c>
      <c r="B1728" s="2">
        <v>681</v>
      </c>
      <c r="C1728" s="2" t="s">
        <v>123</v>
      </c>
      <c r="D1728" s="12" t="s">
        <v>1057</v>
      </c>
      <c r="E1728" s="8">
        <v>223</v>
      </c>
      <c r="F1728" s="2">
        <v>14</v>
      </c>
      <c r="G1728" s="1" t="s">
        <v>709</v>
      </c>
      <c r="H1728" s="2">
        <v>3.1</v>
      </c>
      <c r="J1728" s="14">
        <f t="shared" si="28"/>
        <v>7.0427267446636037</v>
      </c>
      <c r="K1728" s="14">
        <v>1.8</v>
      </c>
      <c r="L1728" s="14">
        <f t="shared" si="29"/>
        <v>12.676908140394486</v>
      </c>
      <c r="O1728" s="1" t="s">
        <v>1245</v>
      </c>
      <c r="P1728" s="1" t="s">
        <v>620</v>
      </c>
    </row>
    <row r="1729" spans="1:20" hidden="1" x14ac:dyDescent="0.2">
      <c r="A1729" s="1">
        <v>1726</v>
      </c>
      <c r="B1729" s="2">
        <v>681</v>
      </c>
      <c r="C1729" s="2" t="s">
        <v>123</v>
      </c>
      <c r="D1729" s="12" t="s">
        <v>1057</v>
      </c>
      <c r="E1729" s="8">
        <v>224</v>
      </c>
      <c r="F1729" s="23">
        <v>19</v>
      </c>
      <c r="G1729" s="1" t="s">
        <v>1026</v>
      </c>
      <c r="H1729" s="2">
        <v>15.9</v>
      </c>
      <c r="J1729" s="14">
        <f t="shared" si="28"/>
        <v>15.949921629901509</v>
      </c>
      <c r="K1729" s="14">
        <v>1.2</v>
      </c>
      <c r="L1729" s="14">
        <f t="shared" si="29"/>
        <v>19.139905955881808</v>
      </c>
      <c r="O1729" s="1" t="s">
        <v>1246</v>
      </c>
      <c r="P1729" s="116" t="s">
        <v>23</v>
      </c>
      <c r="Q1729" s="116"/>
    </row>
    <row r="1730" spans="1:20" hidden="1" x14ac:dyDescent="0.2">
      <c r="A1730" s="1">
        <v>1727</v>
      </c>
      <c r="B1730" s="2">
        <v>681</v>
      </c>
      <c r="C1730" s="2" t="s">
        <v>123</v>
      </c>
      <c r="D1730" s="12" t="s">
        <v>1057</v>
      </c>
      <c r="E1730" s="8">
        <v>225</v>
      </c>
      <c r="F1730" s="23">
        <v>19</v>
      </c>
      <c r="G1730" s="1" t="s">
        <v>699</v>
      </c>
      <c r="H1730" s="2">
        <v>3.4</v>
      </c>
      <c r="J1730" s="14">
        <f t="shared" si="28"/>
        <v>7.37563556583431</v>
      </c>
      <c r="K1730" s="14">
        <v>1.8</v>
      </c>
      <c r="L1730" s="14">
        <f t="shared" si="29"/>
        <v>13.276144018501759</v>
      </c>
      <c r="O1730" s="1" t="s">
        <v>1245</v>
      </c>
      <c r="P1730" s="1" t="s">
        <v>620</v>
      </c>
    </row>
    <row r="1731" spans="1:20" hidden="1" x14ac:dyDescent="0.2">
      <c r="A1731" s="1">
        <v>1728</v>
      </c>
      <c r="B1731" s="2">
        <v>681</v>
      </c>
      <c r="C1731" s="2" t="s">
        <v>123</v>
      </c>
      <c r="D1731" s="12" t="s">
        <v>1057</v>
      </c>
      <c r="E1731" s="8">
        <v>226</v>
      </c>
      <c r="F1731" s="23">
        <v>19</v>
      </c>
      <c r="G1731" s="1" t="s">
        <v>715</v>
      </c>
      <c r="H1731" s="2">
        <v>1.1000000000000001</v>
      </c>
      <c r="J1731" s="14">
        <f t="shared" si="28"/>
        <v>4.1952353926806065</v>
      </c>
      <c r="K1731" s="14">
        <v>1.8</v>
      </c>
      <c r="L1731" s="14">
        <f t="shared" si="29"/>
        <v>7.5514237068250916</v>
      </c>
      <c r="O1731" s="1" t="s">
        <v>1245</v>
      </c>
      <c r="P1731" s="1" t="s">
        <v>620</v>
      </c>
      <c r="T1731" s="13"/>
    </row>
    <row r="1732" spans="1:20" hidden="1" x14ac:dyDescent="0.2">
      <c r="A1732" s="1">
        <v>1729</v>
      </c>
      <c r="B1732" s="2">
        <v>681</v>
      </c>
      <c r="C1732" s="2" t="s">
        <v>123</v>
      </c>
      <c r="D1732" s="12" t="s">
        <v>1057</v>
      </c>
      <c r="E1732" s="8">
        <v>227</v>
      </c>
      <c r="F1732" s="23">
        <v>19</v>
      </c>
      <c r="G1732" s="1" t="s">
        <v>715</v>
      </c>
      <c r="H1732" s="2">
        <v>1.1000000000000001</v>
      </c>
      <c r="J1732" s="14">
        <f t="shared" si="28"/>
        <v>4.1952353926806065</v>
      </c>
      <c r="K1732" s="14">
        <v>1.8</v>
      </c>
      <c r="L1732" s="14">
        <f t="shared" si="29"/>
        <v>7.5514237068250916</v>
      </c>
      <c r="O1732" s="1" t="s">
        <v>1245</v>
      </c>
      <c r="P1732" s="1" t="s">
        <v>620</v>
      </c>
      <c r="T1732" s="13"/>
    </row>
    <row r="1733" spans="1:20" hidden="1" x14ac:dyDescent="0.2">
      <c r="A1733" s="1">
        <v>1730</v>
      </c>
      <c r="B1733" s="2">
        <v>681</v>
      </c>
      <c r="C1733" s="2" t="s">
        <v>123</v>
      </c>
      <c r="D1733" s="12" t="s">
        <v>1057</v>
      </c>
      <c r="E1733" s="8">
        <v>201</v>
      </c>
      <c r="F1733" s="23">
        <v>19</v>
      </c>
      <c r="G1733" s="1" t="s">
        <v>669</v>
      </c>
      <c r="H1733" s="2">
        <v>12.4</v>
      </c>
      <c r="J1733" s="14">
        <f t="shared" si="28"/>
        <v>14.085453489327207</v>
      </c>
      <c r="K1733" s="14">
        <v>1.2</v>
      </c>
      <c r="L1733" s="14">
        <f t="shared" si="29"/>
        <v>16.90254418719265</v>
      </c>
      <c r="O1733" s="1" t="s">
        <v>1246</v>
      </c>
      <c r="P1733" s="116" t="s">
        <v>23</v>
      </c>
      <c r="Q1733" s="116"/>
    </row>
    <row r="1734" spans="1:20" hidden="1" x14ac:dyDescent="0.2">
      <c r="A1734" s="1">
        <v>1731</v>
      </c>
      <c r="B1734" s="2">
        <v>681</v>
      </c>
      <c r="C1734" s="2" t="s">
        <v>123</v>
      </c>
      <c r="D1734" s="12" t="s">
        <v>1057</v>
      </c>
      <c r="E1734" s="8">
        <v>202</v>
      </c>
      <c r="F1734" s="23">
        <v>19</v>
      </c>
      <c r="G1734" s="1" t="s">
        <v>669</v>
      </c>
      <c r="H1734" s="2">
        <v>18.3</v>
      </c>
      <c r="J1734" s="14">
        <f t="shared" si="28"/>
        <v>17.111399708965951</v>
      </c>
      <c r="K1734" s="14">
        <v>1.2</v>
      </c>
      <c r="L1734" s="14">
        <f t="shared" si="29"/>
        <v>20.53367965075914</v>
      </c>
      <c r="O1734" s="1" t="s">
        <v>1246</v>
      </c>
      <c r="P1734" s="116" t="s">
        <v>23</v>
      </c>
      <c r="Q1734" s="116"/>
    </row>
    <row r="1735" spans="1:20" hidden="1" x14ac:dyDescent="0.2">
      <c r="A1735" s="1">
        <v>1732</v>
      </c>
      <c r="B1735" s="2">
        <v>681</v>
      </c>
      <c r="C1735" s="2" t="s">
        <v>123</v>
      </c>
      <c r="D1735" s="12" t="s">
        <v>1057</v>
      </c>
      <c r="E1735" s="8">
        <v>228</v>
      </c>
      <c r="F1735" s="23">
        <v>19</v>
      </c>
      <c r="G1735" s="1" t="s">
        <v>690</v>
      </c>
      <c r="H1735" s="2">
        <v>14</v>
      </c>
      <c r="J1735" s="14">
        <f t="shared" si="28"/>
        <v>14.966629547095765</v>
      </c>
      <c r="K1735" s="14">
        <v>1.2</v>
      </c>
      <c r="L1735" s="14">
        <f t="shared" si="29"/>
        <v>17.959955456514919</v>
      </c>
      <c r="O1735" s="1" t="s">
        <v>1246</v>
      </c>
      <c r="P1735" s="116" t="s">
        <v>23</v>
      </c>
      <c r="Q1735" s="116"/>
    </row>
    <row r="1736" spans="1:20" hidden="1" x14ac:dyDescent="0.2"/>
    <row r="1737" spans="1:20" hidden="1" x14ac:dyDescent="0.2"/>
    <row r="1738" spans="1:20" hidden="1" x14ac:dyDescent="0.2">
      <c r="N1738" s="77"/>
      <c r="O1738" s="77"/>
    </row>
  </sheetData>
  <autoFilter ref="A1:T1738">
    <filterColumn colId="3">
      <filters>
        <filter val="Společné p."/>
      </filters>
    </filterColumn>
    <filterColumn colId="5">
      <filters>
        <filter val="8"/>
      </filters>
    </filterColumn>
    <filterColumn colId="12" showButton="0"/>
    <filterColumn colId="13" showButton="0"/>
    <filterColumn colId="14" showButton="0"/>
    <filterColumn colId="15" showButton="0"/>
    <filterColumn colId="16" showButton="0"/>
  </autoFilter>
  <sortState ref="A1532:V1543">
    <sortCondition ref="E1532:E1543"/>
  </sortState>
  <mergeCells count="18">
    <mergeCell ref="D1:D3"/>
    <mergeCell ref="F1:F3"/>
    <mergeCell ref="A1:A3"/>
    <mergeCell ref="B1:B3"/>
    <mergeCell ref="C1:C3"/>
    <mergeCell ref="E1:E3"/>
    <mergeCell ref="J1:J3"/>
    <mergeCell ref="K1:K3"/>
    <mergeCell ref="L1:L2"/>
    <mergeCell ref="G1:G3"/>
    <mergeCell ref="S1:S3"/>
    <mergeCell ref="M1:R1"/>
    <mergeCell ref="M2:N2"/>
    <mergeCell ref="O2:P2"/>
    <mergeCell ref="Q2:R2"/>
    <mergeCell ref="M3:N3"/>
    <mergeCell ref="O3:P3"/>
    <mergeCell ref="Q3:R3"/>
  </mergeCells>
  <printOptions gridLines="1"/>
  <pageMargins left="0.39370078740157483" right="0.43307086614173229" top="0.59055118110236227" bottom="0.39370078740157483" header="0.31496062992125984" footer="0.31496062992125984"/>
  <pageSetup paperSize="9" orientation="portrait" r:id="rId1"/>
  <headerFooter>
    <oddHeader>Stránka &amp;P z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6"/>
  <sheetViews>
    <sheetView showZeros="0" zoomScaleNormal="100" zoomScaleSheetLayoutView="130" workbookViewId="0">
      <pane xSplit="5" ySplit="3" topLeftCell="F19" activePane="bottomRight" state="frozen"/>
      <selection pane="topRight" activeCell="F1" sqref="F1"/>
      <selection pane="bottomLeft" activeCell="A4" sqref="A4"/>
      <selection pane="bottomRight" activeCell="M37" sqref="M37:M38"/>
    </sheetView>
  </sheetViews>
  <sheetFormatPr defaultColWidth="8.5703125" defaultRowHeight="12.75" x14ac:dyDescent="0.2"/>
  <cols>
    <col min="1" max="1" width="23.140625" style="43" customWidth="1"/>
    <col min="2" max="2" width="16.85546875" style="43" customWidth="1"/>
    <col min="3" max="3" width="12.28515625" style="43" bestFit="1" customWidth="1"/>
    <col min="4" max="4" width="11.28515625" style="69" customWidth="1"/>
    <col min="5" max="5" width="5" style="68" bestFit="1" customWidth="1"/>
    <col min="6" max="6" width="6.42578125" style="67" bestFit="1" customWidth="1"/>
    <col min="7" max="7" width="4.85546875" style="68" bestFit="1" customWidth="1"/>
    <col min="8" max="8" width="12" style="69" customWidth="1"/>
    <col min="9" max="9" width="9.7109375" style="69" customWidth="1"/>
    <col min="10" max="10" width="6.42578125" style="67" bestFit="1" customWidth="1"/>
    <col min="11" max="11" width="4.85546875" style="68" bestFit="1" customWidth="1"/>
    <col min="12" max="12" width="12.42578125" style="69" customWidth="1"/>
    <col min="13" max="13" width="9.7109375" style="69" customWidth="1"/>
    <col min="14" max="14" width="5.42578125" style="67" bestFit="1" customWidth="1"/>
    <col min="15" max="15" width="4.85546875" style="68" bestFit="1" customWidth="1"/>
    <col min="16" max="16" width="13.42578125" style="69" customWidth="1"/>
    <col min="17" max="17" width="9.7109375" style="69" customWidth="1"/>
    <col min="18" max="18" width="6.42578125" style="67" bestFit="1" customWidth="1"/>
    <col min="19" max="19" width="4.85546875" style="68" bestFit="1" customWidth="1"/>
    <col min="20" max="20" width="11.140625" style="69" customWidth="1"/>
    <col min="21" max="21" width="9.7109375" style="69" customWidth="1"/>
    <col min="22" max="22" width="6.42578125" style="67" bestFit="1" customWidth="1"/>
    <col min="23" max="23" width="6.7109375" style="67" customWidth="1"/>
    <col min="24" max="24" width="4.85546875" style="68" bestFit="1" customWidth="1"/>
    <col min="25" max="25" width="12.7109375" style="69" customWidth="1"/>
    <col min="26" max="26" width="9.7109375" style="69" customWidth="1"/>
    <col min="27" max="27" width="6.42578125" style="67" bestFit="1" customWidth="1"/>
    <col min="28" max="28" width="4.85546875" style="68" bestFit="1" customWidth="1"/>
    <col min="29" max="29" width="12.28515625" style="69" customWidth="1"/>
    <col min="30" max="30" width="9.7109375" style="69" customWidth="1"/>
    <col min="31" max="31" width="6.42578125" style="67" bestFit="1" customWidth="1"/>
    <col min="32" max="32" width="4.85546875" style="68" bestFit="1" customWidth="1"/>
    <col min="33" max="33" width="11.85546875" style="69" customWidth="1"/>
    <col min="34" max="34" width="9.7109375" style="69" customWidth="1"/>
    <col min="35" max="35" width="5.42578125" style="67" bestFit="1" customWidth="1"/>
    <col min="36" max="36" width="4.85546875" style="68" bestFit="1" customWidth="1"/>
    <col min="37" max="37" width="12" style="69" customWidth="1"/>
    <col min="38" max="38" width="9.7109375" style="69" customWidth="1"/>
    <col min="39" max="39" width="5.42578125" style="67" bestFit="1" customWidth="1"/>
    <col min="40" max="40" width="4.85546875" style="68" bestFit="1" customWidth="1"/>
    <col min="41" max="41" width="12.5703125" style="69" customWidth="1"/>
    <col min="42" max="42" width="9.7109375" style="69" customWidth="1"/>
    <col min="43" max="43" width="5.42578125" style="67" bestFit="1" customWidth="1"/>
    <col min="44" max="44" width="4.85546875" style="68" bestFit="1" customWidth="1"/>
    <col min="45" max="45" width="12.140625" style="69" customWidth="1"/>
    <col min="46" max="46" width="9.7109375" style="69" customWidth="1"/>
    <col min="47" max="47" width="5.42578125" style="67" bestFit="1" customWidth="1"/>
    <col min="48" max="48" width="5.42578125" style="67" customWidth="1"/>
    <col min="49" max="49" width="4.85546875" style="68" bestFit="1" customWidth="1"/>
    <col min="50" max="50" width="12.28515625" style="69" customWidth="1"/>
    <col min="51" max="51" width="9.7109375" style="69" customWidth="1"/>
    <col min="52" max="52" width="6.42578125" style="67" bestFit="1" customWidth="1"/>
    <col min="53" max="53" width="4.85546875" style="68" bestFit="1" customWidth="1"/>
    <col min="54" max="54" width="12.7109375" style="69" customWidth="1"/>
    <col min="55" max="55" width="9.7109375" style="69" customWidth="1"/>
    <col min="56" max="56" width="6.42578125" style="67" bestFit="1" customWidth="1"/>
    <col min="57" max="57" width="4.85546875" style="68" bestFit="1" customWidth="1"/>
    <col min="58" max="58" width="12.85546875" style="69" customWidth="1"/>
    <col min="59" max="59" width="9.7109375" style="69" customWidth="1"/>
    <col min="60" max="60" width="5.42578125" style="67" bestFit="1" customWidth="1"/>
    <col min="61" max="61" width="4.85546875" style="68" bestFit="1" customWidth="1"/>
    <col min="62" max="62" width="13.140625" style="69" customWidth="1"/>
    <col min="63" max="63" width="9.7109375" style="69" customWidth="1"/>
    <col min="64" max="64" width="6.42578125" style="67" bestFit="1" customWidth="1"/>
    <col min="65" max="65" width="4.85546875" style="68" bestFit="1" customWidth="1"/>
    <col min="66" max="66" width="14.42578125" style="69" customWidth="1"/>
    <col min="67" max="67" width="9.7109375" style="69" customWidth="1"/>
    <col min="68" max="68" width="6.5703125" style="67" customWidth="1"/>
    <col min="69" max="69" width="4.85546875" style="68" bestFit="1" customWidth="1"/>
    <col min="70" max="70" width="11.140625" style="69" customWidth="1"/>
    <col min="71" max="71" width="9.7109375" style="69" customWidth="1"/>
    <col min="72" max="72" width="5.42578125" style="68" bestFit="1" customWidth="1"/>
    <col min="73" max="73" width="4.85546875" style="68" bestFit="1" customWidth="1"/>
    <col min="74" max="74" width="11.7109375" style="70" customWidth="1"/>
    <col min="75" max="75" width="9.7109375" style="70" customWidth="1"/>
    <col min="76" max="76" width="7.28515625" style="68" customWidth="1"/>
    <col min="77" max="77" width="4.85546875" style="68" bestFit="1" customWidth="1"/>
    <col min="78" max="78" width="12" style="70" customWidth="1"/>
    <col min="79" max="79" width="9.7109375" style="70" customWidth="1"/>
    <col min="80" max="80" width="8.7109375" style="68" customWidth="1"/>
    <col min="81" max="81" width="4.85546875" style="68" bestFit="1" customWidth="1"/>
    <col min="82" max="82" width="12" style="70" customWidth="1"/>
    <col min="83" max="83" width="9.7109375" style="70" customWidth="1"/>
    <col min="84" max="16384" width="8.5703125" style="43"/>
  </cols>
  <sheetData>
    <row r="1" spans="1:83" s="44" customFormat="1" ht="15" customHeight="1" x14ac:dyDescent="0.2">
      <c r="A1" s="272" t="s">
        <v>1066</v>
      </c>
      <c r="B1" s="94" t="s">
        <v>1388</v>
      </c>
      <c r="C1" s="94" t="s">
        <v>1235</v>
      </c>
      <c r="D1" s="95" t="s">
        <v>7</v>
      </c>
      <c r="E1" s="125" t="s">
        <v>1121</v>
      </c>
      <c r="F1" s="275">
        <v>1</v>
      </c>
      <c r="G1" s="276"/>
      <c r="H1" s="276"/>
      <c r="I1" s="131"/>
      <c r="J1" s="269">
        <v>2</v>
      </c>
      <c r="K1" s="270"/>
      <c r="L1" s="270"/>
      <c r="M1" s="120"/>
      <c r="N1" s="275">
        <v>3</v>
      </c>
      <c r="O1" s="276"/>
      <c r="P1" s="276"/>
      <c r="Q1" s="131"/>
      <c r="R1" s="269">
        <v>4</v>
      </c>
      <c r="S1" s="270"/>
      <c r="T1" s="270"/>
      <c r="U1" s="120"/>
      <c r="V1" s="275">
        <v>5</v>
      </c>
      <c r="W1" s="277"/>
      <c r="X1" s="276"/>
      <c r="Y1" s="276"/>
      <c r="Z1" s="131"/>
      <c r="AA1" s="269">
        <v>6</v>
      </c>
      <c r="AB1" s="270"/>
      <c r="AC1" s="270"/>
      <c r="AD1" s="120"/>
      <c r="AE1" s="275">
        <v>7</v>
      </c>
      <c r="AF1" s="276"/>
      <c r="AG1" s="276"/>
      <c r="AH1" s="131"/>
      <c r="AI1" s="269">
        <v>8</v>
      </c>
      <c r="AJ1" s="270"/>
      <c r="AK1" s="270"/>
      <c r="AL1" s="120"/>
      <c r="AM1" s="275">
        <v>9</v>
      </c>
      <c r="AN1" s="276"/>
      <c r="AO1" s="276"/>
      <c r="AP1" s="131"/>
      <c r="AQ1" s="269">
        <v>10</v>
      </c>
      <c r="AR1" s="270"/>
      <c r="AS1" s="270"/>
      <c r="AT1" s="120"/>
      <c r="AU1" s="275">
        <v>11</v>
      </c>
      <c r="AV1" s="277"/>
      <c r="AW1" s="276"/>
      <c r="AX1" s="276"/>
      <c r="AY1" s="131"/>
      <c r="AZ1" s="269">
        <v>12</v>
      </c>
      <c r="BA1" s="270"/>
      <c r="BB1" s="270"/>
      <c r="BC1" s="120"/>
      <c r="BD1" s="275">
        <v>13</v>
      </c>
      <c r="BE1" s="276"/>
      <c r="BF1" s="276"/>
      <c r="BG1" s="131"/>
      <c r="BH1" s="269">
        <v>14</v>
      </c>
      <c r="BI1" s="270"/>
      <c r="BJ1" s="270"/>
      <c r="BK1" s="120"/>
      <c r="BL1" s="275">
        <v>15</v>
      </c>
      <c r="BM1" s="276"/>
      <c r="BN1" s="276"/>
      <c r="BO1" s="131"/>
      <c r="BP1" s="269">
        <v>16</v>
      </c>
      <c r="BQ1" s="270"/>
      <c r="BR1" s="270"/>
      <c r="BS1" s="120"/>
      <c r="BT1" s="275">
        <v>17</v>
      </c>
      <c r="BU1" s="276"/>
      <c r="BV1" s="276"/>
      <c r="BW1" s="131"/>
      <c r="BX1" s="269">
        <v>18</v>
      </c>
      <c r="BY1" s="270"/>
      <c r="BZ1" s="270"/>
      <c r="CA1" s="120"/>
      <c r="CB1" s="269">
        <v>19</v>
      </c>
      <c r="CC1" s="270"/>
      <c r="CD1" s="271"/>
      <c r="CE1" s="150"/>
    </row>
    <row r="2" spans="1:83" s="44" customFormat="1" ht="16.5" customHeight="1" x14ac:dyDescent="0.2">
      <c r="A2" s="273"/>
      <c r="B2" s="45"/>
      <c r="C2" s="45"/>
      <c r="D2" s="93">
        <f>F3+J3+N3+R3+V3+AA3+AE3+AI3+AM3+AQ3+AU3+AZ3+BD3+BH3+BL3+BP3+BT3+BX3+CB3</f>
        <v>28288.9136</v>
      </c>
      <c r="E2" s="126"/>
      <c r="F2" s="132" t="s">
        <v>7</v>
      </c>
      <c r="G2" s="84" t="s">
        <v>1121</v>
      </c>
      <c r="H2" s="123" t="s">
        <v>1385</v>
      </c>
      <c r="I2" s="133" t="s">
        <v>1386</v>
      </c>
      <c r="J2" s="132" t="s">
        <v>7</v>
      </c>
      <c r="K2" s="84" t="s">
        <v>1121</v>
      </c>
      <c r="L2" s="123" t="s">
        <v>1385</v>
      </c>
      <c r="M2" s="133" t="s">
        <v>1386</v>
      </c>
      <c r="N2" s="132" t="s">
        <v>7</v>
      </c>
      <c r="O2" s="84" t="s">
        <v>1121</v>
      </c>
      <c r="P2" s="123" t="s">
        <v>1385</v>
      </c>
      <c r="Q2" s="133" t="s">
        <v>1386</v>
      </c>
      <c r="R2" s="132" t="s">
        <v>7</v>
      </c>
      <c r="S2" s="84" t="s">
        <v>1121</v>
      </c>
      <c r="T2" s="123" t="s">
        <v>1385</v>
      </c>
      <c r="U2" s="133" t="s">
        <v>1386</v>
      </c>
      <c r="V2" s="132" t="s">
        <v>7</v>
      </c>
      <c r="W2" s="104" t="s">
        <v>1392</v>
      </c>
      <c r="X2" s="84" t="s">
        <v>1121</v>
      </c>
      <c r="Y2" s="123" t="s">
        <v>1385</v>
      </c>
      <c r="Z2" s="133" t="s">
        <v>1386</v>
      </c>
      <c r="AA2" s="132" t="s">
        <v>7</v>
      </c>
      <c r="AB2" s="84" t="s">
        <v>1121</v>
      </c>
      <c r="AC2" s="123" t="s">
        <v>1385</v>
      </c>
      <c r="AD2" s="133" t="s">
        <v>1386</v>
      </c>
      <c r="AE2" s="132" t="s">
        <v>7</v>
      </c>
      <c r="AF2" s="84" t="s">
        <v>1121</v>
      </c>
      <c r="AG2" s="123" t="s">
        <v>1385</v>
      </c>
      <c r="AH2" s="133" t="s">
        <v>1386</v>
      </c>
      <c r="AI2" s="132" t="s">
        <v>7</v>
      </c>
      <c r="AJ2" s="84" t="s">
        <v>1121</v>
      </c>
      <c r="AK2" s="123" t="s">
        <v>1385</v>
      </c>
      <c r="AL2" s="133" t="s">
        <v>1386</v>
      </c>
      <c r="AM2" s="132" t="s">
        <v>7</v>
      </c>
      <c r="AN2" s="84" t="s">
        <v>1121</v>
      </c>
      <c r="AO2" s="123" t="s">
        <v>1385</v>
      </c>
      <c r="AP2" s="133" t="s">
        <v>1386</v>
      </c>
      <c r="AQ2" s="132" t="s">
        <v>7</v>
      </c>
      <c r="AR2" s="84" t="s">
        <v>1121</v>
      </c>
      <c r="AS2" s="123" t="s">
        <v>1385</v>
      </c>
      <c r="AT2" s="133" t="s">
        <v>1386</v>
      </c>
      <c r="AU2" s="132" t="s">
        <v>7</v>
      </c>
      <c r="AV2" s="104"/>
      <c r="AW2" s="84" t="s">
        <v>1121</v>
      </c>
      <c r="AX2" s="123" t="s">
        <v>1385</v>
      </c>
      <c r="AY2" s="133" t="s">
        <v>1386</v>
      </c>
      <c r="AZ2" s="132" t="s">
        <v>7</v>
      </c>
      <c r="BA2" s="84" t="s">
        <v>1121</v>
      </c>
      <c r="BB2" s="123" t="s">
        <v>1385</v>
      </c>
      <c r="BC2" s="133" t="s">
        <v>1386</v>
      </c>
      <c r="BD2" s="132" t="s">
        <v>7</v>
      </c>
      <c r="BE2" s="84" t="s">
        <v>1121</v>
      </c>
      <c r="BF2" s="123" t="s">
        <v>1385</v>
      </c>
      <c r="BG2" s="133" t="s">
        <v>1386</v>
      </c>
      <c r="BH2" s="132" t="s">
        <v>7</v>
      </c>
      <c r="BI2" s="84" t="s">
        <v>1121</v>
      </c>
      <c r="BJ2" s="123" t="s">
        <v>1385</v>
      </c>
      <c r="BK2" s="133" t="s">
        <v>1386</v>
      </c>
      <c r="BL2" s="132" t="s">
        <v>7</v>
      </c>
      <c r="BM2" s="84" t="s">
        <v>1121</v>
      </c>
      <c r="BN2" s="123" t="s">
        <v>1385</v>
      </c>
      <c r="BO2" s="133" t="s">
        <v>1386</v>
      </c>
      <c r="BP2" s="132" t="s">
        <v>7</v>
      </c>
      <c r="BQ2" s="84" t="s">
        <v>1121</v>
      </c>
      <c r="BR2" s="123" t="s">
        <v>1385</v>
      </c>
      <c r="BS2" s="133" t="s">
        <v>1386</v>
      </c>
      <c r="BT2" s="132" t="s">
        <v>7</v>
      </c>
      <c r="BU2" s="84" t="s">
        <v>1121</v>
      </c>
      <c r="BV2" s="123" t="s">
        <v>1385</v>
      </c>
      <c r="BW2" s="133" t="s">
        <v>1386</v>
      </c>
      <c r="BX2" s="132" t="s">
        <v>7</v>
      </c>
      <c r="BY2" s="84" t="s">
        <v>1121</v>
      </c>
      <c r="BZ2" s="123" t="s">
        <v>1385</v>
      </c>
      <c r="CA2" s="133" t="s">
        <v>1386</v>
      </c>
      <c r="CB2" s="132" t="s">
        <v>7</v>
      </c>
      <c r="CC2" s="84" t="s">
        <v>1121</v>
      </c>
      <c r="CD2" s="123" t="s">
        <v>1385</v>
      </c>
      <c r="CE2" s="133" t="s">
        <v>1386</v>
      </c>
    </row>
    <row r="3" spans="1:83" s="44" customFormat="1" ht="13.5" thickBot="1" x14ac:dyDescent="0.25">
      <c r="A3" s="274"/>
      <c r="B3" s="96" t="s">
        <v>1389</v>
      </c>
      <c r="C3" s="96" t="s">
        <v>1229</v>
      </c>
      <c r="D3" s="97">
        <f>SUM(D4:D32)</f>
        <v>28288.9136</v>
      </c>
      <c r="E3" s="127">
        <f>SUM(E4:E32)</f>
        <v>1732</v>
      </c>
      <c r="F3" s="134">
        <f>SUM(F4:F32)</f>
        <v>5312.6435999999994</v>
      </c>
      <c r="G3" s="98">
        <f>SUM(G4:G32)</f>
        <v>389</v>
      </c>
      <c r="H3" s="122">
        <f>'Typ místn.'!E2</f>
        <v>0</v>
      </c>
      <c r="I3" s="135"/>
      <c r="J3" s="134">
        <f>SUM(J4:J32)</f>
        <v>2473.9300000000003</v>
      </c>
      <c r="K3" s="98">
        <f>SUM(K4:K32)</f>
        <v>236</v>
      </c>
      <c r="L3" s="122">
        <f>'Typ místn.'!E3</f>
        <v>0</v>
      </c>
      <c r="M3" s="135"/>
      <c r="N3" s="134">
        <f>SUM(N4:N32)</f>
        <v>877.81</v>
      </c>
      <c r="O3" s="98">
        <f>SUM(O4:O32)</f>
        <v>44</v>
      </c>
      <c r="P3" s="122">
        <f>'Typ místn.'!E4</f>
        <v>0</v>
      </c>
      <c r="Q3" s="135"/>
      <c r="R3" s="134">
        <f>SUM(R4:R32)</f>
        <v>3066.42</v>
      </c>
      <c r="S3" s="98">
        <f>SUM(S4:S32)</f>
        <v>210</v>
      </c>
      <c r="T3" s="100">
        <f>'Typ místn.'!E5</f>
        <v>0</v>
      </c>
      <c r="U3" s="144"/>
      <c r="V3" s="134">
        <f>SUM(V4:V32)</f>
        <v>1327.2799999999997</v>
      </c>
      <c r="W3" s="105"/>
      <c r="X3" s="98">
        <f>SUM(X4:X32)</f>
        <v>70</v>
      </c>
      <c r="Y3" s="99">
        <v>80</v>
      </c>
      <c r="Z3" s="135"/>
      <c r="AA3" s="134">
        <f>SUM(AA4:AA32)</f>
        <v>6944.13</v>
      </c>
      <c r="AB3" s="98">
        <f>SUM(AB4:AB32)</f>
        <v>257</v>
      </c>
      <c r="AC3" s="99">
        <f>'Typ místn.'!E7</f>
        <v>0</v>
      </c>
      <c r="AD3" s="135"/>
      <c r="AE3" s="134">
        <f>SUM(AE4:AE32)</f>
        <v>32.090000000000003</v>
      </c>
      <c r="AF3" s="98">
        <f>SUM(AF4:AF32)</f>
        <v>6</v>
      </c>
      <c r="AG3" s="99">
        <f>'Typ místn.'!E8</f>
        <v>0</v>
      </c>
      <c r="AH3" s="135"/>
      <c r="AI3" s="134">
        <f>SUM(AI4:AI32)</f>
        <v>321.79000000000002</v>
      </c>
      <c r="AJ3" s="98">
        <f>SUM(AJ4:AJ32)</f>
        <v>47</v>
      </c>
      <c r="AK3" s="99">
        <f>'Typ místn.'!E9</f>
        <v>0</v>
      </c>
      <c r="AL3" s="135"/>
      <c r="AM3" s="134">
        <f>SUM(AM4:AM32)</f>
        <v>277</v>
      </c>
      <c r="AN3" s="98">
        <f>SUM(AN4:AN32)</f>
        <v>6</v>
      </c>
      <c r="AO3" s="99">
        <f>'Typ místn.'!E10</f>
        <v>0</v>
      </c>
      <c r="AP3" s="135"/>
      <c r="AQ3" s="134">
        <f>SUM(AQ4:AQ32)</f>
        <v>258.29999999999995</v>
      </c>
      <c r="AR3" s="98">
        <f>SUM(AR4:AR32)</f>
        <v>14</v>
      </c>
      <c r="AS3" s="99">
        <f>'Typ místn.'!E11</f>
        <v>0</v>
      </c>
      <c r="AT3" s="135"/>
      <c r="AU3" s="134">
        <f>SUM(AU4:AU32)</f>
        <v>349.47</v>
      </c>
      <c r="AV3" s="105"/>
      <c r="AW3" s="98">
        <f>SUM(AW4:AW32)</f>
        <v>13</v>
      </c>
      <c r="AX3" s="99">
        <f>'Typ místn.'!E12</f>
        <v>0</v>
      </c>
      <c r="AY3" s="135"/>
      <c r="AZ3" s="134">
        <f>SUM(AZ4:AZ32)</f>
        <v>1245.24</v>
      </c>
      <c r="BA3" s="98">
        <f>SUM(BA4:BA32)</f>
        <v>78</v>
      </c>
      <c r="BB3" s="99">
        <f>'Typ místn.'!E13</f>
        <v>0</v>
      </c>
      <c r="BC3" s="135"/>
      <c r="BD3" s="134">
        <f>SUM(BD4:BD32)</f>
        <v>2876.5900000000006</v>
      </c>
      <c r="BE3" s="98">
        <f>SUM(BE4:BE32)</f>
        <v>91</v>
      </c>
      <c r="BF3" s="99">
        <f>'Typ místn.'!E14</f>
        <v>0</v>
      </c>
      <c r="BG3" s="135"/>
      <c r="BH3" s="134">
        <f>SUM(BH4:BH32)</f>
        <v>175.01000000000002</v>
      </c>
      <c r="BI3" s="98">
        <f>SUM(BI4:BI32)</f>
        <v>53</v>
      </c>
      <c r="BJ3" s="99">
        <v>0</v>
      </c>
      <c r="BK3" s="135"/>
      <c r="BL3" s="134">
        <f>SUM(BL4:BL32)</f>
        <v>275.3</v>
      </c>
      <c r="BM3" s="98">
        <f>SUM(BM4:BM32)</f>
        <v>22</v>
      </c>
      <c r="BN3" s="99">
        <f>'Typ místn.'!E16</f>
        <v>0</v>
      </c>
      <c r="BO3" s="135"/>
      <c r="BP3" s="134">
        <f>SUM(BP4:BP32)</f>
        <v>130.13999999999999</v>
      </c>
      <c r="BQ3" s="98">
        <f>SUM(BQ4:BQ32)</f>
        <v>3</v>
      </c>
      <c r="BR3" s="99">
        <f>'Typ místn.'!E17</f>
        <v>0</v>
      </c>
      <c r="BS3" s="135"/>
      <c r="BT3" s="134">
        <f>SUM(BT4:BT32)</f>
        <v>104.14</v>
      </c>
      <c r="BU3" s="98">
        <f>SUM(BU4:BU32)</f>
        <v>46</v>
      </c>
      <c r="BV3" s="101">
        <f>'Typ místn.'!E18</f>
        <v>0</v>
      </c>
      <c r="BW3" s="147"/>
      <c r="BX3" s="134">
        <f>SUM(BX4:BX32)</f>
        <v>1067.1600000000003</v>
      </c>
      <c r="BY3" s="98">
        <f>SUM(BY4:BY32)</f>
        <v>55</v>
      </c>
      <c r="BZ3" s="102">
        <f>'Typ místn.'!E19</f>
        <v>0</v>
      </c>
      <c r="CA3" s="103"/>
      <c r="CB3" s="134">
        <f>SUM(CB4:CB32)</f>
        <v>1174.4699999999998</v>
      </c>
      <c r="CC3" s="98">
        <f>SUM(CC4:CC32)</f>
        <v>92</v>
      </c>
      <c r="CD3" s="103">
        <f>'Typ místn.'!E20</f>
        <v>0</v>
      </c>
      <c r="CE3" s="151"/>
    </row>
    <row r="4" spans="1:83" x14ac:dyDescent="0.2">
      <c r="A4" s="106" t="s">
        <v>1068</v>
      </c>
      <c r="B4" s="124">
        <f>I4+M4+Q4+U4+Z4+AD4+AH4+AL4+AP4+AT4+AY4+BC4+BG4+BK4+BO4+BS4+BW4+CA4+CE4</f>
        <v>0</v>
      </c>
      <c r="C4" s="46">
        <f t="shared" ref="C4:C32" si="0">H4+L4+P4+T4+Y4+AC4+AG4+AK4+AO4+AS4+AX4+BB4+BF4+BJ4+BN4+BR4+BV4+BZ4+CD4</f>
        <v>0</v>
      </c>
      <c r="D4" s="47">
        <f>SUMIF('Celkem místnosti'!D:D,A4,'Celkem místnosti'!H:H)</f>
        <v>626.5100000000001</v>
      </c>
      <c r="E4" s="128">
        <f>COUNTIFS('Celkem místnosti'!$D:$D,'Odd. + typ'!$A4)</f>
        <v>40</v>
      </c>
      <c r="F4" s="136">
        <f>SUMIFS('Celkem místnosti'!$H:$H,'Celkem místnosti'!$D:$D,$A4,'Celkem místnosti'!$F:$F,F$1)</f>
        <v>0</v>
      </c>
      <c r="G4" s="48">
        <f>COUNTIFS('Celkem místnosti'!$D:$D,'Odd. + typ'!$A4,'Celkem místnosti'!$F:$F,'Odd. + typ'!F$1)</f>
        <v>0</v>
      </c>
      <c r="H4" s="49">
        <f>H$3*F4</f>
        <v>0</v>
      </c>
      <c r="I4" s="137"/>
      <c r="J4" s="136">
        <f>SUMIFS('Celkem místnosti'!$H:$H,'Celkem místnosti'!$D:$D,$A4,'Celkem místnosti'!$F:$F,J$1)</f>
        <v>0</v>
      </c>
      <c r="K4" s="48">
        <f>COUNTIFS('Celkem místnosti'!$D:$D,'Odd. + typ'!$A4,'Celkem místnosti'!$F:$F,'Odd. + typ'!J$1)</f>
        <v>0</v>
      </c>
      <c r="L4" s="49">
        <f>L$3*J4</f>
        <v>0</v>
      </c>
      <c r="M4" s="137">
        <f>L4/30</f>
        <v>0</v>
      </c>
      <c r="N4" s="136">
        <f>SUMIFS('Celkem místnosti'!$H:$H,'Celkem místnosti'!$D:$D,$A4,'Celkem místnosti'!$F:$F,N$1)</f>
        <v>0</v>
      </c>
      <c r="O4" s="48">
        <f>COUNTIFS('Celkem místnosti'!$D:$D,'Odd. + typ'!$A4,'Celkem místnosti'!$F:$F,'Odd. + typ'!N$1)</f>
        <v>0</v>
      </c>
      <c r="P4" s="49">
        <f>P$3*N4</f>
        <v>0</v>
      </c>
      <c r="Q4" s="137">
        <f>P4/30</f>
        <v>0</v>
      </c>
      <c r="R4" s="136">
        <f>SUMIFS('Celkem místnosti'!$H:$H,'Celkem místnosti'!$D:$D,$A4,'Celkem místnosti'!$F:$F,R$1)</f>
        <v>601.35</v>
      </c>
      <c r="S4" s="48">
        <f>COUNTIFS('Celkem místnosti'!$D:$D,'Odd. + typ'!$A4,'Celkem místnosti'!$F:$F,'Odd. + typ'!R$1)</f>
        <v>36</v>
      </c>
      <c r="T4" s="49">
        <f>T$3*R4</f>
        <v>0</v>
      </c>
      <c r="U4" s="137">
        <f>T4/30</f>
        <v>0</v>
      </c>
      <c r="V4" s="136">
        <f>SUMIFS('Celkem místnosti'!$H:$H,'Celkem místnosti'!$D:$D,$A4,'Celkem místnosti'!$F:$F,V$1)</f>
        <v>0</v>
      </c>
      <c r="W4" s="152"/>
      <c r="X4" s="48">
        <f>COUNTIFS('Celkem místnosti'!$D:$D,'Odd. + typ'!$A4,'Celkem místnosti'!$F:$F,'Odd. + typ'!V$1)</f>
        <v>0</v>
      </c>
      <c r="Y4" s="49">
        <f>W4*$Y$3*30</f>
        <v>0</v>
      </c>
      <c r="Z4" s="137">
        <f>Y4/30</f>
        <v>0</v>
      </c>
      <c r="AA4" s="136">
        <f>SUMIFS('Celkem místnosti'!$H:$H,'Celkem místnosti'!$D:$D,$A4,'Celkem místnosti'!$F:$F,AA$1)</f>
        <v>0</v>
      </c>
      <c r="AB4" s="50">
        <f>COUNTIFS('Celkem místnosti'!$D:$D,'Odd. + typ'!$A4,'Celkem místnosti'!$F:$F,'Odd. + typ'!AA$1)</f>
        <v>0</v>
      </c>
      <c r="AC4" s="49">
        <f>AC$3*AA4</f>
        <v>0</v>
      </c>
      <c r="AD4" s="137">
        <f>AC4/30</f>
        <v>0</v>
      </c>
      <c r="AE4" s="136">
        <f>SUMIFS('Celkem místnosti'!$H:$H,'Celkem místnosti'!$D:$D,$A4,'Celkem místnosti'!$F:$F,AE$1)</f>
        <v>0</v>
      </c>
      <c r="AF4" s="50">
        <f>COUNTIFS('Celkem místnosti'!$D:$D,'Odd. + typ'!$A4,'Celkem místnosti'!$F:$F,'Odd. + typ'!AE$1)</f>
        <v>0</v>
      </c>
      <c r="AG4" s="49">
        <f>AG$3*AE4</f>
        <v>0</v>
      </c>
      <c r="AH4" s="137">
        <f>AG4/30</f>
        <v>0</v>
      </c>
      <c r="AI4" s="136">
        <f>SUMIFS('Celkem místnosti'!$H:$H,'Celkem místnosti'!$D:$D,$A4,'Celkem místnosti'!$F:$F,AI$1)</f>
        <v>0</v>
      </c>
      <c r="AJ4" s="50">
        <f>COUNTIFS('Celkem místnosti'!$D:$D,'Odd. + typ'!$A4,'Celkem místnosti'!$F:$F,'Odd. + typ'!AI$1)</f>
        <v>0</v>
      </c>
      <c r="AK4" s="49">
        <f>AK$3*AI4</f>
        <v>0</v>
      </c>
      <c r="AL4" s="137">
        <f>AK4/30</f>
        <v>0</v>
      </c>
      <c r="AM4" s="136">
        <f>SUMIFS('Celkem místnosti'!$H:$H,'Celkem místnosti'!$D:$D,$A4,'Celkem místnosti'!$F:$F,AM$1)</f>
        <v>0</v>
      </c>
      <c r="AN4" s="50">
        <f>COUNTIFS('Celkem místnosti'!$D:$D,'Odd. + typ'!$A4,'Celkem místnosti'!$F:$F,'Odd. + typ'!AM$1)</f>
        <v>0</v>
      </c>
      <c r="AO4" s="49">
        <f>AO$3*AM4</f>
        <v>0</v>
      </c>
      <c r="AP4" s="137">
        <f>AO4/30</f>
        <v>0</v>
      </c>
      <c r="AQ4" s="136">
        <f>SUMIFS('Celkem místnosti'!$H:$H,'Celkem místnosti'!$D:$D,$A4,'Celkem místnosti'!$F:$F,AQ$1)</f>
        <v>9.08</v>
      </c>
      <c r="AR4" s="50">
        <f>COUNTIFS('Celkem místnosti'!$D:$D,'Odd. + typ'!$A4,'Celkem místnosti'!$F:$F,'Odd. + typ'!AQ$1)</f>
        <v>1</v>
      </c>
      <c r="AS4" s="49">
        <f>AS$3*AQ4</f>
        <v>0</v>
      </c>
      <c r="AT4" s="137">
        <f>AS4/30</f>
        <v>0</v>
      </c>
      <c r="AU4" s="136">
        <f>SUMIFS('Celkem místnosti'!$H:$H,'Celkem místnosti'!$D:$D,$A4,'Celkem místnosti'!$F:$F,AU$1)</f>
        <v>0</v>
      </c>
      <c r="AV4" s="152"/>
      <c r="AW4" s="50">
        <f>COUNTIFS('Celkem místnosti'!$D:$D,'Odd. + typ'!$A4,'Celkem místnosti'!$F:$F,'Odd. + typ'!AU$1)</f>
        <v>0</v>
      </c>
      <c r="AX4" s="49">
        <f>AX$3*AV4*30</f>
        <v>0</v>
      </c>
      <c r="AY4" s="137">
        <f>AX4/30</f>
        <v>0</v>
      </c>
      <c r="AZ4" s="136">
        <f>SUMIFS('Celkem místnosti'!$H:$H,'Celkem místnosti'!$D:$D,$A4,'Celkem místnosti'!$F:$F,AZ$1)</f>
        <v>12.95</v>
      </c>
      <c r="BA4" s="50">
        <f>COUNTIFS('Celkem místnosti'!$D:$D,'Odd. + typ'!$A4,'Celkem místnosti'!$F:$F,'Odd. + typ'!AZ$1)</f>
        <v>2</v>
      </c>
      <c r="BB4" s="49">
        <f>BB$3*AZ4</f>
        <v>0</v>
      </c>
      <c r="BC4" s="137">
        <f>BB4/30</f>
        <v>0</v>
      </c>
      <c r="BD4" s="136">
        <f>SUMIFS('Celkem místnosti'!$H:$H,'Celkem místnosti'!$D:$D,$A4,'Celkem místnosti'!$F:$F,BD$1)</f>
        <v>0</v>
      </c>
      <c r="BE4" s="50">
        <f>COUNTIFS('Celkem místnosti'!$D:$D,'Odd. + typ'!$A4,'Celkem místnosti'!$F:$F,'Odd. + typ'!BD$1)</f>
        <v>0</v>
      </c>
      <c r="BF4" s="49">
        <f>BD4*$BF$3</f>
        <v>0</v>
      </c>
      <c r="BG4" s="137">
        <f>BF4/30</f>
        <v>0</v>
      </c>
      <c r="BH4" s="136">
        <f>SUMIFS('Celkem místnosti'!$H:$H,'Celkem místnosti'!$D:$D,$A4,'Celkem místnosti'!$F:$F,BH$1)</f>
        <v>3.13</v>
      </c>
      <c r="BI4" s="50">
        <f>COUNTIFS('Celkem místnosti'!$D:$D,'Odd. + typ'!$A4,'Celkem místnosti'!$F:$F,'Odd. + typ'!BH$1)</f>
        <v>1</v>
      </c>
      <c r="BJ4" s="49">
        <f>BJ$3*BH4</f>
        <v>0</v>
      </c>
      <c r="BK4" s="137">
        <f>BJ4/30</f>
        <v>0</v>
      </c>
      <c r="BL4" s="136">
        <f>SUMIFS('Celkem místnosti'!$H:$H,'Celkem místnosti'!$D:$D,$A4,'Celkem místnosti'!$F:$F,BL$1)</f>
        <v>0</v>
      </c>
      <c r="BM4" s="50">
        <f>COUNTIFS('Celkem místnosti'!$D:$D,'Odd. + typ'!$A4,'Celkem místnosti'!$F:$F,'Odd. + typ'!BL$1)</f>
        <v>0</v>
      </c>
      <c r="BN4" s="49">
        <f>BN$3*BL4</f>
        <v>0</v>
      </c>
      <c r="BO4" s="137">
        <f>BN4/30</f>
        <v>0</v>
      </c>
      <c r="BP4" s="136">
        <f>SUMIFS('Celkem místnosti'!$H:$H,'Celkem místnosti'!$D:$D,$A4,'Celkem místnosti'!$F:$F,BP$1)</f>
        <v>0</v>
      </c>
      <c r="BQ4" s="50">
        <f>COUNTIFS('Celkem místnosti'!$D:$D,'Odd. + typ'!$A4,'Celkem místnosti'!$F:$F,'Odd. + typ'!BP$1)</f>
        <v>0</v>
      </c>
      <c r="BR4" s="49">
        <f>BR$3*BP4</f>
        <v>0</v>
      </c>
      <c r="BS4" s="137">
        <f>BR4/30</f>
        <v>0</v>
      </c>
      <c r="BT4" s="136">
        <f>SUMIFS('Celkem místnosti'!$H:$H,'Celkem místnosti'!$D:$D,$A4,'Celkem místnosti'!$F:$F,BT$1)</f>
        <v>0</v>
      </c>
      <c r="BU4" s="50">
        <f>COUNTIFS('Celkem místnosti'!$D:$D,'Odd. + typ'!$A4,'Celkem místnosti'!$F:$F,'Odd. + typ'!BT$1)</f>
        <v>0</v>
      </c>
      <c r="BV4" s="51">
        <f>BV$3*BT4</f>
        <v>0</v>
      </c>
      <c r="BW4" s="137">
        <f>BV4/30</f>
        <v>0</v>
      </c>
      <c r="BX4" s="136">
        <f>SUMIFS('Celkem místnosti'!$H:$H,'Celkem místnosti'!$D:$D,$A4,'Celkem místnosti'!$F:$F,BX$1)</f>
        <v>0</v>
      </c>
      <c r="BY4" s="50">
        <f>COUNTIFS('Celkem místnosti'!$D:$D,'Odd. + typ'!$A4,'Celkem místnosti'!$F:$F,'Odd. + typ'!BX$1)</f>
        <v>0</v>
      </c>
      <c r="BZ4" s="51">
        <f>BZ$3*BX4</f>
        <v>0</v>
      </c>
      <c r="CA4" s="137">
        <f>BZ4/30</f>
        <v>0</v>
      </c>
      <c r="CB4" s="136">
        <f>SUMIFS('Celkem místnosti'!$H:$H,'Celkem místnosti'!$D:$D,$A4,'Celkem místnosti'!$F:$F,CB$1)</f>
        <v>0</v>
      </c>
      <c r="CC4" s="50">
        <f>COUNTIFS('Celkem místnosti'!$D:$D,'Odd. + typ'!$A4,'Celkem místnosti'!$F:$F,'Odd. + typ'!CB$1)</f>
        <v>0</v>
      </c>
      <c r="CD4" s="51">
        <f>CD$3*CB4</f>
        <v>0</v>
      </c>
      <c r="CE4" s="137">
        <f>CD4/30</f>
        <v>0</v>
      </c>
    </row>
    <row r="5" spans="1:83" x14ac:dyDescent="0.2">
      <c r="A5" s="108" t="s">
        <v>128</v>
      </c>
      <c r="B5" s="124">
        <f t="shared" ref="B5:B32" si="1">I5+M5+Q5+U5+Z5+AD5+AH5+AL5+AP5+AT5+AY5+BC5+BG5+BK5+BO5+BS5+BW5+CA5+CE5</f>
        <v>0</v>
      </c>
      <c r="C5" s="46">
        <f t="shared" si="0"/>
        <v>0</v>
      </c>
      <c r="D5" s="52">
        <f>SUMIF('Celkem místnosti'!D:D,A5,'Celkem místnosti'!H:H)</f>
        <v>285.90999999999997</v>
      </c>
      <c r="E5" s="129">
        <f>COUNTIFS('Celkem místnosti'!$D:$D,'Odd. + typ'!$A5)</f>
        <v>20</v>
      </c>
      <c r="F5" s="138">
        <f>SUMIFS('Celkem místnosti'!$H:$H,'Celkem místnosti'!$D:$D,$A5,'Celkem místnosti'!$F:$F,F$1)</f>
        <v>0</v>
      </c>
      <c r="G5" s="53">
        <f>COUNTIFS('Celkem místnosti'!$D:$D,'Odd. + typ'!$A5,'Celkem místnosti'!$F:$F,'Odd. + typ'!F$1)</f>
        <v>0</v>
      </c>
      <c r="H5" s="49">
        <f t="shared" ref="H5:H32" si="2">H$3*F5</f>
        <v>0</v>
      </c>
      <c r="I5" s="137"/>
      <c r="J5" s="138">
        <f>SUMIFS('Celkem místnosti'!$H:$H,'Celkem místnosti'!$D:$D,$A5,'Celkem místnosti'!$F:$F,J$1)</f>
        <v>0</v>
      </c>
      <c r="K5" s="53">
        <f>COUNTIFS('Celkem místnosti'!$D:$D,'Odd. + typ'!$A5,'Celkem místnosti'!$F:$F,'Odd. + typ'!J$1)</f>
        <v>0</v>
      </c>
      <c r="L5" s="49">
        <f t="shared" ref="L5:L32" si="3">L$3*J5</f>
        <v>0</v>
      </c>
      <c r="M5" s="137">
        <f t="shared" ref="M5:M32" si="4">L5/30</f>
        <v>0</v>
      </c>
      <c r="N5" s="138">
        <f>SUMIFS('Celkem místnosti'!$H:$H,'Celkem místnosti'!$D:$D,$A5,'Celkem místnosti'!$F:$F,N$1)</f>
        <v>0</v>
      </c>
      <c r="O5" s="53">
        <f>COUNTIFS('Celkem místnosti'!$D:$D,'Odd. + typ'!$A5,'Celkem místnosti'!$F:$F,'Odd. + typ'!N$1)</f>
        <v>0</v>
      </c>
      <c r="P5" s="49">
        <f t="shared" ref="P5:P32" si="5">P$3*N5</f>
        <v>0</v>
      </c>
      <c r="Q5" s="137">
        <f t="shared" ref="Q5:Q32" si="6">P5/30</f>
        <v>0</v>
      </c>
      <c r="R5" s="138">
        <f>SUMIFS('Celkem místnosti'!$H:$H,'Celkem místnosti'!$D:$D,$A5,'Celkem místnosti'!$F:$F,R$1)</f>
        <v>2.97</v>
      </c>
      <c r="S5" s="53">
        <f>COUNTIFS('Celkem místnosti'!$D:$D,'Odd. + typ'!$A5,'Celkem místnosti'!$F:$F,'Odd. + typ'!R$1)</f>
        <v>1</v>
      </c>
      <c r="T5" s="49">
        <f t="shared" ref="T5:T32" si="7">T$3*R5</f>
        <v>0</v>
      </c>
      <c r="U5" s="137">
        <f t="shared" ref="U5:U32" si="8">T5/30</f>
        <v>0</v>
      </c>
      <c r="V5" s="138">
        <f>SUMIFS('Celkem místnosti'!$H:$H,'Celkem místnosti'!$D:$D,$A5,'Celkem místnosti'!$F:$F,V$1)</f>
        <v>0</v>
      </c>
      <c r="W5" s="153"/>
      <c r="X5" s="53">
        <f>COUNTIFS('Celkem místnosti'!$D:$D,'Odd. + typ'!$A5,'Celkem místnosti'!$F:$F,'Odd. + typ'!V$1)</f>
        <v>0</v>
      </c>
      <c r="Y5" s="49">
        <f t="shared" ref="Y5:Y32" si="9">W5*$Y$3*30</f>
        <v>0</v>
      </c>
      <c r="Z5" s="137">
        <f t="shared" ref="Z5:Z32" si="10">Y5/30</f>
        <v>0</v>
      </c>
      <c r="AA5" s="138">
        <f>SUMIFS('Celkem místnosti'!$H:$H,'Celkem místnosti'!$D:$D,$A5,'Celkem místnosti'!$F:$F,AA$1)</f>
        <v>0</v>
      </c>
      <c r="AB5" s="54">
        <f>COUNTIFS('Celkem místnosti'!$D:$D,'Odd. + typ'!$A5,'Celkem místnosti'!$F:$F,'Odd. + typ'!AA$1)</f>
        <v>0</v>
      </c>
      <c r="AC5" s="49">
        <f t="shared" ref="AC5:AC32" si="11">AC$3*AA5</f>
        <v>0</v>
      </c>
      <c r="AD5" s="137">
        <f t="shared" ref="AD5:AD31" si="12">AC5/30</f>
        <v>0</v>
      </c>
      <c r="AE5" s="138">
        <f>SUMIFS('Celkem místnosti'!$H:$H,'Celkem místnosti'!$D:$D,$A5,'Celkem místnosti'!$F:$F,AE$1)</f>
        <v>0</v>
      </c>
      <c r="AF5" s="54">
        <f>COUNTIFS('Celkem místnosti'!$D:$D,'Odd. + typ'!$A5,'Celkem místnosti'!$F:$F,'Odd. + typ'!AE$1)</f>
        <v>0</v>
      </c>
      <c r="AG5" s="49">
        <f t="shared" ref="AG5:AG32" si="13">AG$3*AE5</f>
        <v>0</v>
      </c>
      <c r="AH5" s="137">
        <f t="shared" ref="AH5:AH31" si="14">AG5/30</f>
        <v>0</v>
      </c>
      <c r="AI5" s="138">
        <f>SUMIFS('Celkem místnosti'!$H:$H,'Celkem místnosti'!$D:$D,$A5,'Celkem místnosti'!$F:$F,AI$1)</f>
        <v>0</v>
      </c>
      <c r="AJ5" s="54">
        <f>COUNTIFS('Celkem místnosti'!$D:$D,'Odd. + typ'!$A5,'Celkem místnosti'!$F:$F,'Odd. + typ'!AI$1)</f>
        <v>0</v>
      </c>
      <c r="AK5" s="49">
        <f t="shared" ref="AK5:AK32" si="15">AK$3*AI5</f>
        <v>0</v>
      </c>
      <c r="AL5" s="137">
        <f t="shared" ref="AL5:AL32" si="16">AK5/30</f>
        <v>0</v>
      </c>
      <c r="AM5" s="138">
        <f>SUMIFS('Celkem místnosti'!$H:$H,'Celkem místnosti'!$D:$D,$A5,'Celkem místnosti'!$F:$F,AM$1)</f>
        <v>0</v>
      </c>
      <c r="AN5" s="54">
        <f>COUNTIFS('Celkem místnosti'!$D:$D,'Odd. + typ'!$A5,'Celkem místnosti'!$F:$F,'Odd. + typ'!AM$1)</f>
        <v>0</v>
      </c>
      <c r="AO5" s="49">
        <f t="shared" ref="AO5:AO32" si="17">AO$3*AM5</f>
        <v>0</v>
      </c>
      <c r="AP5" s="137">
        <f t="shared" ref="AP5:AP32" si="18">AO5/30</f>
        <v>0</v>
      </c>
      <c r="AQ5" s="138">
        <f>SUMIFS('Celkem místnosti'!$H:$H,'Celkem místnosti'!$D:$D,$A5,'Celkem místnosti'!$F:$F,AQ$1)</f>
        <v>0</v>
      </c>
      <c r="AR5" s="54">
        <f>COUNTIFS('Celkem místnosti'!$D:$D,'Odd. + typ'!$A5,'Celkem místnosti'!$F:$F,'Odd. + typ'!AQ$1)</f>
        <v>0</v>
      </c>
      <c r="AS5" s="49">
        <f t="shared" ref="AS5:AS32" si="19">AS$3*AQ5</f>
        <v>0</v>
      </c>
      <c r="AT5" s="137">
        <f t="shared" ref="AT5:AT32" si="20">AS5/30</f>
        <v>0</v>
      </c>
      <c r="AU5" s="138">
        <f>SUMIFS('Celkem místnosti'!$H:$H,'Celkem místnosti'!$D:$D,$A5,'Celkem místnosti'!$F:$F,AU$1)</f>
        <v>0</v>
      </c>
      <c r="AV5" s="153"/>
      <c r="AW5" s="54">
        <f>COUNTIFS('Celkem místnosti'!$D:$D,'Odd. + typ'!$A5,'Celkem místnosti'!$F:$F,'Odd. + typ'!AU$1)</f>
        <v>0</v>
      </c>
      <c r="AX5" s="49">
        <f t="shared" ref="AX5:AX8" si="21">AX$3*AV5*30</f>
        <v>0</v>
      </c>
      <c r="AY5" s="137">
        <f t="shared" ref="AY5:AY32" si="22">AX5/30</f>
        <v>0</v>
      </c>
      <c r="AZ5" s="138">
        <f>SUMIFS('Celkem místnosti'!$H:$H,'Celkem místnosti'!$D:$D,$A5,'Celkem místnosti'!$F:$F,AZ$1)</f>
        <v>0</v>
      </c>
      <c r="BA5" s="54">
        <f>COUNTIFS('Celkem místnosti'!$D:$D,'Odd. + typ'!$A5,'Celkem místnosti'!$F:$F,'Odd. + typ'!AZ$1)</f>
        <v>0</v>
      </c>
      <c r="BB5" s="49">
        <f t="shared" ref="BB5:BB32" si="23">BB$3*AZ5</f>
        <v>0</v>
      </c>
      <c r="BC5" s="137">
        <f t="shared" ref="BC5:BC32" si="24">BB5/30</f>
        <v>0</v>
      </c>
      <c r="BD5" s="138">
        <f>SUMIFS('Celkem místnosti'!$H:$H,'Celkem místnosti'!$D:$D,$A5,'Celkem místnosti'!$F:$F,BD$1)</f>
        <v>7.2</v>
      </c>
      <c r="BE5" s="54">
        <f>COUNTIFS('Celkem místnosti'!$D:$D,'Odd. + typ'!$A5,'Celkem místnosti'!$F:$F,'Odd. + typ'!BD$1)</f>
        <v>1</v>
      </c>
      <c r="BF5" s="49">
        <f t="shared" ref="BF5:BF32" si="25">BD5*$BF$3</f>
        <v>0</v>
      </c>
      <c r="BG5" s="137">
        <f t="shared" ref="BG5:BG32" si="26">BF5/30</f>
        <v>0</v>
      </c>
      <c r="BH5" s="138">
        <f>SUMIFS('Celkem místnosti'!$H:$H,'Celkem místnosti'!$D:$D,$A5,'Celkem místnosti'!$F:$F,BH$1)</f>
        <v>0</v>
      </c>
      <c r="BI5" s="54">
        <f>COUNTIFS('Celkem místnosti'!$D:$D,'Odd. + typ'!$A5,'Celkem místnosti'!$F:$F,'Odd. + typ'!BH$1)</f>
        <v>0</v>
      </c>
      <c r="BJ5" s="49">
        <f t="shared" ref="BJ5:BJ32" si="27">BJ$3*BH5</f>
        <v>0</v>
      </c>
      <c r="BK5" s="137">
        <f t="shared" ref="BK5:BK32" si="28">BJ5/30</f>
        <v>0</v>
      </c>
      <c r="BL5" s="138">
        <f>SUMIFS('Celkem místnosti'!$H:$H,'Celkem místnosti'!$D:$D,$A5,'Celkem místnosti'!$F:$F,BL$1)</f>
        <v>0</v>
      </c>
      <c r="BM5" s="54">
        <f>COUNTIFS('Celkem místnosti'!$D:$D,'Odd. + typ'!$A5,'Celkem místnosti'!$F:$F,'Odd. + typ'!BL$1)</f>
        <v>0</v>
      </c>
      <c r="BN5" s="49">
        <f t="shared" ref="BN5:BN32" si="29">BN$3*BL5</f>
        <v>0</v>
      </c>
      <c r="BO5" s="137">
        <f t="shared" ref="BO5:BO32" si="30">BN5/30</f>
        <v>0</v>
      </c>
      <c r="BP5" s="138">
        <f>SUMIFS('Celkem místnosti'!$H:$H,'Celkem místnosti'!$D:$D,$A5,'Celkem místnosti'!$F:$F,BP$1)</f>
        <v>0</v>
      </c>
      <c r="BQ5" s="54">
        <f>COUNTIFS('Celkem místnosti'!$D:$D,'Odd. + typ'!$A5,'Celkem místnosti'!$F:$F,'Odd. + typ'!BP$1)</f>
        <v>0</v>
      </c>
      <c r="BR5" s="49">
        <f t="shared" ref="BR5:BR32" si="31">BR$3*BP5</f>
        <v>0</v>
      </c>
      <c r="BS5" s="137">
        <f t="shared" ref="BS5:BS32" si="32">BR5/30</f>
        <v>0</v>
      </c>
      <c r="BT5" s="138">
        <f>SUMIFS('Celkem místnosti'!$H:$H,'Celkem místnosti'!$D:$D,$A5,'Celkem místnosti'!$F:$F,BT$1)</f>
        <v>0</v>
      </c>
      <c r="BU5" s="54">
        <f>COUNTIFS('Celkem místnosti'!$D:$D,'Odd. + typ'!$A5,'Celkem místnosti'!$F:$F,'Odd. + typ'!BT$1)</f>
        <v>0</v>
      </c>
      <c r="BV5" s="51">
        <f t="shared" ref="BV5:BV32" si="33">BV$3*BT5</f>
        <v>0</v>
      </c>
      <c r="BW5" s="137">
        <f t="shared" ref="BW5:BW32" si="34">BV5/30</f>
        <v>0</v>
      </c>
      <c r="BX5" s="138">
        <f>SUMIFS('Celkem místnosti'!$H:$H,'Celkem místnosti'!$D:$D,$A5,'Celkem místnosti'!$F:$F,BX$1)</f>
        <v>275.74</v>
      </c>
      <c r="BY5" s="54">
        <f>COUNTIFS('Celkem místnosti'!$D:$D,'Odd. + typ'!$A5,'Celkem místnosti'!$F:$F,'Odd. + typ'!BX$1)</f>
        <v>18</v>
      </c>
      <c r="BZ5" s="51">
        <f t="shared" ref="BZ5:BZ32" si="35">BZ$3*BX5</f>
        <v>0</v>
      </c>
      <c r="CA5" s="137">
        <f t="shared" ref="CA5:CA32" si="36">BZ5/30</f>
        <v>0</v>
      </c>
      <c r="CB5" s="138">
        <f>SUMIFS('Celkem místnosti'!$H:$H,'Celkem místnosti'!$D:$D,$A5,'Celkem místnosti'!$F:$F,CB$1)</f>
        <v>0</v>
      </c>
      <c r="CC5" s="54">
        <f>COUNTIFS('Celkem místnosti'!$D:$D,'Odd. + typ'!$A5,'Celkem místnosti'!$F:$F,'Odd. + typ'!CB$1)</f>
        <v>0</v>
      </c>
      <c r="CD5" s="51">
        <f t="shared" ref="CD5:CD32" si="37">CD$3*CB5</f>
        <v>0</v>
      </c>
      <c r="CE5" s="137">
        <f t="shared" ref="CE5:CE32" si="38">CD5/30</f>
        <v>0</v>
      </c>
    </row>
    <row r="6" spans="1:83" x14ac:dyDescent="0.2">
      <c r="A6" s="107" t="s">
        <v>1049</v>
      </c>
      <c r="B6" s="124">
        <f t="shared" si="1"/>
        <v>0</v>
      </c>
      <c r="C6" s="46">
        <f t="shared" si="0"/>
        <v>0</v>
      </c>
      <c r="D6" s="52">
        <f>SUMIF('Celkem místnosti'!D:D,A6,'Celkem místnosti'!H:H)</f>
        <v>382.84000000000003</v>
      </c>
      <c r="E6" s="129">
        <f>COUNTIFS('Celkem místnosti'!$D:$D,'Odd. + typ'!$A6)</f>
        <v>21</v>
      </c>
      <c r="F6" s="138">
        <f>SUMIFS('Celkem místnosti'!$H:$H,'Celkem místnosti'!$D:$D,$A6,'Celkem místnosti'!$F:$F,F$1)</f>
        <v>0</v>
      </c>
      <c r="G6" s="53">
        <f>COUNTIFS('Celkem místnosti'!$D:$D,'Odd. + typ'!$A6,'Celkem místnosti'!$F:$F,'Odd. + typ'!F$1)</f>
        <v>0</v>
      </c>
      <c r="H6" s="49">
        <f t="shared" si="2"/>
        <v>0</v>
      </c>
      <c r="I6" s="137"/>
      <c r="J6" s="138">
        <f>SUMIFS('Celkem místnosti'!$H:$H,'Celkem místnosti'!$D:$D,$A6,'Celkem místnosti'!$F:$F,J$1)</f>
        <v>0</v>
      </c>
      <c r="K6" s="53">
        <f>COUNTIFS('Celkem místnosti'!$D:$D,'Odd. + typ'!$A6,'Celkem místnosti'!$F:$F,'Odd. + typ'!J$1)</f>
        <v>0</v>
      </c>
      <c r="L6" s="49">
        <f t="shared" si="3"/>
        <v>0</v>
      </c>
      <c r="M6" s="137">
        <f t="shared" si="4"/>
        <v>0</v>
      </c>
      <c r="N6" s="138">
        <f>SUMIFS('Celkem místnosti'!$H:$H,'Celkem místnosti'!$D:$D,$A6,'Celkem místnosti'!$F:$F,N$1)</f>
        <v>0</v>
      </c>
      <c r="O6" s="53">
        <f>COUNTIFS('Celkem místnosti'!$D:$D,'Odd. + typ'!$A6,'Celkem místnosti'!$F:$F,'Odd. + typ'!N$1)</f>
        <v>0</v>
      </c>
      <c r="P6" s="49">
        <f t="shared" si="5"/>
        <v>0</v>
      </c>
      <c r="Q6" s="137">
        <f t="shared" si="6"/>
        <v>0</v>
      </c>
      <c r="R6" s="138">
        <f>SUMIFS('Celkem místnosti'!$H:$H,'Celkem místnosti'!$D:$D,$A6,'Celkem místnosti'!$F:$F,R$1)</f>
        <v>0</v>
      </c>
      <c r="S6" s="53">
        <f>COUNTIFS('Celkem místnosti'!$D:$D,'Odd. + typ'!$A6,'Celkem místnosti'!$F:$F,'Odd. + typ'!R$1)</f>
        <v>0</v>
      </c>
      <c r="T6" s="49">
        <f t="shared" si="7"/>
        <v>0</v>
      </c>
      <c r="U6" s="137">
        <f t="shared" si="8"/>
        <v>0</v>
      </c>
      <c r="V6" s="138">
        <f>SUMIFS('Celkem místnosti'!$H:$H,'Celkem místnosti'!$D:$D,$A6,'Celkem místnosti'!$F:$F,V$1)</f>
        <v>377.26</v>
      </c>
      <c r="W6" s="153">
        <v>16</v>
      </c>
      <c r="X6" s="53">
        <f>COUNTIFS('Celkem místnosti'!$D:$D,'Odd. + typ'!$A6,'Celkem místnosti'!$F:$F,'Odd. + typ'!V$1)</f>
        <v>17</v>
      </c>
      <c r="Y6" s="49"/>
      <c r="Z6" s="137">
        <f>Y6/30</f>
        <v>0</v>
      </c>
      <c r="AA6" s="138">
        <f>SUMIFS('Celkem místnosti'!$H:$H,'Celkem místnosti'!$D:$D,$A6,'Celkem místnosti'!$F:$F,AA$1)</f>
        <v>0</v>
      </c>
      <c r="AB6" s="54">
        <f>COUNTIFS('Celkem místnosti'!$D:$D,'Odd. + typ'!$A6,'Celkem místnosti'!$F:$F,'Odd. + typ'!AA$1)</f>
        <v>0</v>
      </c>
      <c r="AC6" s="49">
        <f t="shared" si="11"/>
        <v>0</v>
      </c>
      <c r="AD6" s="137">
        <f t="shared" si="12"/>
        <v>0</v>
      </c>
      <c r="AE6" s="138">
        <f>SUMIFS('Celkem místnosti'!$H:$H,'Celkem místnosti'!$D:$D,$A6,'Celkem místnosti'!$F:$F,AE$1)</f>
        <v>0</v>
      </c>
      <c r="AF6" s="54">
        <f>COUNTIFS('Celkem místnosti'!$D:$D,'Odd. + typ'!$A6,'Celkem místnosti'!$F:$F,'Odd. + typ'!AE$1)</f>
        <v>0</v>
      </c>
      <c r="AG6" s="49">
        <f t="shared" si="13"/>
        <v>0</v>
      </c>
      <c r="AH6" s="137">
        <f t="shared" si="14"/>
        <v>0</v>
      </c>
      <c r="AI6" s="138">
        <f>SUMIFS('Celkem místnosti'!$H:$H,'Celkem místnosti'!$D:$D,$A6,'Celkem místnosti'!$F:$F,AI$1)</f>
        <v>0</v>
      </c>
      <c r="AJ6" s="54">
        <f>COUNTIFS('Celkem místnosti'!$D:$D,'Odd. + typ'!$A6,'Celkem místnosti'!$F:$F,'Odd. + typ'!AI$1)</f>
        <v>0</v>
      </c>
      <c r="AK6" s="49">
        <f t="shared" si="15"/>
        <v>0</v>
      </c>
      <c r="AL6" s="137">
        <f t="shared" si="16"/>
        <v>0</v>
      </c>
      <c r="AM6" s="138">
        <f>SUMIFS('Celkem místnosti'!$H:$H,'Celkem místnosti'!$D:$D,$A6,'Celkem místnosti'!$F:$F,AM$1)</f>
        <v>0</v>
      </c>
      <c r="AN6" s="54">
        <f>COUNTIFS('Celkem místnosti'!$D:$D,'Odd. + typ'!$A6,'Celkem místnosti'!$F:$F,'Odd. + typ'!AM$1)</f>
        <v>0</v>
      </c>
      <c r="AO6" s="49">
        <f t="shared" si="17"/>
        <v>0</v>
      </c>
      <c r="AP6" s="137">
        <f t="shared" si="18"/>
        <v>0</v>
      </c>
      <c r="AQ6" s="138">
        <f>SUMIFS('Celkem místnosti'!$H:$H,'Celkem místnosti'!$D:$D,$A6,'Celkem místnosti'!$F:$F,AQ$1)</f>
        <v>0</v>
      </c>
      <c r="AR6" s="54">
        <f>COUNTIFS('Celkem místnosti'!$D:$D,'Odd. + typ'!$A6,'Celkem místnosti'!$F:$F,'Odd. + typ'!AQ$1)</f>
        <v>0</v>
      </c>
      <c r="AS6" s="49">
        <f t="shared" si="19"/>
        <v>0</v>
      </c>
      <c r="AT6" s="137">
        <f t="shared" si="20"/>
        <v>0</v>
      </c>
      <c r="AU6" s="138">
        <f>SUMIFS('Celkem místnosti'!$H:$H,'Celkem místnosti'!$D:$D,$A6,'Celkem místnosti'!$F:$F,AU$1)</f>
        <v>0</v>
      </c>
      <c r="AV6" s="153"/>
      <c r="AW6" s="54">
        <f>COUNTIFS('Celkem místnosti'!$D:$D,'Odd. + typ'!$A6,'Celkem místnosti'!$F:$F,'Odd. + typ'!AU$1)</f>
        <v>0</v>
      </c>
      <c r="AX6" s="49">
        <f t="shared" si="21"/>
        <v>0</v>
      </c>
      <c r="AY6" s="137">
        <f t="shared" si="22"/>
        <v>0</v>
      </c>
      <c r="AZ6" s="138">
        <f>SUMIFS('Celkem místnosti'!$H:$H,'Celkem místnosti'!$D:$D,$A6,'Celkem místnosti'!$F:$F,AZ$1)</f>
        <v>0</v>
      </c>
      <c r="BA6" s="54">
        <f>COUNTIFS('Celkem místnosti'!$D:$D,'Odd. + typ'!$A6,'Celkem místnosti'!$F:$F,'Odd. + typ'!AZ$1)</f>
        <v>0</v>
      </c>
      <c r="BB6" s="49">
        <f t="shared" si="23"/>
        <v>0</v>
      </c>
      <c r="BC6" s="137">
        <f t="shared" si="24"/>
        <v>0</v>
      </c>
      <c r="BD6" s="138">
        <f>SUMIFS('Celkem místnosti'!$H:$H,'Celkem místnosti'!$D:$D,$A6,'Celkem místnosti'!$F:$F,BD$1)</f>
        <v>0</v>
      </c>
      <c r="BE6" s="54">
        <f>COUNTIFS('Celkem místnosti'!$D:$D,'Odd. + typ'!$A6,'Celkem místnosti'!$F:$F,'Odd. + typ'!BD$1)</f>
        <v>0</v>
      </c>
      <c r="BF6" s="49">
        <f t="shared" si="25"/>
        <v>0</v>
      </c>
      <c r="BG6" s="137">
        <f t="shared" si="26"/>
        <v>0</v>
      </c>
      <c r="BH6" s="138">
        <f>SUMIFS('Celkem místnosti'!$H:$H,'Celkem místnosti'!$D:$D,$A6,'Celkem místnosti'!$F:$F,BH$1)</f>
        <v>5.58</v>
      </c>
      <c r="BI6" s="54">
        <f>COUNTIFS('Celkem místnosti'!$D:$D,'Odd. + typ'!$A6,'Celkem místnosti'!$F:$F,'Odd. + typ'!BH$1)</f>
        <v>2</v>
      </c>
      <c r="BJ6" s="49">
        <f t="shared" si="27"/>
        <v>0</v>
      </c>
      <c r="BK6" s="137">
        <f t="shared" si="28"/>
        <v>0</v>
      </c>
      <c r="BL6" s="138">
        <f>SUMIFS('Celkem místnosti'!$H:$H,'Celkem místnosti'!$D:$D,$A6,'Celkem místnosti'!$F:$F,BL$1)</f>
        <v>0</v>
      </c>
      <c r="BM6" s="54">
        <f>COUNTIFS('Celkem místnosti'!$D:$D,'Odd. + typ'!$A6,'Celkem místnosti'!$F:$F,'Odd. + typ'!BL$1)</f>
        <v>0</v>
      </c>
      <c r="BN6" s="49">
        <f t="shared" si="29"/>
        <v>0</v>
      </c>
      <c r="BO6" s="137">
        <f t="shared" si="30"/>
        <v>0</v>
      </c>
      <c r="BP6" s="138">
        <f>SUMIFS('Celkem místnosti'!$H:$H,'Celkem místnosti'!$D:$D,$A6,'Celkem místnosti'!$F:$F,BP$1)</f>
        <v>0</v>
      </c>
      <c r="BQ6" s="54">
        <f>COUNTIFS('Celkem místnosti'!$D:$D,'Odd. + typ'!$A6,'Celkem místnosti'!$F:$F,'Odd. + typ'!BP$1)</f>
        <v>0</v>
      </c>
      <c r="BR6" s="49">
        <f t="shared" si="31"/>
        <v>0</v>
      </c>
      <c r="BS6" s="137">
        <f t="shared" si="32"/>
        <v>0</v>
      </c>
      <c r="BT6" s="138">
        <f>SUMIFS('Celkem místnosti'!$H:$H,'Celkem místnosti'!$D:$D,$A6,'Celkem místnosti'!$F:$F,BT$1)</f>
        <v>0</v>
      </c>
      <c r="BU6" s="54">
        <f>COUNTIFS('Celkem místnosti'!$D:$D,'Odd. + typ'!$A6,'Celkem místnosti'!$F:$F,'Odd. + typ'!BT$1)</f>
        <v>2</v>
      </c>
      <c r="BV6" s="51">
        <f t="shared" si="33"/>
        <v>0</v>
      </c>
      <c r="BW6" s="137">
        <f t="shared" si="34"/>
        <v>0</v>
      </c>
      <c r="BX6" s="138">
        <f>SUMIFS('Celkem místnosti'!$H:$H,'Celkem místnosti'!$D:$D,$A6,'Celkem místnosti'!$F:$F,BX$1)</f>
        <v>0</v>
      </c>
      <c r="BY6" s="54">
        <f>COUNTIFS('Celkem místnosti'!$D:$D,'Odd. + typ'!$A6,'Celkem místnosti'!$F:$F,'Odd. + typ'!BX$1)</f>
        <v>0</v>
      </c>
      <c r="BZ6" s="51">
        <f t="shared" si="35"/>
        <v>0</v>
      </c>
      <c r="CA6" s="137">
        <f t="shared" si="36"/>
        <v>0</v>
      </c>
      <c r="CB6" s="138">
        <f>SUMIFS('Celkem místnosti'!$H:$H,'Celkem místnosti'!$D:$D,$A6,'Celkem místnosti'!$F:$F,CB$1)</f>
        <v>0</v>
      </c>
      <c r="CC6" s="54">
        <f>COUNTIFS('Celkem místnosti'!$D:$D,'Odd. + typ'!$A6,'Celkem místnosti'!$F:$F,'Odd. + typ'!CB$1)</f>
        <v>0</v>
      </c>
      <c r="CD6" s="51">
        <f t="shared" si="37"/>
        <v>0</v>
      </c>
      <c r="CE6" s="137">
        <f t="shared" si="38"/>
        <v>0</v>
      </c>
    </row>
    <row r="7" spans="1:83" x14ac:dyDescent="0.2">
      <c r="A7" s="107" t="s">
        <v>1054</v>
      </c>
      <c r="B7" s="124">
        <f t="shared" si="1"/>
        <v>0</v>
      </c>
      <c r="C7" s="46">
        <f t="shared" si="0"/>
        <v>0</v>
      </c>
      <c r="D7" s="52">
        <f>SUMIF('Celkem místnosti'!D:D,A7,'Celkem místnosti'!H:H)</f>
        <v>2123.3700000000003</v>
      </c>
      <c r="E7" s="129">
        <f>COUNTIFS('Celkem místnosti'!$D:$D,'Odd. + typ'!$A7)</f>
        <v>141</v>
      </c>
      <c r="F7" s="138">
        <f>SUMIFS('Celkem místnosti'!$H:$H,'Celkem místnosti'!$D:$D,$A7,'Celkem místnosti'!$F:$F,F$1)</f>
        <v>1387.34</v>
      </c>
      <c r="G7" s="53">
        <f>COUNTIFS('Celkem místnosti'!$D:$D,'Odd. + typ'!$A7,'Celkem místnosti'!$F:$F,'Odd. + typ'!F$1)</f>
        <v>88</v>
      </c>
      <c r="H7" s="49">
        <f>H$3*F7</f>
        <v>0</v>
      </c>
      <c r="I7" s="137">
        <f>H7/30</f>
        <v>0</v>
      </c>
      <c r="J7" s="138">
        <f>SUMIFS('Celkem místnosti'!$H:$H,'Celkem místnosti'!$D:$D,$A7,'Celkem místnosti'!$F:$F,J$1)</f>
        <v>80.09</v>
      </c>
      <c r="K7" s="53">
        <f>COUNTIFS('Celkem místnosti'!$D:$D,'Odd. + typ'!$A7,'Celkem místnosti'!$F:$F,'Odd. + typ'!J$1)</f>
        <v>3</v>
      </c>
      <c r="L7" s="49">
        <f t="shared" si="3"/>
        <v>0</v>
      </c>
      <c r="M7" s="137">
        <f>L7/30</f>
        <v>0</v>
      </c>
      <c r="N7" s="138">
        <f>SUMIFS('Celkem místnosti'!$H:$H,'Celkem místnosti'!$D:$D,$A7,'Celkem místnosti'!$F:$F,N$1)</f>
        <v>0</v>
      </c>
      <c r="O7" s="53">
        <f>COUNTIFS('Celkem místnosti'!$D:$D,'Odd. + typ'!$A7,'Celkem místnosti'!$F:$F,'Odd. + typ'!N$1)</f>
        <v>0</v>
      </c>
      <c r="P7" s="49">
        <f t="shared" si="5"/>
        <v>0</v>
      </c>
      <c r="Q7" s="137">
        <f t="shared" si="6"/>
        <v>0</v>
      </c>
      <c r="R7" s="138">
        <f>SUMIFS('Celkem místnosti'!$H:$H,'Celkem místnosti'!$D:$D,$A7,'Celkem místnosti'!$F:$F,R$1)</f>
        <v>300.26999999999992</v>
      </c>
      <c r="S7" s="53">
        <f>COUNTIFS('Celkem místnosti'!$D:$D,'Odd. + typ'!$A7,'Celkem místnosti'!$F:$F,'Odd. + typ'!R$1)</f>
        <v>26</v>
      </c>
      <c r="T7" s="49">
        <f t="shared" si="7"/>
        <v>0</v>
      </c>
      <c r="U7" s="137">
        <f t="shared" si="8"/>
        <v>0</v>
      </c>
      <c r="V7" s="138">
        <f>SUMIFS('Celkem místnosti'!$H:$H,'Celkem místnosti'!$D:$D,$A7,'Celkem místnosti'!$F:$F,V$1)</f>
        <v>0</v>
      </c>
      <c r="W7" s="153"/>
      <c r="X7" s="53">
        <f>COUNTIFS('Celkem místnosti'!$D:$D,'Odd. + typ'!$A7,'Celkem místnosti'!$F:$F,'Odd. + typ'!V$1)</f>
        <v>0</v>
      </c>
      <c r="Y7" s="49">
        <f t="shared" si="9"/>
        <v>0</v>
      </c>
      <c r="Z7" s="137">
        <f t="shared" si="10"/>
        <v>0</v>
      </c>
      <c r="AA7" s="138">
        <f>SUMIFS('Celkem místnosti'!$H:$H,'Celkem místnosti'!$D:$D,$A7,'Celkem místnosti'!$F:$F,AA$1)</f>
        <v>114.46000000000001</v>
      </c>
      <c r="AB7" s="54">
        <f>COUNTIFS('Celkem místnosti'!$D:$D,'Odd. + typ'!$A7,'Celkem místnosti'!$F:$F,'Odd. + typ'!AA$1)</f>
        <v>4</v>
      </c>
      <c r="AC7" s="49">
        <f t="shared" si="11"/>
        <v>0</v>
      </c>
      <c r="AD7" s="137">
        <f t="shared" si="12"/>
        <v>0</v>
      </c>
      <c r="AE7" s="138">
        <f>SUMIFS('Celkem místnosti'!$H:$H,'Celkem místnosti'!$D:$D,$A7,'Celkem místnosti'!$F:$F,AE$1)</f>
        <v>0</v>
      </c>
      <c r="AF7" s="54">
        <f>COUNTIFS('Celkem místnosti'!$D:$D,'Odd. + typ'!$A7,'Celkem místnosti'!$F:$F,'Odd. + typ'!AE$1)</f>
        <v>0</v>
      </c>
      <c r="AG7" s="49">
        <f t="shared" si="13"/>
        <v>0</v>
      </c>
      <c r="AH7" s="137">
        <f t="shared" si="14"/>
        <v>0</v>
      </c>
      <c r="AI7" s="138">
        <f>SUMIFS('Celkem místnosti'!$H:$H,'Celkem místnosti'!$D:$D,$A7,'Celkem místnosti'!$F:$F,AI$1)</f>
        <v>0</v>
      </c>
      <c r="AJ7" s="54">
        <f>COUNTIFS('Celkem místnosti'!$D:$D,'Odd. + typ'!$A7,'Celkem místnosti'!$F:$F,'Odd. + typ'!AI$1)</f>
        <v>0</v>
      </c>
      <c r="AK7" s="49">
        <f t="shared" si="15"/>
        <v>0</v>
      </c>
      <c r="AL7" s="137">
        <f t="shared" si="16"/>
        <v>0</v>
      </c>
      <c r="AM7" s="138">
        <f>SUMIFS('Celkem místnosti'!$H:$H,'Celkem místnosti'!$D:$D,$A7,'Celkem místnosti'!$F:$F,AM$1)</f>
        <v>38.08</v>
      </c>
      <c r="AN7" s="54">
        <f>COUNTIFS('Celkem místnosti'!$D:$D,'Odd. + typ'!$A7,'Celkem místnosti'!$F:$F,'Odd. + typ'!AM$1)</f>
        <v>1</v>
      </c>
      <c r="AO7" s="49">
        <f t="shared" si="17"/>
        <v>0</v>
      </c>
      <c r="AP7" s="137">
        <f t="shared" si="18"/>
        <v>0</v>
      </c>
      <c r="AQ7" s="138">
        <f>SUMIFS('Celkem místnosti'!$H:$H,'Celkem místnosti'!$D:$D,$A7,'Celkem místnosti'!$F:$F,AQ$1)</f>
        <v>89.66</v>
      </c>
      <c r="AR7" s="54">
        <f>COUNTIFS('Celkem místnosti'!$D:$D,'Odd. + typ'!$A7,'Celkem místnosti'!$F:$F,'Odd. + typ'!AQ$1)</f>
        <v>3</v>
      </c>
      <c r="AS7" s="49">
        <f t="shared" si="19"/>
        <v>0</v>
      </c>
      <c r="AT7" s="137">
        <f t="shared" si="20"/>
        <v>0</v>
      </c>
      <c r="AU7" s="138">
        <f>SUMIFS('Celkem místnosti'!$H:$H,'Celkem místnosti'!$D:$D,$A7,'Celkem místnosti'!$F:$F,AU$1)</f>
        <v>0</v>
      </c>
      <c r="AV7" s="153"/>
      <c r="AW7" s="54">
        <f>COUNTIFS('Celkem místnosti'!$D:$D,'Odd. + typ'!$A7,'Celkem místnosti'!$F:$F,'Odd. + typ'!AU$1)</f>
        <v>0</v>
      </c>
      <c r="AX7" s="49">
        <f t="shared" si="21"/>
        <v>0</v>
      </c>
      <c r="AY7" s="137">
        <f t="shared" si="22"/>
        <v>0</v>
      </c>
      <c r="AZ7" s="138">
        <f>SUMIFS('Celkem místnosti'!$H:$H,'Celkem místnosti'!$D:$D,$A7,'Celkem místnosti'!$F:$F,AZ$1)</f>
        <v>41.47</v>
      </c>
      <c r="BA7" s="54">
        <f>COUNTIFS('Celkem místnosti'!$D:$D,'Odd. + typ'!$A7,'Celkem místnosti'!$F:$F,'Odd. + typ'!AZ$1)</f>
        <v>5</v>
      </c>
      <c r="BB7" s="49">
        <f t="shared" si="23"/>
        <v>0</v>
      </c>
      <c r="BC7" s="137">
        <f t="shared" si="24"/>
        <v>0</v>
      </c>
      <c r="BD7" s="138">
        <f>SUMIFS('Celkem místnosti'!$H:$H,'Celkem místnosti'!$D:$D,$A7,'Celkem místnosti'!$F:$F,BD$1)</f>
        <v>8.76</v>
      </c>
      <c r="BE7" s="54">
        <f>COUNTIFS('Celkem místnosti'!$D:$D,'Odd. + typ'!$A7,'Celkem místnosti'!$F:$F,'Odd. + typ'!BD$1)</f>
        <v>1</v>
      </c>
      <c r="BF7" s="49">
        <f t="shared" si="25"/>
        <v>0</v>
      </c>
      <c r="BG7" s="137">
        <f t="shared" si="26"/>
        <v>0</v>
      </c>
      <c r="BH7" s="138">
        <f>SUMIFS('Celkem místnosti'!$H:$H,'Celkem místnosti'!$D:$D,$A7,'Celkem místnosti'!$F:$F,BH$1)</f>
        <v>14.200000000000001</v>
      </c>
      <c r="BI7" s="54">
        <f>COUNTIFS('Celkem místnosti'!$D:$D,'Odd. + typ'!$A7,'Celkem místnosti'!$F:$F,'Odd. + typ'!BH$1)</f>
        <v>4</v>
      </c>
      <c r="BJ7" s="49">
        <f t="shared" si="27"/>
        <v>0</v>
      </c>
      <c r="BK7" s="137">
        <f t="shared" si="28"/>
        <v>0</v>
      </c>
      <c r="BL7" s="138">
        <f>SUMIFS('Celkem místnosti'!$H:$H,'Celkem místnosti'!$D:$D,$A7,'Celkem místnosti'!$F:$F,BL$1)</f>
        <v>39</v>
      </c>
      <c r="BM7" s="54">
        <f>COUNTIFS('Celkem místnosti'!$D:$D,'Odd. + typ'!$A7,'Celkem místnosti'!$F:$F,'Odd. + typ'!BL$1)</f>
        <v>4</v>
      </c>
      <c r="BN7" s="49">
        <f>BN$3*BL7</f>
        <v>0</v>
      </c>
      <c r="BO7" s="137">
        <f t="shared" si="30"/>
        <v>0</v>
      </c>
      <c r="BP7" s="138">
        <f>SUMIFS('Celkem místnosti'!$H:$H,'Celkem místnosti'!$D:$D,$A7,'Celkem místnosti'!$F:$F,BP$1)</f>
        <v>0</v>
      </c>
      <c r="BQ7" s="54">
        <f>COUNTIFS('Celkem místnosti'!$D:$D,'Odd. + typ'!$A7,'Celkem místnosti'!$F:$F,'Odd. + typ'!BP$1)</f>
        <v>0</v>
      </c>
      <c r="BR7" s="49">
        <f t="shared" si="31"/>
        <v>0</v>
      </c>
      <c r="BS7" s="137">
        <f t="shared" si="32"/>
        <v>0</v>
      </c>
      <c r="BT7" s="138">
        <f>SUMIFS('Celkem místnosti'!$H:$H,'Celkem místnosti'!$D:$D,$A7,'Celkem místnosti'!$F:$F,BT$1)</f>
        <v>10.039999999999999</v>
      </c>
      <c r="BU7" s="54">
        <f>COUNTIFS('Celkem místnosti'!$D:$D,'Odd. + typ'!$A7,'Celkem místnosti'!$F:$F,'Odd. + typ'!BT$1)</f>
        <v>2</v>
      </c>
      <c r="BV7" s="51">
        <f t="shared" si="33"/>
        <v>0</v>
      </c>
      <c r="BW7" s="137">
        <f t="shared" si="34"/>
        <v>0</v>
      </c>
      <c r="BX7" s="138">
        <f>SUMIFS('Celkem místnosti'!$H:$H,'Celkem místnosti'!$D:$D,$A7,'Celkem místnosti'!$F:$F,BX$1)</f>
        <v>0</v>
      </c>
      <c r="BY7" s="54">
        <f>COUNTIFS('Celkem místnosti'!$D:$D,'Odd. + typ'!$A7,'Celkem místnosti'!$F:$F,'Odd. + typ'!BX$1)</f>
        <v>0</v>
      </c>
      <c r="BZ7" s="51">
        <f t="shared" si="35"/>
        <v>0</v>
      </c>
      <c r="CA7" s="137">
        <f t="shared" si="36"/>
        <v>0</v>
      </c>
      <c r="CB7" s="138">
        <f>SUMIFS('Celkem místnosti'!$H:$H,'Celkem místnosti'!$D:$D,$A7,'Celkem místnosti'!$F:$F,CB$1)</f>
        <v>0</v>
      </c>
      <c r="CC7" s="54">
        <f>COUNTIFS('Celkem místnosti'!$D:$D,'Odd. + typ'!$A7,'Celkem místnosti'!$F:$F,'Odd. + typ'!CB$1)</f>
        <v>0</v>
      </c>
      <c r="CD7" s="51">
        <f t="shared" si="37"/>
        <v>0</v>
      </c>
      <c r="CE7" s="137">
        <f t="shared" si="38"/>
        <v>0</v>
      </c>
    </row>
    <row r="8" spans="1:83" x14ac:dyDescent="0.2">
      <c r="A8" s="109" t="s">
        <v>759</v>
      </c>
      <c r="B8" s="124">
        <f t="shared" si="1"/>
        <v>0</v>
      </c>
      <c r="C8" s="46">
        <f t="shared" si="0"/>
        <v>0</v>
      </c>
      <c r="D8" s="52">
        <f>SUMIF('Celkem místnosti'!D:D,A8,'Celkem místnosti'!H:H)</f>
        <v>606.7700000000001</v>
      </c>
      <c r="E8" s="129">
        <f>COUNTIFS('Celkem místnosti'!$D:$D,'Odd. + typ'!$A8)</f>
        <v>51</v>
      </c>
      <c r="F8" s="138">
        <f>SUMIFS('Celkem místnosti'!$H:$H,'Celkem místnosti'!$D:$D,$A8,'Celkem místnosti'!$F:$F,F$1)</f>
        <v>0</v>
      </c>
      <c r="G8" s="53">
        <f>COUNTIFS('Celkem místnosti'!$D:$D,'Odd. + typ'!$A8,'Celkem místnosti'!$F:$F,'Odd. + typ'!F$1)</f>
        <v>0</v>
      </c>
      <c r="H8" s="49">
        <f t="shared" si="2"/>
        <v>0</v>
      </c>
      <c r="I8" s="137">
        <f t="shared" ref="I8:I32" si="39">H8/30</f>
        <v>0</v>
      </c>
      <c r="J8" s="138">
        <f>SUMIFS('Celkem místnosti'!$H:$H,'Celkem místnosti'!$D:$D,$A8,'Celkem místnosti'!$F:$F,J$1)</f>
        <v>365.60000000000014</v>
      </c>
      <c r="K8" s="53">
        <f>COUNTIFS('Celkem místnosti'!$D:$D,'Odd. + typ'!$A8,'Celkem místnosti'!$F:$F,'Odd. + typ'!J$1)</f>
        <v>40</v>
      </c>
      <c r="L8" s="49">
        <f t="shared" si="3"/>
        <v>0</v>
      </c>
      <c r="M8" s="137">
        <f t="shared" si="4"/>
        <v>0</v>
      </c>
      <c r="N8" s="138">
        <f>SUMIFS('Celkem místnosti'!$H:$H,'Celkem místnosti'!$D:$D,$A8,'Celkem místnosti'!$F:$F,N$1)</f>
        <v>56.57</v>
      </c>
      <c r="O8" s="53">
        <f>COUNTIFS('Celkem místnosti'!$D:$D,'Odd. + typ'!$A8,'Celkem místnosti'!$F:$F,'Odd. + typ'!N$1)</f>
        <v>3</v>
      </c>
      <c r="P8" s="49">
        <f t="shared" si="5"/>
        <v>0</v>
      </c>
      <c r="Q8" s="137">
        <f t="shared" si="6"/>
        <v>0</v>
      </c>
      <c r="R8" s="138">
        <f>SUMIFS('Celkem místnosti'!$H:$H,'Celkem místnosti'!$D:$D,$A8,'Celkem místnosti'!$F:$F,R$1)</f>
        <v>0</v>
      </c>
      <c r="S8" s="53">
        <f>COUNTIFS('Celkem místnosti'!$D:$D,'Odd. + typ'!$A8,'Celkem místnosti'!$F:$F,'Odd. + typ'!R$1)</f>
        <v>0</v>
      </c>
      <c r="T8" s="49">
        <f t="shared" si="7"/>
        <v>0</v>
      </c>
      <c r="U8" s="137">
        <f t="shared" si="8"/>
        <v>0</v>
      </c>
      <c r="V8" s="138">
        <f>SUMIFS('Celkem místnosti'!$H:$H,'Celkem místnosti'!$D:$D,$A8,'Celkem místnosti'!$F:$F,V$1)</f>
        <v>0</v>
      </c>
      <c r="W8" s="153"/>
      <c r="X8" s="53">
        <f>COUNTIFS('Celkem místnosti'!$D:$D,'Odd. + typ'!$A8,'Celkem místnosti'!$F:$F,'Odd. + typ'!V$1)</f>
        <v>0</v>
      </c>
      <c r="Y8" s="49">
        <f t="shared" si="9"/>
        <v>0</v>
      </c>
      <c r="Z8" s="137">
        <f t="shared" si="10"/>
        <v>0</v>
      </c>
      <c r="AA8" s="138">
        <f>SUMIFS('Celkem místnosti'!$H:$H,'Celkem místnosti'!$D:$D,$A8,'Celkem místnosti'!$F:$F,AA$1)</f>
        <v>143.9</v>
      </c>
      <c r="AB8" s="54">
        <f>COUNTIFS('Celkem místnosti'!$D:$D,'Odd. + typ'!$A8,'Celkem místnosti'!$F:$F,'Odd. + typ'!AA$1)</f>
        <v>4</v>
      </c>
      <c r="AC8" s="49">
        <f t="shared" si="11"/>
        <v>0</v>
      </c>
      <c r="AD8" s="137">
        <f t="shared" si="12"/>
        <v>0</v>
      </c>
      <c r="AE8" s="138">
        <f>SUMIFS('Celkem místnosti'!$H:$H,'Celkem místnosti'!$D:$D,$A8,'Celkem místnosti'!$F:$F,AE$1)</f>
        <v>0</v>
      </c>
      <c r="AF8" s="54">
        <f>COUNTIFS('Celkem místnosti'!$D:$D,'Odd. + typ'!$A8,'Celkem místnosti'!$F:$F,'Odd. + typ'!AE$1)</f>
        <v>0</v>
      </c>
      <c r="AG8" s="49">
        <f t="shared" si="13"/>
        <v>0</v>
      </c>
      <c r="AH8" s="137">
        <f t="shared" si="14"/>
        <v>0</v>
      </c>
      <c r="AI8" s="138">
        <f>SUMIFS('Celkem místnosti'!$H:$H,'Celkem místnosti'!$D:$D,$A8,'Celkem místnosti'!$F:$F,AI$1)</f>
        <v>11.100000000000001</v>
      </c>
      <c r="AJ8" s="54">
        <f>COUNTIFS('Celkem místnosti'!$D:$D,'Odd. + typ'!$A8,'Celkem místnosti'!$F:$F,'Odd. + typ'!AI$1)</f>
        <v>2</v>
      </c>
      <c r="AK8" s="49">
        <f t="shared" si="15"/>
        <v>0</v>
      </c>
      <c r="AL8" s="137">
        <f t="shared" si="16"/>
        <v>0</v>
      </c>
      <c r="AM8" s="138">
        <f>SUMIFS('Celkem místnosti'!$H:$H,'Celkem místnosti'!$D:$D,$A8,'Celkem místnosti'!$F:$F,AM$1)</f>
        <v>0</v>
      </c>
      <c r="AN8" s="54">
        <f>COUNTIFS('Celkem místnosti'!$D:$D,'Odd. + typ'!$A8,'Celkem místnosti'!$F:$F,'Odd. + typ'!AM$1)</f>
        <v>0</v>
      </c>
      <c r="AO8" s="49">
        <f t="shared" si="17"/>
        <v>0</v>
      </c>
      <c r="AP8" s="137">
        <f t="shared" si="18"/>
        <v>0</v>
      </c>
      <c r="AQ8" s="138">
        <f>SUMIFS('Celkem místnosti'!$H:$H,'Celkem místnosti'!$D:$D,$A8,'Celkem místnosti'!$F:$F,AQ$1)</f>
        <v>0</v>
      </c>
      <c r="AR8" s="54">
        <f>COUNTIFS('Celkem místnosti'!$D:$D,'Odd. + typ'!$A8,'Celkem místnosti'!$F:$F,'Odd. + typ'!AQ$1)</f>
        <v>0</v>
      </c>
      <c r="AS8" s="49">
        <f t="shared" si="19"/>
        <v>0</v>
      </c>
      <c r="AT8" s="137">
        <f t="shared" si="20"/>
        <v>0</v>
      </c>
      <c r="AU8" s="138">
        <f>SUMIFS('Celkem místnosti'!$H:$H,'Celkem místnosti'!$D:$D,$A8,'Celkem místnosti'!$F:$F,AU$1)</f>
        <v>0</v>
      </c>
      <c r="AV8" s="153"/>
      <c r="AW8" s="54">
        <f>COUNTIFS('Celkem místnosti'!$D:$D,'Odd. + typ'!$A8,'Celkem místnosti'!$F:$F,'Odd. + typ'!AU$1)</f>
        <v>0</v>
      </c>
      <c r="AX8" s="49">
        <f t="shared" si="21"/>
        <v>0</v>
      </c>
      <c r="AY8" s="137">
        <f t="shared" si="22"/>
        <v>0</v>
      </c>
      <c r="AZ8" s="138">
        <f>SUMIFS('Celkem místnosti'!$H:$H,'Celkem místnosti'!$D:$D,$A8,'Celkem místnosti'!$F:$F,AZ$1)</f>
        <v>0</v>
      </c>
      <c r="BA8" s="54">
        <f>COUNTIFS('Celkem místnosti'!$D:$D,'Odd. + typ'!$A8,'Celkem místnosti'!$F:$F,'Odd. + typ'!AZ$1)</f>
        <v>0</v>
      </c>
      <c r="BB8" s="49">
        <f t="shared" si="23"/>
        <v>0</v>
      </c>
      <c r="BC8" s="137">
        <f t="shared" si="24"/>
        <v>0</v>
      </c>
      <c r="BD8" s="138">
        <f>SUMIFS('Celkem místnosti'!$H:$H,'Celkem místnosti'!$D:$D,$A8,'Celkem místnosti'!$F:$F,BD$1)</f>
        <v>29.599999999999998</v>
      </c>
      <c r="BE8" s="54">
        <f>COUNTIFS('Celkem místnosti'!$D:$D,'Odd. + typ'!$A8,'Celkem místnosti'!$F:$F,'Odd. + typ'!BD$1)</f>
        <v>2</v>
      </c>
      <c r="BF8" s="49">
        <f t="shared" si="25"/>
        <v>0</v>
      </c>
      <c r="BG8" s="137">
        <f t="shared" si="26"/>
        <v>0</v>
      </c>
      <c r="BH8" s="138">
        <f>SUMIFS('Celkem místnosti'!$H:$H,'Celkem místnosti'!$D:$D,$A8,'Celkem místnosti'!$F:$F,BH$1)</f>
        <v>0</v>
      </c>
      <c r="BI8" s="54">
        <f>COUNTIFS('Celkem místnosti'!$D:$D,'Odd. + typ'!$A8,'Celkem místnosti'!$F:$F,'Odd. + typ'!BH$1)</f>
        <v>0</v>
      </c>
      <c r="BJ8" s="49">
        <f t="shared" si="27"/>
        <v>0</v>
      </c>
      <c r="BK8" s="137">
        <f t="shared" si="28"/>
        <v>0</v>
      </c>
      <c r="BL8" s="138">
        <f>SUMIFS('Celkem místnosti'!$H:$H,'Celkem místnosti'!$D:$D,$A8,'Celkem místnosti'!$F:$F,BL$1)</f>
        <v>0</v>
      </c>
      <c r="BM8" s="54">
        <f>COUNTIFS('Celkem místnosti'!$D:$D,'Odd. + typ'!$A8,'Celkem místnosti'!$F:$F,'Odd. + typ'!BL$1)</f>
        <v>0</v>
      </c>
      <c r="BN8" s="49">
        <f t="shared" si="29"/>
        <v>0</v>
      </c>
      <c r="BO8" s="137">
        <f t="shared" si="30"/>
        <v>0</v>
      </c>
      <c r="BP8" s="138">
        <f>SUMIFS('Celkem místnosti'!$H:$H,'Celkem místnosti'!$D:$D,$A8,'Celkem místnosti'!$F:$F,BP$1)</f>
        <v>0</v>
      </c>
      <c r="BQ8" s="54">
        <f>COUNTIFS('Celkem místnosti'!$D:$D,'Odd. + typ'!$A8,'Celkem místnosti'!$F:$F,'Odd. + typ'!BP$1)</f>
        <v>0</v>
      </c>
      <c r="BR8" s="49">
        <f t="shared" si="31"/>
        <v>0</v>
      </c>
      <c r="BS8" s="137">
        <f t="shared" si="32"/>
        <v>0</v>
      </c>
      <c r="BT8" s="138">
        <f>SUMIFS('Celkem místnosti'!$H:$H,'Celkem místnosti'!$D:$D,$A8,'Celkem místnosti'!$F:$F,BT$1)</f>
        <v>0</v>
      </c>
      <c r="BU8" s="54">
        <f>COUNTIFS('Celkem místnosti'!$D:$D,'Odd. + typ'!$A8,'Celkem místnosti'!$F:$F,'Odd. + typ'!BT$1)</f>
        <v>0</v>
      </c>
      <c r="BV8" s="51">
        <f t="shared" si="33"/>
        <v>0</v>
      </c>
      <c r="BW8" s="137">
        <f t="shared" si="34"/>
        <v>0</v>
      </c>
      <c r="BX8" s="138">
        <f>SUMIFS('Celkem místnosti'!$H:$H,'Celkem místnosti'!$D:$D,$A8,'Celkem místnosti'!$F:$F,BX$1)</f>
        <v>0</v>
      </c>
      <c r="BY8" s="54">
        <f>COUNTIFS('Celkem místnosti'!$D:$D,'Odd. + typ'!$A8,'Celkem místnosti'!$F:$F,'Odd. + typ'!BX$1)</f>
        <v>0</v>
      </c>
      <c r="BZ8" s="51">
        <f t="shared" si="35"/>
        <v>0</v>
      </c>
      <c r="CA8" s="137">
        <f t="shared" si="36"/>
        <v>0</v>
      </c>
      <c r="CB8" s="138">
        <f>SUMIFS('Celkem místnosti'!$H:$H,'Celkem místnosti'!$D:$D,$A8,'Celkem místnosti'!$F:$F,CB$1)</f>
        <v>0</v>
      </c>
      <c r="CC8" s="54">
        <f>COUNTIFS('Celkem místnosti'!$D:$D,'Odd. + typ'!$A8,'Celkem místnosti'!$F:$F,'Odd. + typ'!CB$1)</f>
        <v>0</v>
      </c>
      <c r="CD8" s="51">
        <f t="shared" si="37"/>
        <v>0</v>
      </c>
      <c r="CE8" s="137">
        <f t="shared" si="38"/>
        <v>0</v>
      </c>
    </row>
    <row r="9" spans="1:83" x14ac:dyDescent="0.2">
      <c r="A9" s="108" t="s">
        <v>1055</v>
      </c>
      <c r="B9" s="124">
        <f t="shared" si="1"/>
        <v>0</v>
      </c>
      <c r="C9" s="46">
        <f t="shared" si="0"/>
        <v>0</v>
      </c>
      <c r="D9" s="52">
        <f>SUMIF('Celkem místnosti'!D:D,A9,'Celkem místnosti'!H:H)</f>
        <v>800.14000000000044</v>
      </c>
      <c r="E9" s="129">
        <f>COUNTIFS('Celkem místnosti'!$D:$D,'Odd. + typ'!$A9)</f>
        <v>45</v>
      </c>
      <c r="F9" s="138">
        <f>SUMIFS('Celkem místnosti'!$H:$H,'Celkem místnosti'!$D:$D,$A9,'Celkem místnosti'!$F:$F,F$1)</f>
        <v>421.18999999999994</v>
      </c>
      <c r="G9" s="53">
        <f>COUNTIFS('Celkem místnosti'!$D:$D,'Odd. + typ'!$A9,'Celkem místnosti'!$F:$F,'Odd. + typ'!F$1)</f>
        <v>24</v>
      </c>
      <c r="H9" s="49">
        <f t="shared" si="2"/>
        <v>0</v>
      </c>
      <c r="I9" s="137">
        <f t="shared" si="39"/>
        <v>0</v>
      </c>
      <c r="J9" s="138">
        <f>SUMIFS('Celkem místnosti'!$H:$H,'Celkem místnosti'!$D:$D,$A9,'Celkem místnosti'!$F:$F,J$1)</f>
        <v>125.05000000000001</v>
      </c>
      <c r="K9" s="53">
        <f>COUNTIFS('Celkem místnosti'!$D:$D,'Odd. + typ'!$A9,'Celkem místnosti'!$F:$F,'Odd. + typ'!J$1)</f>
        <v>7</v>
      </c>
      <c r="L9" s="49">
        <f t="shared" si="3"/>
        <v>0</v>
      </c>
      <c r="M9" s="137">
        <f t="shared" si="4"/>
        <v>0</v>
      </c>
      <c r="N9" s="138">
        <f>SUMIFS('Celkem místnosti'!$H:$H,'Celkem místnosti'!$D:$D,$A9,'Celkem místnosti'!$F:$F,N$1)</f>
        <v>0</v>
      </c>
      <c r="O9" s="53">
        <f>COUNTIFS('Celkem místnosti'!$D:$D,'Odd. + typ'!$A9,'Celkem místnosti'!$F:$F,'Odd. + typ'!N$1)</f>
        <v>0</v>
      </c>
      <c r="P9" s="49">
        <f t="shared" si="5"/>
        <v>0</v>
      </c>
      <c r="Q9" s="137">
        <f t="shared" si="6"/>
        <v>0</v>
      </c>
      <c r="R9" s="138">
        <f>SUMIFS('Celkem místnosti'!$H:$H,'Celkem místnosti'!$D:$D,$A9,'Celkem místnosti'!$F:$F,R$1)</f>
        <v>31.96</v>
      </c>
      <c r="S9" s="53">
        <f>COUNTIFS('Celkem místnosti'!$D:$D,'Odd. + typ'!$A9,'Celkem místnosti'!$F:$F,'Odd. + typ'!R$1)</f>
        <v>2</v>
      </c>
      <c r="T9" s="49">
        <f t="shared" si="7"/>
        <v>0</v>
      </c>
      <c r="U9" s="137">
        <f t="shared" si="8"/>
        <v>0</v>
      </c>
      <c r="V9" s="138">
        <f>SUMIFS('Celkem místnosti'!$H:$H,'Celkem místnosti'!$D:$D,$A9,'Celkem místnosti'!$F:$F,V$1)</f>
        <v>0</v>
      </c>
      <c r="W9" s="153"/>
      <c r="X9" s="53">
        <f>COUNTIFS('Celkem místnosti'!$D:$D,'Odd. + typ'!$A9,'Celkem místnosti'!$F:$F,'Odd. + typ'!V$1)</f>
        <v>0</v>
      </c>
      <c r="Y9" s="49">
        <f t="shared" si="9"/>
        <v>0</v>
      </c>
      <c r="Z9" s="137">
        <f t="shared" si="10"/>
        <v>0</v>
      </c>
      <c r="AA9" s="138">
        <f>SUMIFS('Celkem místnosti'!$H:$H,'Celkem místnosti'!$D:$D,$A9,'Celkem místnosti'!$F:$F,AA$1)</f>
        <v>154.14999999999998</v>
      </c>
      <c r="AB9" s="54">
        <f>COUNTIFS('Celkem místnosti'!$D:$D,'Odd. + typ'!$A9,'Celkem místnosti'!$F:$F,'Odd. + typ'!AA$1)</f>
        <v>4</v>
      </c>
      <c r="AC9" s="49">
        <f t="shared" si="11"/>
        <v>0</v>
      </c>
      <c r="AD9" s="137">
        <f t="shared" si="12"/>
        <v>0</v>
      </c>
      <c r="AE9" s="138">
        <f>SUMIFS('Celkem místnosti'!$H:$H,'Celkem místnosti'!$D:$D,$A9,'Celkem místnosti'!$F:$F,AE$1)</f>
        <v>0</v>
      </c>
      <c r="AF9" s="54">
        <f>COUNTIFS('Celkem místnosti'!$D:$D,'Odd. + typ'!$A9,'Celkem místnosti'!$F:$F,'Odd. + typ'!AE$1)</f>
        <v>0</v>
      </c>
      <c r="AG9" s="49">
        <f t="shared" si="13"/>
        <v>0</v>
      </c>
      <c r="AH9" s="137">
        <f t="shared" si="14"/>
        <v>0</v>
      </c>
      <c r="AI9" s="138">
        <f>SUMIFS('Celkem místnosti'!$H:$H,'Celkem místnosti'!$D:$D,$A9,'Celkem místnosti'!$F:$F,AI$1)</f>
        <v>0</v>
      </c>
      <c r="AJ9" s="54">
        <f>COUNTIFS('Celkem místnosti'!$D:$D,'Odd. + typ'!$A9,'Celkem místnosti'!$F:$F,'Odd. + typ'!AI$1)</f>
        <v>0</v>
      </c>
      <c r="AK9" s="49">
        <f t="shared" si="15"/>
        <v>0</v>
      </c>
      <c r="AL9" s="137">
        <f t="shared" si="16"/>
        <v>0</v>
      </c>
      <c r="AM9" s="138">
        <f>SUMIFS('Celkem místnosti'!$H:$H,'Celkem místnosti'!$D:$D,$A9,'Celkem místnosti'!$F:$F,AM$1)</f>
        <v>0</v>
      </c>
      <c r="AN9" s="54">
        <f>COUNTIFS('Celkem místnosti'!$D:$D,'Odd. + typ'!$A9,'Celkem místnosti'!$F:$F,'Odd. + typ'!AM$1)</f>
        <v>0</v>
      </c>
      <c r="AO9" s="49">
        <f t="shared" si="17"/>
        <v>0</v>
      </c>
      <c r="AP9" s="137">
        <f t="shared" si="18"/>
        <v>0</v>
      </c>
      <c r="AQ9" s="138">
        <f>SUMIFS('Celkem místnosti'!$H:$H,'Celkem místnosti'!$D:$D,$A9,'Celkem místnosti'!$F:$F,AQ$1)</f>
        <v>0</v>
      </c>
      <c r="AR9" s="54">
        <f>COUNTIFS('Celkem místnosti'!$D:$D,'Odd. + typ'!$A9,'Celkem místnosti'!$F:$F,'Odd. + typ'!AQ$1)</f>
        <v>0</v>
      </c>
      <c r="AS9" s="49">
        <f t="shared" si="19"/>
        <v>0</v>
      </c>
      <c r="AT9" s="137">
        <f t="shared" si="20"/>
        <v>0</v>
      </c>
      <c r="AU9" s="138">
        <f>SUMIFS('Celkem místnosti'!$H:$H,'Celkem místnosti'!$D:$D,$A9,'Celkem místnosti'!$F:$F,AU$1)</f>
        <v>34.44</v>
      </c>
      <c r="AV9" s="153">
        <v>12</v>
      </c>
      <c r="AW9" s="54">
        <f>COUNTIFS('Celkem místnosti'!$D:$D,'Odd. + typ'!$A9,'Celkem místnosti'!$F:$F,'Odd. + typ'!AU$1)</f>
        <v>2</v>
      </c>
      <c r="AX9" s="49">
        <f>AX$3*AV9*30</f>
        <v>0</v>
      </c>
      <c r="AY9" s="137">
        <f>AX9/30</f>
        <v>0</v>
      </c>
      <c r="AZ9" s="138">
        <f>SUMIFS('Celkem místnosti'!$H:$H,'Celkem místnosti'!$D:$D,$A9,'Celkem místnosti'!$F:$F,AZ$1)</f>
        <v>9.2799999999999994</v>
      </c>
      <c r="BA9" s="54">
        <f>COUNTIFS('Celkem místnosti'!$D:$D,'Odd. + typ'!$A9,'Celkem místnosti'!$F:$F,'Odd. + typ'!AZ$1)</f>
        <v>1</v>
      </c>
      <c r="BB9" s="49">
        <f>BB$3*AZ9</f>
        <v>0</v>
      </c>
      <c r="BC9" s="137">
        <f t="shared" si="24"/>
        <v>0</v>
      </c>
      <c r="BD9" s="138">
        <f>SUMIFS('Celkem místnosti'!$H:$H,'Celkem místnosti'!$D:$D,$A9,'Celkem místnosti'!$F:$F,BD$1)</f>
        <v>10.26</v>
      </c>
      <c r="BE9" s="54">
        <f>COUNTIFS('Celkem místnosti'!$D:$D,'Odd. + typ'!$A9,'Celkem místnosti'!$F:$F,'Odd. + typ'!BD$1)</f>
        <v>1</v>
      </c>
      <c r="BF9" s="49">
        <f t="shared" si="25"/>
        <v>0</v>
      </c>
      <c r="BG9" s="137">
        <f t="shared" si="26"/>
        <v>0</v>
      </c>
      <c r="BH9" s="138">
        <f>SUMIFS('Celkem místnosti'!$H:$H,'Celkem místnosti'!$D:$D,$A9,'Celkem místnosti'!$F:$F,BH$1)</f>
        <v>4.2300000000000004</v>
      </c>
      <c r="BI9" s="54">
        <f>COUNTIFS('Celkem místnosti'!$D:$D,'Odd. + typ'!$A9,'Celkem místnosti'!$F:$F,'Odd. + typ'!BH$1)</f>
        <v>1</v>
      </c>
      <c r="BJ9" s="49">
        <f t="shared" si="27"/>
        <v>0</v>
      </c>
      <c r="BK9" s="137">
        <f t="shared" si="28"/>
        <v>0</v>
      </c>
      <c r="BL9" s="138">
        <f>SUMIFS('Celkem místnosti'!$H:$H,'Celkem místnosti'!$D:$D,$A9,'Celkem místnosti'!$F:$F,BL$1)</f>
        <v>9.58</v>
      </c>
      <c r="BM9" s="54">
        <f>COUNTIFS('Celkem místnosti'!$D:$D,'Odd. + typ'!$A9,'Celkem místnosti'!$F:$F,'Odd. + typ'!BL$1)</f>
        <v>1</v>
      </c>
      <c r="BN9" s="49">
        <f t="shared" si="29"/>
        <v>0</v>
      </c>
      <c r="BO9" s="137">
        <f t="shared" si="30"/>
        <v>0</v>
      </c>
      <c r="BP9" s="138">
        <f>SUMIFS('Celkem místnosti'!$H:$H,'Celkem místnosti'!$D:$D,$A9,'Celkem místnosti'!$F:$F,BP$1)</f>
        <v>0</v>
      </c>
      <c r="BQ9" s="54">
        <f>COUNTIFS('Celkem místnosti'!$D:$D,'Odd. + typ'!$A9,'Celkem místnosti'!$F:$F,'Odd. + typ'!BP$1)</f>
        <v>0</v>
      </c>
      <c r="BR9" s="49">
        <f t="shared" si="31"/>
        <v>0</v>
      </c>
      <c r="BS9" s="137">
        <f t="shared" si="32"/>
        <v>0</v>
      </c>
      <c r="BT9" s="138">
        <f>SUMIFS('Celkem místnosti'!$H:$H,'Celkem místnosti'!$D:$D,$A9,'Celkem místnosti'!$F:$F,BT$1)</f>
        <v>0</v>
      </c>
      <c r="BU9" s="54">
        <f>COUNTIFS('Celkem místnosti'!$D:$D,'Odd. + typ'!$A9,'Celkem místnosti'!$F:$F,'Odd. + typ'!BT$1)</f>
        <v>2</v>
      </c>
      <c r="BV9" s="51">
        <f t="shared" si="33"/>
        <v>0</v>
      </c>
      <c r="BW9" s="137">
        <f t="shared" si="34"/>
        <v>0</v>
      </c>
      <c r="BX9" s="138">
        <f>SUMIFS('Celkem místnosti'!$H:$H,'Celkem místnosti'!$D:$D,$A9,'Celkem místnosti'!$F:$F,BX$1)</f>
        <v>0</v>
      </c>
      <c r="BY9" s="54">
        <f>COUNTIFS('Celkem místnosti'!$D:$D,'Odd. + typ'!$A9,'Celkem místnosti'!$F:$F,'Odd. + typ'!BX$1)</f>
        <v>0</v>
      </c>
      <c r="BZ9" s="51">
        <f t="shared" si="35"/>
        <v>0</v>
      </c>
      <c r="CA9" s="137">
        <f t="shared" si="36"/>
        <v>0</v>
      </c>
      <c r="CB9" s="138">
        <f>SUMIFS('Celkem místnosti'!$H:$H,'Celkem místnosti'!$D:$D,$A9,'Celkem místnosti'!$F:$F,CB$1)</f>
        <v>0</v>
      </c>
      <c r="CC9" s="54">
        <f>COUNTIFS('Celkem místnosti'!$D:$D,'Odd. + typ'!$A9,'Celkem místnosti'!$F:$F,'Odd. + typ'!CB$1)</f>
        <v>0</v>
      </c>
      <c r="CD9" s="51">
        <f t="shared" si="37"/>
        <v>0</v>
      </c>
      <c r="CE9" s="137">
        <f t="shared" si="38"/>
        <v>0</v>
      </c>
    </row>
    <row r="10" spans="1:83" x14ac:dyDescent="0.2">
      <c r="A10" s="107" t="s">
        <v>1053</v>
      </c>
      <c r="B10" s="124">
        <f t="shared" si="1"/>
        <v>0</v>
      </c>
      <c r="C10" s="46">
        <f t="shared" si="0"/>
        <v>0</v>
      </c>
      <c r="D10" s="52">
        <f>SUMIF('Celkem místnosti'!D:D,A10,'Celkem místnosti'!H:H)</f>
        <v>1152.1136000000001</v>
      </c>
      <c r="E10" s="129">
        <f>COUNTIFS('Celkem místnosti'!$D:$D,'Odd. + typ'!$A10)</f>
        <v>78</v>
      </c>
      <c r="F10" s="138">
        <f>SUMIFS('Celkem místnosti'!$H:$H,'Celkem místnosti'!$D:$D,$A10,'Celkem místnosti'!$F:$F,F$1)</f>
        <v>702.63359999999989</v>
      </c>
      <c r="G10" s="53">
        <f>COUNTIFS('Celkem místnosti'!$D:$D,'Odd. + typ'!$A10,'Celkem místnosti'!$F:$F,'Odd. + typ'!F$1)</f>
        <v>51</v>
      </c>
      <c r="H10" s="49">
        <f t="shared" si="2"/>
        <v>0</v>
      </c>
      <c r="I10" s="137">
        <f t="shared" si="39"/>
        <v>0</v>
      </c>
      <c r="J10" s="138">
        <f>SUMIFS('Celkem místnosti'!$H:$H,'Celkem místnosti'!$D:$D,$A10,'Celkem místnosti'!$F:$F,J$1)</f>
        <v>151.07</v>
      </c>
      <c r="K10" s="53">
        <f>COUNTIFS('Celkem místnosti'!$D:$D,'Odd. + typ'!$A10,'Celkem místnosti'!$F:$F,'Odd. + typ'!J$1)</f>
        <v>9</v>
      </c>
      <c r="L10" s="49">
        <f t="shared" si="3"/>
        <v>0</v>
      </c>
      <c r="M10" s="137">
        <f t="shared" si="4"/>
        <v>0</v>
      </c>
      <c r="N10" s="138">
        <f>SUMIFS('Celkem místnosti'!$H:$H,'Celkem místnosti'!$D:$D,$A10,'Celkem místnosti'!$F:$F,N$1)</f>
        <v>0</v>
      </c>
      <c r="O10" s="53">
        <f>COUNTIFS('Celkem místnosti'!$D:$D,'Odd. + typ'!$A10,'Celkem místnosti'!$F:$F,'Odd. + typ'!N$1)</f>
        <v>0</v>
      </c>
      <c r="P10" s="49">
        <f t="shared" si="5"/>
        <v>0</v>
      </c>
      <c r="Q10" s="137">
        <f t="shared" si="6"/>
        <v>0</v>
      </c>
      <c r="R10" s="138">
        <f>SUMIFS('Celkem místnosti'!$H:$H,'Celkem místnosti'!$D:$D,$A10,'Celkem místnosti'!$F:$F,R$1)</f>
        <v>39.64</v>
      </c>
      <c r="S10" s="53">
        <f>COUNTIFS('Celkem místnosti'!$D:$D,'Odd. + typ'!$A10,'Celkem místnosti'!$F:$F,'Odd. + typ'!R$1)</f>
        <v>3</v>
      </c>
      <c r="T10" s="49">
        <f t="shared" si="7"/>
        <v>0</v>
      </c>
      <c r="U10" s="137">
        <f t="shared" si="8"/>
        <v>0</v>
      </c>
      <c r="V10" s="138">
        <f>SUMIFS('Celkem místnosti'!$H:$H,'Celkem místnosti'!$D:$D,$A10,'Celkem místnosti'!$F:$F,V$1)</f>
        <v>0</v>
      </c>
      <c r="W10" s="153"/>
      <c r="X10" s="53">
        <f>COUNTIFS('Celkem místnosti'!$D:$D,'Odd. + typ'!$A10,'Celkem místnosti'!$F:$F,'Odd. + typ'!V$1)</f>
        <v>0</v>
      </c>
      <c r="Y10" s="49">
        <f t="shared" si="9"/>
        <v>0</v>
      </c>
      <c r="Z10" s="137">
        <f t="shared" si="10"/>
        <v>0</v>
      </c>
      <c r="AA10" s="138">
        <f>SUMIFS('Celkem místnosti'!$H:$H,'Celkem místnosti'!$D:$D,$A10,'Celkem místnosti'!$F:$F,AA$1)</f>
        <v>198.33999999999997</v>
      </c>
      <c r="AB10" s="54">
        <f>COUNTIFS('Celkem místnosti'!$D:$D,'Odd. + typ'!$A10,'Celkem místnosti'!$F:$F,'Odd. + typ'!AA$1)</f>
        <v>6</v>
      </c>
      <c r="AC10" s="49">
        <f t="shared" si="11"/>
        <v>0</v>
      </c>
      <c r="AD10" s="137">
        <f t="shared" si="12"/>
        <v>0</v>
      </c>
      <c r="AE10" s="138">
        <f>SUMIFS('Celkem místnosti'!$H:$H,'Celkem místnosti'!$D:$D,$A10,'Celkem místnosti'!$F:$F,AE$1)</f>
        <v>0</v>
      </c>
      <c r="AF10" s="54">
        <f>COUNTIFS('Celkem místnosti'!$D:$D,'Odd. + typ'!$A10,'Celkem místnosti'!$F:$F,'Odd. + typ'!AE$1)</f>
        <v>0</v>
      </c>
      <c r="AG10" s="49">
        <f t="shared" si="13"/>
        <v>0</v>
      </c>
      <c r="AH10" s="137">
        <f t="shared" si="14"/>
        <v>0</v>
      </c>
      <c r="AI10" s="138">
        <f>SUMIFS('Celkem místnosti'!$H:$H,'Celkem místnosti'!$D:$D,$A10,'Celkem místnosti'!$F:$F,AI$1)</f>
        <v>0</v>
      </c>
      <c r="AJ10" s="54">
        <f>COUNTIFS('Celkem místnosti'!$D:$D,'Odd. + typ'!$A10,'Celkem místnosti'!$F:$F,'Odd. + typ'!AI$1)</f>
        <v>0</v>
      </c>
      <c r="AK10" s="49">
        <f t="shared" si="15"/>
        <v>0</v>
      </c>
      <c r="AL10" s="137">
        <f t="shared" si="16"/>
        <v>0</v>
      </c>
      <c r="AM10" s="138">
        <f>SUMIFS('Celkem místnosti'!$H:$H,'Celkem místnosti'!$D:$D,$A10,'Celkem místnosti'!$F:$F,AM$1)</f>
        <v>0</v>
      </c>
      <c r="AN10" s="54">
        <f>COUNTIFS('Celkem místnosti'!$D:$D,'Odd. + typ'!$A10,'Celkem místnosti'!$F:$F,'Odd. + typ'!AM$1)</f>
        <v>0</v>
      </c>
      <c r="AO10" s="49">
        <f t="shared" si="17"/>
        <v>0</v>
      </c>
      <c r="AP10" s="137">
        <f t="shared" si="18"/>
        <v>0</v>
      </c>
      <c r="AQ10" s="138">
        <f>SUMIFS('Celkem místnosti'!$H:$H,'Celkem místnosti'!$D:$D,$A10,'Celkem místnosti'!$F:$F,AQ$1)</f>
        <v>0</v>
      </c>
      <c r="AR10" s="54">
        <f>COUNTIFS('Celkem místnosti'!$D:$D,'Odd. + typ'!$A10,'Celkem místnosti'!$F:$F,'Odd. + typ'!AQ$1)</f>
        <v>0</v>
      </c>
      <c r="AS10" s="49">
        <f t="shared" si="19"/>
        <v>0</v>
      </c>
      <c r="AT10" s="137">
        <f t="shared" si="20"/>
        <v>0</v>
      </c>
      <c r="AU10" s="138">
        <f>SUMIFS('Celkem místnosti'!$H:$H,'Celkem místnosti'!$D:$D,$A10,'Celkem místnosti'!$F:$F,AU$1)</f>
        <v>0</v>
      </c>
      <c r="AV10" s="153"/>
      <c r="AW10" s="54">
        <f>COUNTIFS('Celkem místnosti'!$D:$D,'Odd. + typ'!$A10,'Celkem místnosti'!$F:$F,'Odd. + typ'!AU$1)</f>
        <v>0</v>
      </c>
      <c r="AX10" s="49">
        <f t="shared" ref="AX10:AX15" si="40">AX$3*AV10*30</f>
        <v>0</v>
      </c>
      <c r="AY10" s="137">
        <f t="shared" si="22"/>
        <v>0</v>
      </c>
      <c r="AZ10" s="138">
        <f>SUMIFS('Celkem místnosti'!$H:$H,'Celkem místnosti'!$D:$D,$A10,'Celkem místnosti'!$F:$F,AZ$1)</f>
        <v>31.23</v>
      </c>
      <c r="BA10" s="54">
        <f>COUNTIFS('Celkem místnosti'!$D:$D,'Odd. + typ'!$A10,'Celkem místnosti'!$F:$F,'Odd. + typ'!AZ$1)</f>
        <v>4</v>
      </c>
      <c r="BB10" s="49">
        <f t="shared" si="23"/>
        <v>0</v>
      </c>
      <c r="BC10" s="137">
        <f t="shared" si="24"/>
        <v>0</v>
      </c>
      <c r="BD10" s="138">
        <f>SUMIFS('Celkem místnosti'!$H:$H,'Celkem místnosti'!$D:$D,$A10,'Celkem místnosti'!$F:$F,BD$1)</f>
        <v>8.76</v>
      </c>
      <c r="BE10" s="54">
        <f>COUNTIFS('Celkem místnosti'!$D:$D,'Odd. + typ'!$A10,'Celkem místnosti'!$F:$F,'Odd. + typ'!BD$1)</f>
        <v>1</v>
      </c>
      <c r="BF10" s="49">
        <f t="shared" si="25"/>
        <v>0</v>
      </c>
      <c r="BG10" s="137">
        <f t="shared" si="26"/>
        <v>0</v>
      </c>
      <c r="BH10" s="138">
        <f>SUMIFS('Celkem místnosti'!$H:$H,'Celkem místnosti'!$D:$D,$A10,'Celkem místnosti'!$F:$F,BH$1)</f>
        <v>4.05</v>
      </c>
      <c r="BI10" s="54">
        <f>COUNTIFS('Celkem místnosti'!$D:$D,'Odd. + typ'!$A10,'Celkem místnosti'!$F:$F,'Odd. + typ'!BH$1)</f>
        <v>1</v>
      </c>
      <c r="BJ10" s="49">
        <f t="shared" si="27"/>
        <v>0</v>
      </c>
      <c r="BK10" s="137">
        <f t="shared" si="28"/>
        <v>0</v>
      </c>
      <c r="BL10" s="138">
        <f>SUMIFS('Celkem místnosti'!$H:$H,'Celkem místnosti'!$D:$D,$A10,'Celkem místnosti'!$F:$F,BL$1)</f>
        <v>16.39</v>
      </c>
      <c r="BM10" s="54">
        <f>COUNTIFS('Celkem místnosti'!$D:$D,'Odd. + typ'!$A10,'Celkem místnosti'!$F:$F,'Odd. + typ'!BL$1)</f>
        <v>2</v>
      </c>
      <c r="BN10" s="49">
        <f t="shared" si="29"/>
        <v>0</v>
      </c>
      <c r="BO10" s="137">
        <f t="shared" si="30"/>
        <v>0</v>
      </c>
      <c r="BP10" s="138">
        <f>SUMIFS('Celkem místnosti'!$H:$H,'Celkem místnosti'!$D:$D,$A10,'Celkem místnosti'!$F:$F,BP$1)</f>
        <v>0</v>
      </c>
      <c r="BQ10" s="54">
        <f>COUNTIFS('Celkem místnosti'!$D:$D,'Odd. + typ'!$A10,'Celkem místnosti'!$F:$F,'Odd. + typ'!BP$1)</f>
        <v>0</v>
      </c>
      <c r="BR10" s="49">
        <f t="shared" si="31"/>
        <v>0</v>
      </c>
      <c r="BS10" s="137">
        <f t="shared" si="32"/>
        <v>0</v>
      </c>
      <c r="BT10" s="138">
        <f>SUMIFS('Celkem místnosti'!$H:$H,'Celkem místnosti'!$D:$D,$A10,'Celkem místnosti'!$F:$F,BT$1)</f>
        <v>0</v>
      </c>
      <c r="BU10" s="54">
        <f>COUNTIFS('Celkem místnosti'!$D:$D,'Odd. + typ'!$A10,'Celkem místnosti'!$F:$F,'Odd. + typ'!BT$1)</f>
        <v>1</v>
      </c>
      <c r="BV10" s="51">
        <f t="shared" si="33"/>
        <v>0</v>
      </c>
      <c r="BW10" s="137">
        <f t="shared" si="34"/>
        <v>0</v>
      </c>
      <c r="BX10" s="138">
        <f>SUMIFS('Celkem místnosti'!$H:$H,'Celkem místnosti'!$D:$D,$A10,'Celkem místnosti'!$F:$F,BX$1)</f>
        <v>0</v>
      </c>
      <c r="BY10" s="54">
        <f>COUNTIFS('Celkem místnosti'!$D:$D,'Odd. + typ'!$A10,'Celkem místnosti'!$F:$F,'Odd. + typ'!BX$1)</f>
        <v>0</v>
      </c>
      <c r="BZ10" s="51">
        <f t="shared" si="35"/>
        <v>0</v>
      </c>
      <c r="CA10" s="137">
        <f t="shared" si="36"/>
        <v>0</v>
      </c>
      <c r="CB10" s="138">
        <f>SUMIFS('Celkem místnosti'!$H:$H,'Celkem místnosti'!$D:$D,$A10,'Celkem místnosti'!$F:$F,CB$1)</f>
        <v>0</v>
      </c>
      <c r="CC10" s="54">
        <f>COUNTIFS('Celkem místnosti'!$D:$D,'Odd. + typ'!$A10,'Celkem místnosti'!$F:$F,'Odd. + typ'!CB$1)</f>
        <v>0</v>
      </c>
      <c r="CD10" s="51">
        <f t="shared" si="37"/>
        <v>0</v>
      </c>
      <c r="CE10" s="137">
        <f t="shared" si="38"/>
        <v>0</v>
      </c>
    </row>
    <row r="11" spans="1:83" x14ac:dyDescent="0.2">
      <c r="A11" s="107" t="s">
        <v>1052</v>
      </c>
      <c r="B11" s="124">
        <f t="shared" si="1"/>
        <v>0</v>
      </c>
      <c r="C11" s="46">
        <f t="shared" si="0"/>
        <v>0</v>
      </c>
      <c r="D11" s="52">
        <f>SUMIF('Celkem místnosti'!D:D,A11,'Celkem místnosti'!H:H)</f>
        <v>1152.3899999999994</v>
      </c>
      <c r="E11" s="129">
        <f>COUNTIFS('Celkem místnosti'!$D:$D,'Odd. + typ'!$A11)</f>
        <v>81</v>
      </c>
      <c r="F11" s="138">
        <f>SUMIFS('Celkem místnosti'!$H:$H,'Celkem místnosti'!$D:$D,$A11,'Celkem místnosti'!$F:$F,F$1)</f>
        <v>446.28999999999991</v>
      </c>
      <c r="G11" s="53">
        <f>COUNTIFS('Celkem místnosti'!$D:$D,'Odd. + typ'!$A11,'Celkem místnosti'!$F:$F,'Odd. + typ'!F$1)</f>
        <v>39</v>
      </c>
      <c r="H11" s="49">
        <f t="shared" si="2"/>
        <v>0</v>
      </c>
      <c r="I11" s="137">
        <f t="shared" si="39"/>
        <v>0</v>
      </c>
      <c r="J11" s="138">
        <f>SUMIFS('Celkem místnosti'!$H:$H,'Celkem místnosti'!$D:$D,$A11,'Celkem místnosti'!$F:$F,J$1)</f>
        <v>147.14000000000001</v>
      </c>
      <c r="K11" s="53">
        <f>COUNTIFS('Celkem místnosti'!$D:$D,'Odd. + typ'!$A11,'Celkem místnosti'!$F:$F,'Odd. + typ'!J$1)</f>
        <v>9</v>
      </c>
      <c r="L11" s="49">
        <f t="shared" si="3"/>
        <v>0</v>
      </c>
      <c r="M11" s="137">
        <f t="shared" si="4"/>
        <v>0</v>
      </c>
      <c r="N11" s="138">
        <f>SUMIFS('Celkem místnosti'!$H:$H,'Celkem místnosti'!$D:$D,$A11,'Celkem místnosti'!$F:$F,N$1)</f>
        <v>0</v>
      </c>
      <c r="O11" s="53">
        <f>COUNTIFS('Celkem místnosti'!$D:$D,'Odd. + typ'!$A11,'Celkem místnosti'!$F:$F,'Odd. + typ'!N$1)</f>
        <v>0</v>
      </c>
      <c r="P11" s="49">
        <f t="shared" si="5"/>
        <v>0</v>
      </c>
      <c r="Q11" s="137">
        <f t="shared" si="6"/>
        <v>0</v>
      </c>
      <c r="R11" s="138">
        <f>SUMIFS('Celkem místnosti'!$H:$H,'Celkem místnosti'!$D:$D,$A11,'Celkem místnosti'!$F:$F,R$1)</f>
        <v>290.08</v>
      </c>
      <c r="S11" s="53">
        <f>COUNTIFS('Celkem místnosti'!$D:$D,'Odd. + typ'!$A11,'Celkem místnosti'!$F:$F,'Odd. + typ'!R$1)</f>
        <v>12</v>
      </c>
      <c r="T11" s="49">
        <f t="shared" si="7"/>
        <v>0</v>
      </c>
      <c r="U11" s="137">
        <f t="shared" si="8"/>
        <v>0</v>
      </c>
      <c r="V11" s="138">
        <f>SUMIFS('Celkem místnosti'!$H:$H,'Celkem místnosti'!$D:$D,$A11,'Celkem místnosti'!$F:$F,V$1)</f>
        <v>0</v>
      </c>
      <c r="W11" s="153"/>
      <c r="X11" s="53">
        <f>COUNTIFS('Celkem místnosti'!$D:$D,'Odd. + typ'!$A11,'Celkem místnosti'!$F:$F,'Odd. + typ'!V$1)</f>
        <v>0</v>
      </c>
      <c r="Y11" s="49">
        <f t="shared" si="9"/>
        <v>0</v>
      </c>
      <c r="Z11" s="137">
        <f t="shared" si="10"/>
        <v>0</v>
      </c>
      <c r="AA11" s="138">
        <f>SUMIFS('Celkem místnosti'!$H:$H,'Celkem místnosti'!$D:$D,$A11,'Celkem místnosti'!$F:$F,AA$1)</f>
        <v>193.82999999999998</v>
      </c>
      <c r="AB11" s="54">
        <f>COUNTIFS('Celkem místnosti'!$D:$D,'Odd. + typ'!$A11,'Celkem místnosti'!$F:$F,'Odd. + typ'!AA$1)</f>
        <v>6</v>
      </c>
      <c r="AC11" s="49">
        <f t="shared" si="11"/>
        <v>0</v>
      </c>
      <c r="AD11" s="137">
        <f t="shared" si="12"/>
        <v>0</v>
      </c>
      <c r="AE11" s="138">
        <f>SUMIFS('Celkem místnosti'!$H:$H,'Celkem místnosti'!$D:$D,$A11,'Celkem místnosti'!$F:$F,AE$1)</f>
        <v>0</v>
      </c>
      <c r="AF11" s="54">
        <f>COUNTIFS('Celkem místnosti'!$D:$D,'Odd. + typ'!$A11,'Celkem místnosti'!$F:$F,'Odd. + typ'!AE$1)</f>
        <v>0</v>
      </c>
      <c r="AG11" s="49">
        <f t="shared" si="13"/>
        <v>0</v>
      </c>
      <c r="AH11" s="137">
        <f t="shared" si="14"/>
        <v>0</v>
      </c>
      <c r="AI11" s="138">
        <f>SUMIFS('Celkem místnosti'!$H:$H,'Celkem místnosti'!$D:$D,$A11,'Celkem místnosti'!$F:$F,AI$1)</f>
        <v>0</v>
      </c>
      <c r="AJ11" s="54">
        <f>COUNTIFS('Celkem místnosti'!$D:$D,'Odd. + typ'!$A11,'Celkem místnosti'!$F:$F,'Odd. + typ'!AI$1)</f>
        <v>0</v>
      </c>
      <c r="AK11" s="49">
        <f t="shared" si="15"/>
        <v>0</v>
      </c>
      <c r="AL11" s="137">
        <f t="shared" si="16"/>
        <v>0</v>
      </c>
      <c r="AM11" s="138">
        <f>SUMIFS('Celkem místnosti'!$H:$H,'Celkem místnosti'!$D:$D,$A11,'Celkem místnosti'!$F:$F,AM$1)</f>
        <v>0</v>
      </c>
      <c r="AN11" s="54">
        <f>COUNTIFS('Celkem místnosti'!$D:$D,'Odd. + typ'!$A11,'Celkem místnosti'!$F:$F,'Odd. + typ'!AM$1)</f>
        <v>0</v>
      </c>
      <c r="AO11" s="49">
        <f t="shared" si="17"/>
        <v>0</v>
      </c>
      <c r="AP11" s="137">
        <f t="shared" si="18"/>
        <v>0</v>
      </c>
      <c r="AQ11" s="138">
        <f>SUMIFS('Celkem místnosti'!$H:$H,'Celkem místnosti'!$D:$D,$A11,'Celkem místnosti'!$F:$F,AQ$1)</f>
        <v>0</v>
      </c>
      <c r="AR11" s="54">
        <f>COUNTIFS('Celkem místnosti'!$D:$D,'Odd. + typ'!$A11,'Celkem místnosti'!$F:$F,'Odd. + typ'!AQ$1)</f>
        <v>0</v>
      </c>
      <c r="AS11" s="49">
        <f t="shared" si="19"/>
        <v>0</v>
      </c>
      <c r="AT11" s="137">
        <f t="shared" si="20"/>
        <v>0</v>
      </c>
      <c r="AU11" s="138">
        <f>SUMIFS('Celkem místnosti'!$H:$H,'Celkem místnosti'!$D:$D,$A11,'Celkem místnosti'!$F:$F,AU$1)</f>
        <v>0</v>
      </c>
      <c r="AV11" s="153"/>
      <c r="AW11" s="54">
        <f>COUNTIFS('Celkem místnosti'!$D:$D,'Odd. + typ'!$A11,'Celkem místnosti'!$F:$F,'Odd. + typ'!AU$1)</f>
        <v>0</v>
      </c>
      <c r="AX11" s="49">
        <f t="shared" si="40"/>
        <v>0</v>
      </c>
      <c r="AY11" s="137">
        <f t="shared" si="22"/>
        <v>0</v>
      </c>
      <c r="AZ11" s="138">
        <f>SUMIFS('Celkem místnosti'!$H:$H,'Celkem místnosti'!$D:$D,$A11,'Celkem místnosti'!$F:$F,AZ$1)</f>
        <v>63.449999999999996</v>
      </c>
      <c r="BA11" s="54">
        <f>COUNTIFS('Celkem místnosti'!$D:$D,'Odd. + typ'!$A11,'Celkem místnosti'!$F:$F,'Odd. + typ'!AZ$1)</f>
        <v>4</v>
      </c>
      <c r="BB11" s="49">
        <f t="shared" si="23"/>
        <v>0</v>
      </c>
      <c r="BC11" s="137">
        <f t="shared" si="24"/>
        <v>0</v>
      </c>
      <c r="BD11" s="138">
        <f>SUMIFS('Celkem místnosti'!$H:$H,'Celkem místnosti'!$D:$D,$A11,'Celkem místnosti'!$F:$F,BD$1)</f>
        <v>0</v>
      </c>
      <c r="BE11" s="54">
        <f>COUNTIFS('Celkem místnosti'!$D:$D,'Odd. + typ'!$A11,'Celkem místnosti'!$F:$F,'Odd. + typ'!BD$1)</f>
        <v>0</v>
      </c>
      <c r="BF11" s="49">
        <f t="shared" si="25"/>
        <v>0</v>
      </c>
      <c r="BG11" s="137">
        <f t="shared" si="26"/>
        <v>0</v>
      </c>
      <c r="BH11" s="138">
        <f>SUMIFS('Celkem místnosti'!$H:$H,'Celkem místnosti'!$D:$D,$A11,'Celkem místnosti'!$F:$F,BH$1)</f>
        <v>2.16</v>
      </c>
      <c r="BI11" s="54">
        <f>COUNTIFS('Celkem místnosti'!$D:$D,'Odd. + typ'!$A11,'Celkem místnosti'!$F:$F,'Odd. + typ'!BH$1)</f>
        <v>1</v>
      </c>
      <c r="BJ11" s="49">
        <f t="shared" si="27"/>
        <v>0</v>
      </c>
      <c r="BK11" s="137">
        <f t="shared" si="28"/>
        <v>0</v>
      </c>
      <c r="BL11" s="138">
        <f>SUMIFS('Celkem místnosti'!$H:$H,'Celkem místnosti'!$D:$D,$A11,'Celkem místnosti'!$F:$F,BL$1)</f>
        <v>9.44</v>
      </c>
      <c r="BM11" s="54">
        <f>COUNTIFS('Celkem místnosti'!$D:$D,'Odd. + typ'!$A11,'Celkem místnosti'!$F:$F,'Odd. + typ'!BL$1)</f>
        <v>1</v>
      </c>
      <c r="BN11" s="49">
        <f t="shared" si="29"/>
        <v>0</v>
      </c>
      <c r="BO11" s="137">
        <f t="shared" si="30"/>
        <v>0</v>
      </c>
      <c r="BP11" s="138">
        <f>SUMIFS('Celkem místnosti'!$H:$H,'Celkem místnosti'!$D:$D,$A11,'Celkem místnosti'!$F:$F,BP$1)</f>
        <v>0</v>
      </c>
      <c r="BQ11" s="54">
        <f>COUNTIFS('Celkem místnosti'!$D:$D,'Odd. + typ'!$A11,'Celkem místnosti'!$F:$F,'Odd. + typ'!BP$1)</f>
        <v>0</v>
      </c>
      <c r="BR11" s="49">
        <f t="shared" si="31"/>
        <v>0</v>
      </c>
      <c r="BS11" s="137">
        <f t="shared" si="32"/>
        <v>0</v>
      </c>
      <c r="BT11" s="138">
        <f>SUMIFS('Celkem místnosti'!$H:$H,'Celkem místnosti'!$D:$D,$A11,'Celkem místnosti'!$F:$F,BT$1)</f>
        <v>0</v>
      </c>
      <c r="BU11" s="54">
        <f>COUNTIFS('Celkem místnosti'!$D:$D,'Odd. + typ'!$A11,'Celkem místnosti'!$F:$F,'Odd. + typ'!BT$1)</f>
        <v>9</v>
      </c>
      <c r="BV11" s="51">
        <f t="shared" si="33"/>
        <v>0</v>
      </c>
      <c r="BW11" s="137">
        <f t="shared" si="34"/>
        <v>0</v>
      </c>
      <c r="BX11" s="138">
        <f>SUMIFS('Celkem místnosti'!$H:$H,'Celkem místnosti'!$D:$D,$A11,'Celkem místnosti'!$F:$F,BX$1)</f>
        <v>0</v>
      </c>
      <c r="BY11" s="54">
        <f>COUNTIFS('Celkem místnosti'!$D:$D,'Odd. + typ'!$A11,'Celkem místnosti'!$F:$F,'Odd. + typ'!BX$1)</f>
        <v>0</v>
      </c>
      <c r="BZ11" s="51">
        <f t="shared" si="35"/>
        <v>0</v>
      </c>
      <c r="CA11" s="137">
        <f t="shared" si="36"/>
        <v>0</v>
      </c>
      <c r="CB11" s="138">
        <f>SUMIFS('Celkem místnosti'!$H:$H,'Celkem místnosti'!$D:$D,$A11,'Celkem místnosti'!$F:$F,CB$1)</f>
        <v>0</v>
      </c>
      <c r="CC11" s="54">
        <f>COUNTIFS('Celkem místnosti'!$D:$D,'Odd. + typ'!$A11,'Celkem místnosti'!$F:$F,'Odd. + typ'!CB$1)</f>
        <v>0</v>
      </c>
      <c r="CD11" s="51">
        <f t="shared" si="37"/>
        <v>0</v>
      </c>
      <c r="CE11" s="137">
        <f t="shared" si="38"/>
        <v>0</v>
      </c>
    </row>
    <row r="12" spans="1:83" x14ac:dyDescent="0.2">
      <c r="A12" s="108" t="s">
        <v>147</v>
      </c>
      <c r="B12" s="124">
        <f t="shared" si="1"/>
        <v>0</v>
      </c>
      <c r="C12" s="46">
        <f t="shared" si="0"/>
        <v>0</v>
      </c>
      <c r="D12" s="52">
        <f>SUMIF('Celkem místnosti'!D:D,A12,'Celkem místnosti'!H:H)</f>
        <v>870.62</v>
      </c>
      <c r="E12" s="129">
        <f>COUNTIFS('Celkem místnosti'!$D:$D,'Odd. + typ'!$A12)</f>
        <v>42</v>
      </c>
      <c r="F12" s="138">
        <f>SUMIFS('Celkem místnosti'!$H:$H,'Celkem místnosti'!$D:$D,$A12,'Celkem místnosti'!$F:$F,F$1)</f>
        <v>0</v>
      </c>
      <c r="G12" s="53">
        <f>COUNTIFS('Celkem místnosti'!$D:$D,'Odd. + typ'!$A12,'Celkem místnosti'!$F:$F,'Odd. + typ'!F$1)</f>
        <v>0</v>
      </c>
      <c r="H12" s="49">
        <f t="shared" si="2"/>
        <v>0</v>
      </c>
      <c r="I12" s="137">
        <f t="shared" si="39"/>
        <v>0</v>
      </c>
      <c r="J12" s="138">
        <f>SUMIFS('Celkem místnosti'!$H:$H,'Celkem místnosti'!$D:$D,$A12,'Celkem místnosti'!$F:$F,J$1)</f>
        <v>0</v>
      </c>
      <c r="K12" s="53">
        <f>COUNTIFS('Celkem místnosti'!$D:$D,'Odd. + typ'!$A12,'Celkem místnosti'!$F:$F,'Odd. + typ'!J$1)</f>
        <v>0</v>
      </c>
      <c r="L12" s="49">
        <f t="shared" si="3"/>
        <v>0</v>
      </c>
      <c r="M12" s="137">
        <f t="shared" si="4"/>
        <v>0</v>
      </c>
      <c r="N12" s="138">
        <f>SUMIFS('Celkem místnosti'!$H:$H,'Celkem místnosti'!$D:$D,$A12,'Celkem místnosti'!$F:$F,N$1)</f>
        <v>0</v>
      </c>
      <c r="O12" s="53">
        <f>COUNTIFS('Celkem místnosti'!$D:$D,'Odd. + typ'!$A12,'Celkem místnosti'!$F:$F,'Odd. + typ'!N$1)</f>
        <v>0</v>
      </c>
      <c r="P12" s="49">
        <f t="shared" si="5"/>
        <v>0</v>
      </c>
      <c r="Q12" s="137">
        <f t="shared" si="6"/>
        <v>0</v>
      </c>
      <c r="R12" s="138">
        <f>SUMIFS('Celkem místnosti'!$H:$H,'Celkem místnosti'!$D:$D,$A12,'Celkem místnosti'!$F:$F,R$1)</f>
        <v>3.84</v>
      </c>
      <c r="S12" s="53">
        <f>COUNTIFS('Celkem místnosti'!$D:$D,'Odd. + typ'!$A12,'Celkem místnosti'!$F:$F,'Odd. + typ'!R$1)</f>
        <v>1</v>
      </c>
      <c r="T12" s="49">
        <f t="shared" si="7"/>
        <v>0</v>
      </c>
      <c r="U12" s="137">
        <f t="shared" si="8"/>
        <v>0</v>
      </c>
      <c r="V12" s="155">
        <f>SUMIFS('Celkem místnosti'!$H:$H,'Celkem místnosti'!$D:$D,$A12,'Celkem místnosti'!$F:$F,V$1)</f>
        <v>45.33</v>
      </c>
      <c r="W12" s="156"/>
      <c r="X12" s="157">
        <f>COUNTIFS('Celkem místnosti'!$D:$D,'Odd. + typ'!$A12,'Celkem místnosti'!$F:$F,'Odd. + typ'!V$1)</f>
        <v>1</v>
      </c>
      <c r="Y12" s="49">
        <f t="shared" si="9"/>
        <v>0</v>
      </c>
      <c r="Z12" s="137">
        <f t="shared" si="10"/>
        <v>0</v>
      </c>
      <c r="AA12" s="138">
        <f>SUMIFS('Celkem místnosti'!$H:$H,'Celkem místnosti'!$D:$D,$A12,'Celkem místnosti'!$F:$F,AA$1)</f>
        <v>0</v>
      </c>
      <c r="AB12" s="54">
        <f>COUNTIFS('Celkem místnosti'!$D:$D,'Odd. + typ'!$A12,'Celkem místnosti'!$F:$F,'Odd. + typ'!AA$1)</f>
        <v>0</v>
      </c>
      <c r="AC12" s="49">
        <f t="shared" si="11"/>
        <v>0</v>
      </c>
      <c r="AD12" s="137">
        <f t="shared" si="12"/>
        <v>0</v>
      </c>
      <c r="AE12" s="138">
        <f>SUMIFS('Celkem místnosti'!$H:$H,'Celkem místnosti'!$D:$D,$A12,'Celkem místnosti'!$F:$F,AE$1)</f>
        <v>0</v>
      </c>
      <c r="AF12" s="54">
        <f>COUNTIFS('Celkem místnosti'!$D:$D,'Odd. + typ'!$A12,'Celkem místnosti'!$F:$F,'Odd. + typ'!AE$1)</f>
        <v>0</v>
      </c>
      <c r="AG12" s="49">
        <f t="shared" si="13"/>
        <v>0</v>
      </c>
      <c r="AH12" s="137">
        <f t="shared" si="14"/>
        <v>0</v>
      </c>
      <c r="AI12" s="138">
        <f>SUMIFS('Celkem místnosti'!$H:$H,'Celkem místnosti'!$D:$D,$A12,'Celkem místnosti'!$F:$F,AI$1)</f>
        <v>0</v>
      </c>
      <c r="AJ12" s="54">
        <f>COUNTIFS('Celkem místnosti'!$D:$D,'Odd. + typ'!$A12,'Celkem místnosti'!$F:$F,'Odd. + typ'!AI$1)</f>
        <v>0</v>
      </c>
      <c r="AK12" s="49">
        <f t="shared" si="15"/>
        <v>0</v>
      </c>
      <c r="AL12" s="137">
        <f t="shared" si="16"/>
        <v>0</v>
      </c>
      <c r="AM12" s="138">
        <f>SUMIFS('Celkem místnosti'!$H:$H,'Celkem místnosti'!$D:$D,$A12,'Celkem místnosti'!$F:$F,AM$1)</f>
        <v>0</v>
      </c>
      <c r="AN12" s="54">
        <f>COUNTIFS('Celkem místnosti'!$D:$D,'Odd. + typ'!$A12,'Celkem místnosti'!$F:$F,'Odd. + typ'!AM$1)</f>
        <v>0</v>
      </c>
      <c r="AO12" s="49">
        <f t="shared" si="17"/>
        <v>0</v>
      </c>
      <c r="AP12" s="137">
        <f t="shared" si="18"/>
        <v>0</v>
      </c>
      <c r="AQ12" s="138">
        <f>SUMIFS('Celkem místnosti'!$H:$H,'Celkem místnosti'!$D:$D,$A12,'Celkem místnosti'!$F:$F,AQ$1)</f>
        <v>0</v>
      </c>
      <c r="AR12" s="54">
        <f>COUNTIFS('Celkem místnosti'!$D:$D,'Odd. + typ'!$A12,'Celkem místnosti'!$F:$F,'Odd. + typ'!AQ$1)</f>
        <v>0</v>
      </c>
      <c r="AS12" s="49">
        <f t="shared" si="19"/>
        <v>0</v>
      </c>
      <c r="AT12" s="137">
        <f t="shared" si="20"/>
        <v>0</v>
      </c>
      <c r="AU12" s="138">
        <f>SUMIFS('Celkem místnosti'!$H:$H,'Celkem místnosti'!$D:$D,$A12,'Celkem místnosti'!$F:$F,AU$1)</f>
        <v>0</v>
      </c>
      <c r="AV12" s="153"/>
      <c r="AW12" s="54">
        <f>COUNTIFS('Celkem místnosti'!$D:$D,'Odd. + typ'!$A12,'Celkem místnosti'!$F:$F,'Odd. + typ'!AU$1)</f>
        <v>0</v>
      </c>
      <c r="AX12" s="49">
        <f t="shared" si="40"/>
        <v>0</v>
      </c>
      <c r="AY12" s="137">
        <f t="shared" si="22"/>
        <v>0</v>
      </c>
      <c r="AZ12" s="138">
        <f>SUMIFS('Celkem místnosti'!$H:$H,'Celkem místnosti'!$D:$D,$A12,'Celkem místnosti'!$F:$F,AZ$1)</f>
        <v>0</v>
      </c>
      <c r="BA12" s="54">
        <f>COUNTIFS('Celkem místnosti'!$D:$D,'Odd. + typ'!$A12,'Celkem místnosti'!$F:$F,'Odd. + typ'!AZ$1)</f>
        <v>0</v>
      </c>
      <c r="BB12" s="49">
        <f t="shared" si="23"/>
        <v>0</v>
      </c>
      <c r="BC12" s="137">
        <f t="shared" si="24"/>
        <v>0</v>
      </c>
      <c r="BD12" s="138">
        <f>SUMIFS('Celkem místnosti'!$H:$H,'Celkem místnosti'!$D:$D,$A12,'Celkem místnosti'!$F:$F,BD$1)</f>
        <v>13.56</v>
      </c>
      <c r="BE12" s="54">
        <f>COUNTIFS('Celkem místnosti'!$D:$D,'Odd. + typ'!$A12,'Celkem místnosti'!$F:$F,'Odd. + typ'!BD$1)</f>
        <v>1</v>
      </c>
      <c r="BF12" s="49">
        <f t="shared" si="25"/>
        <v>0</v>
      </c>
      <c r="BG12" s="137">
        <f t="shared" si="26"/>
        <v>0</v>
      </c>
      <c r="BH12" s="138">
        <f>SUMIFS('Celkem místnosti'!$H:$H,'Celkem místnosti'!$D:$D,$A12,'Celkem místnosti'!$F:$F,BH$1)</f>
        <v>3.52</v>
      </c>
      <c r="BI12" s="54">
        <f>COUNTIFS('Celkem místnosti'!$D:$D,'Odd. + typ'!$A12,'Celkem místnosti'!$F:$F,'Odd. + typ'!BH$1)</f>
        <v>1</v>
      </c>
      <c r="BJ12" s="49">
        <f t="shared" si="27"/>
        <v>0</v>
      </c>
      <c r="BK12" s="137">
        <f t="shared" si="28"/>
        <v>0</v>
      </c>
      <c r="BL12" s="138">
        <f>SUMIFS('Celkem místnosti'!$H:$H,'Celkem místnosti'!$D:$D,$A12,'Celkem místnosti'!$F:$F,BL$1)</f>
        <v>12.95</v>
      </c>
      <c r="BM12" s="54">
        <f>COUNTIFS('Celkem místnosti'!$D:$D,'Odd. + typ'!$A12,'Celkem místnosti'!$F:$F,'Odd. + typ'!BL$1)</f>
        <v>1</v>
      </c>
      <c r="BN12" s="49">
        <f t="shared" si="29"/>
        <v>0</v>
      </c>
      <c r="BO12" s="137">
        <f t="shared" si="30"/>
        <v>0</v>
      </c>
      <c r="BP12" s="138">
        <f>SUMIFS('Celkem místnosti'!$H:$H,'Celkem místnosti'!$D:$D,$A12,'Celkem místnosti'!$F:$F,BP$1)</f>
        <v>0</v>
      </c>
      <c r="BQ12" s="54">
        <f>COUNTIFS('Celkem místnosti'!$D:$D,'Odd. + typ'!$A12,'Celkem místnosti'!$F:$F,'Odd. + typ'!BP$1)</f>
        <v>0</v>
      </c>
      <c r="BR12" s="49">
        <f t="shared" si="31"/>
        <v>0</v>
      </c>
      <c r="BS12" s="137">
        <f t="shared" si="32"/>
        <v>0</v>
      </c>
      <c r="BT12" s="138">
        <f>SUMIFS('Celkem místnosti'!$H:$H,'Celkem místnosti'!$D:$D,$A12,'Celkem místnosti'!$F:$F,BT$1)</f>
        <v>0</v>
      </c>
      <c r="BU12" s="54">
        <f>COUNTIFS('Celkem místnosti'!$D:$D,'Odd. + typ'!$A12,'Celkem místnosti'!$F:$F,'Odd. + typ'!BT$1)</f>
        <v>0</v>
      </c>
      <c r="BV12" s="51">
        <f t="shared" si="33"/>
        <v>0</v>
      </c>
      <c r="BW12" s="137">
        <f t="shared" si="34"/>
        <v>0</v>
      </c>
      <c r="BX12" s="138">
        <f>SUMIFS('Celkem místnosti'!$H:$H,'Celkem místnosti'!$D:$D,$A12,'Celkem místnosti'!$F:$F,BX$1)</f>
        <v>791.42000000000019</v>
      </c>
      <c r="BY12" s="54">
        <f>COUNTIFS('Celkem místnosti'!$D:$D,'Odd. + typ'!$A12,'Celkem místnosti'!$F:$F,'Odd. + typ'!BX$1)</f>
        <v>37</v>
      </c>
      <c r="BZ12" s="51">
        <f t="shared" si="35"/>
        <v>0</v>
      </c>
      <c r="CA12" s="137">
        <f t="shared" si="36"/>
        <v>0</v>
      </c>
      <c r="CB12" s="138">
        <f>SUMIFS('Celkem místnosti'!$H:$H,'Celkem místnosti'!$D:$D,$A12,'Celkem místnosti'!$F:$F,CB$1)</f>
        <v>0</v>
      </c>
      <c r="CC12" s="54">
        <f>COUNTIFS('Celkem místnosti'!$D:$D,'Odd. + typ'!$A12,'Celkem místnosti'!$F:$F,'Odd. + typ'!CB$1)</f>
        <v>0</v>
      </c>
      <c r="CD12" s="51">
        <f t="shared" si="37"/>
        <v>0</v>
      </c>
      <c r="CE12" s="137">
        <f t="shared" si="38"/>
        <v>0</v>
      </c>
    </row>
    <row r="13" spans="1:83" x14ac:dyDescent="0.2">
      <c r="A13" s="107" t="s">
        <v>879</v>
      </c>
      <c r="B13" s="124">
        <f t="shared" si="1"/>
        <v>0</v>
      </c>
      <c r="C13" s="46">
        <f t="shared" si="0"/>
        <v>0</v>
      </c>
      <c r="D13" s="52">
        <f>SUMIF('Celkem místnosti'!D:D,A13,'Celkem místnosti'!H:H)</f>
        <v>761.49999999999977</v>
      </c>
      <c r="E13" s="129">
        <f>COUNTIFS('Celkem místnosti'!$D:$D,'Odd. + typ'!$A13)</f>
        <v>55</v>
      </c>
      <c r="F13" s="138">
        <f>SUMIFS('Celkem místnosti'!$H:$H,'Celkem místnosti'!$D:$D,$A13,'Celkem místnosti'!$F:$F,F$1)</f>
        <v>443.09999999999997</v>
      </c>
      <c r="G13" s="53">
        <f>COUNTIFS('Celkem místnosti'!$D:$D,'Odd. + typ'!$A13,'Celkem místnosti'!$F:$F,'Odd. + typ'!F$1)</f>
        <v>39</v>
      </c>
      <c r="H13" s="49">
        <f t="shared" si="2"/>
        <v>0</v>
      </c>
      <c r="I13" s="137">
        <f t="shared" si="39"/>
        <v>0</v>
      </c>
      <c r="J13" s="138">
        <f>SUMIFS('Celkem místnosti'!$H:$H,'Celkem místnosti'!$D:$D,$A13,'Celkem místnosti'!$F:$F,J$1)</f>
        <v>0</v>
      </c>
      <c r="K13" s="53">
        <f>COUNTIFS('Celkem místnosti'!$D:$D,'Odd. + typ'!$A13,'Celkem místnosti'!$F:$F,'Odd. + typ'!J$1)</f>
        <v>0</v>
      </c>
      <c r="L13" s="49">
        <f t="shared" si="3"/>
        <v>0</v>
      </c>
      <c r="M13" s="137">
        <f t="shared" si="4"/>
        <v>0</v>
      </c>
      <c r="N13" s="138">
        <f>SUMIFS('Celkem místnosti'!$H:$H,'Celkem místnosti'!$D:$D,$A13,'Celkem místnosti'!$F:$F,N$1)</f>
        <v>0</v>
      </c>
      <c r="O13" s="53">
        <f>COUNTIFS('Celkem místnosti'!$D:$D,'Odd. + typ'!$A13,'Celkem místnosti'!$F:$F,'Odd. + typ'!N$1)</f>
        <v>0</v>
      </c>
      <c r="P13" s="49">
        <f t="shared" si="5"/>
        <v>0</v>
      </c>
      <c r="Q13" s="137">
        <f t="shared" si="6"/>
        <v>0</v>
      </c>
      <c r="R13" s="138">
        <f>SUMIFS('Celkem místnosti'!$H:$H,'Celkem místnosti'!$D:$D,$A13,'Celkem místnosti'!$F:$F,R$1)</f>
        <v>111.4</v>
      </c>
      <c r="S13" s="53">
        <f>COUNTIFS('Celkem místnosti'!$D:$D,'Odd. + typ'!$A13,'Celkem místnosti'!$F:$F,'Odd. + typ'!R$1)</f>
        <v>5</v>
      </c>
      <c r="T13" s="49">
        <f t="shared" si="7"/>
        <v>0</v>
      </c>
      <c r="U13" s="137">
        <f t="shared" si="8"/>
        <v>0</v>
      </c>
      <c r="V13" s="138">
        <f>SUMIFS('Celkem místnosti'!$H:$H,'Celkem místnosti'!$D:$D,$A13,'Celkem místnosti'!$F:$F,V$1)</f>
        <v>0</v>
      </c>
      <c r="W13" s="153"/>
      <c r="X13" s="53">
        <f>COUNTIFS('Celkem místnosti'!$D:$D,'Odd. + typ'!$A13,'Celkem místnosti'!$F:$F,'Odd. + typ'!V$1)</f>
        <v>0</v>
      </c>
      <c r="Y13" s="49">
        <f t="shared" si="9"/>
        <v>0</v>
      </c>
      <c r="Z13" s="137">
        <f t="shared" si="10"/>
        <v>0</v>
      </c>
      <c r="AA13" s="138">
        <f>SUMIFS('Celkem místnosti'!$H:$H,'Celkem místnosti'!$D:$D,$A13,'Celkem místnosti'!$F:$F,AA$1)</f>
        <v>170.29999999999998</v>
      </c>
      <c r="AB13" s="54">
        <f>COUNTIFS('Celkem místnosti'!$D:$D,'Odd. + typ'!$A13,'Celkem místnosti'!$F:$F,'Odd. + typ'!AA$1)</f>
        <v>6</v>
      </c>
      <c r="AC13" s="49">
        <f t="shared" si="11"/>
        <v>0</v>
      </c>
      <c r="AD13" s="137">
        <f t="shared" si="12"/>
        <v>0</v>
      </c>
      <c r="AE13" s="138">
        <f>SUMIFS('Celkem místnosti'!$H:$H,'Celkem místnosti'!$D:$D,$A13,'Celkem místnosti'!$F:$F,AE$1)</f>
        <v>0</v>
      </c>
      <c r="AF13" s="54">
        <f>COUNTIFS('Celkem místnosti'!$D:$D,'Odd. + typ'!$A13,'Celkem místnosti'!$F:$F,'Odd. + typ'!AE$1)</f>
        <v>0</v>
      </c>
      <c r="AG13" s="49">
        <f t="shared" si="13"/>
        <v>0</v>
      </c>
      <c r="AH13" s="137">
        <f t="shared" si="14"/>
        <v>0</v>
      </c>
      <c r="AI13" s="138">
        <f>SUMIFS('Celkem místnosti'!$H:$H,'Celkem místnosti'!$D:$D,$A13,'Celkem místnosti'!$F:$F,AI$1)</f>
        <v>0</v>
      </c>
      <c r="AJ13" s="54">
        <f>COUNTIFS('Celkem místnosti'!$D:$D,'Odd. + typ'!$A13,'Celkem místnosti'!$F:$F,'Odd. + typ'!AI$1)</f>
        <v>0</v>
      </c>
      <c r="AK13" s="49">
        <f t="shared" si="15"/>
        <v>0</v>
      </c>
      <c r="AL13" s="137">
        <f t="shared" si="16"/>
        <v>0</v>
      </c>
      <c r="AM13" s="138">
        <f>SUMIFS('Celkem místnosti'!$H:$H,'Celkem místnosti'!$D:$D,$A13,'Celkem místnosti'!$F:$F,AM$1)</f>
        <v>0</v>
      </c>
      <c r="AN13" s="54">
        <f>COUNTIFS('Celkem místnosti'!$D:$D,'Odd. + typ'!$A13,'Celkem místnosti'!$F:$F,'Odd. + typ'!AM$1)</f>
        <v>0</v>
      </c>
      <c r="AO13" s="49">
        <f t="shared" si="17"/>
        <v>0</v>
      </c>
      <c r="AP13" s="137">
        <f t="shared" si="18"/>
        <v>0</v>
      </c>
      <c r="AQ13" s="138">
        <f>SUMIFS('Celkem místnosti'!$H:$H,'Celkem místnosti'!$D:$D,$A13,'Celkem místnosti'!$F:$F,AQ$1)</f>
        <v>0</v>
      </c>
      <c r="AR13" s="54">
        <f>COUNTIFS('Celkem místnosti'!$D:$D,'Odd. + typ'!$A13,'Celkem místnosti'!$F:$F,'Odd. + typ'!AQ$1)</f>
        <v>0</v>
      </c>
      <c r="AS13" s="49">
        <f t="shared" si="19"/>
        <v>0</v>
      </c>
      <c r="AT13" s="137">
        <f t="shared" si="20"/>
        <v>0</v>
      </c>
      <c r="AU13" s="138">
        <f>SUMIFS('Celkem místnosti'!$H:$H,'Celkem místnosti'!$D:$D,$A13,'Celkem místnosti'!$F:$F,AU$1)</f>
        <v>0</v>
      </c>
      <c r="AV13" s="153"/>
      <c r="AW13" s="54">
        <f>COUNTIFS('Celkem místnosti'!$D:$D,'Odd. + typ'!$A13,'Celkem místnosti'!$F:$F,'Odd. + typ'!AU$1)</f>
        <v>0</v>
      </c>
      <c r="AX13" s="49">
        <f t="shared" si="40"/>
        <v>0</v>
      </c>
      <c r="AY13" s="137">
        <f t="shared" si="22"/>
        <v>0</v>
      </c>
      <c r="AZ13" s="138">
        <f>SUMIFS('Celkem místnosti'!$H:$H,'Celkem místnosti'!$D:$D,$A13,'Celkem místnosti'!$F:$F,AZ$1)</f>
        <v>24.5</v>
      </c>
      <c r="BA13" s="54">
        <f>COUNTIFS('Celkem místnosti'!$D:$D,'Odd. + typ'!$A13,'Celkem místnosti'!$F:$F,'Odd. + typ'!AZ$1)</f>
        <v>1</v>
      </c>
      <c r="BB13" s="49">
        <f t="shared" si="23"/>
        <v>0</v>
      </c>
      <c r="BC13" s="137">
        <f t="shared" si="24"/>
        <v>0</v>
      </c>
      <c r="BD13" s="138">
        <f>SUMIFS('Celkem místnosti'!$H:$H,'Celkem místnosti'!$D:$D,$A13,'Celkem místnosti'!$F:$F,BD$1)</f>
        <v>0</v>
      </c>
      <c r="BE13" s="54">
        <f>COUNTIFS('Celkem místnosti'!$D:$D,'Odd. + typ'!$A13,'Celkem místnosti'!$F:$F,'Odd. + typ'!BD$1)</f>
        <v>0</v>
      </c>
      <c r="BF13" s="49">
        <f t="shared" si="25"/>
        <v>0</v>
      </c>
      <c r="BG13" s="137">
        <f t="shared" si="26"/>
        <v>0</v>
      </c>
      <c r="BH13" s="138">
        <f>SUMIFS('Celkem místnosti'!$H:$H,'Celkem místnosti'!$D:$D,$A13,'Celkem místnosti'!$F:$F,BH$1)</f>
        <v>12.2</v>
      </c>
      <c r="BI13" s="54">
        <f>COUNTIFS('Celkem místnosti'!$D:$D,'Odd. + typ'!$A13,'Celkem místnosti'!$F:$F,'Odd. + typ'!BH$1)</f>
        <v>4</v>
      </c>
      <c r="BJ13" s="49">
        <f t="shared" si="27"/>
        <v>0</v>
      </c>
      <c r="BK13" s="137">
        <f t="shared" si="28"/>
        <v>0</v>
      </c>
      <c r="BL13" s="138">
        <f>SUMIFS('Celkem místnosti'!$H:$H,'Celkem místnosti'!$D:$D,$A13,'Celkem místnosti'!$F:$F,BL$1)</f>
        <v>0</v>
      </c>
      <c r="BM13" s="54">
        <f>COUNTIFS('Celkem místnosti'!$D:$D,'Odd. + typ'!$A13,'Celkem místnosti'!$F:$F,'Odd. + typ'!BL$1)</f>
        <v>0</v>
      </c>
      <c r="BN13" s="49">
        <f t="shared" si="29"/>
        <v>0</v>
      </c>
      <c r="BO13" s="137">
        <f t="shared" si="30"/>
        <v>0</v>
      </c>
      <c r="BP13" s="138">
        <f>SUMIFS('Celkem místnosti'!$H:$H,'Celkem místnosti'!$D:$D,$A13,'Celkem místnosti'!$F:$F,BP$1)</f>
        <v>0</v>
      </c>
      <c r="BQ13" s="54">
        <f>COUNTIFS('Celkem místnosti'!$D:$D,'Odd. + typ'!$A13,'Celkem místnosti'!$F:$F,'Odd. + typ'!BP$1)</f>
        <v>0</v>
      </c>
      <c r="BR13" s="49">
        <f t="shared" si="31"/>
        <v>0</v>
      </c>
      <c r="BS13" s="137">
        <f t="shared" si="32"/>
        <v>0</v>
      </c>
      <c r="BT13" s="138">
        <f>SUMIFS('Celkem místnosti'!$H:$H,'Celkem místnosti'!$D:$D,$A13,'Celkem místnosti'!$F:$F,BT$1)</f>
        <v>0</v>
      </c>
      <c r="BU13" s="54">
        <f>COUNTIFS('Celkem místnosti'!$D:$D,'Odd. + typ'!$A13,'Celkem místnosti'!$F:$F,'Odd. + typ'!BT$1)</f>
        <v>0</v>
      </c>
      <c r="BV13" s="51">
        <f t="shared" si="33"/>
        <v>0</v>
      </c>
      <c r="BW13" s="137">
        <f t="shared" si="34"/>
        <v>0</v>
      </c>
      <c r="BX13" s="138">
        <f>SUMIFS('Celkem místnosti'!$H:$H,'Celkem místnosti'!$D:$D,$A13,'Celkem místnosti'!$F:$F,BX$1)</f>
        <v>0</v>
      </c>
      <c r="BY13" s="54">
        <f>COUNTIFS('Celkem místnosti'!$D:$D,'Odd. + typ'!$A13,'Celkem místnosti'!$F:$F,'Odd. + typ'!BX$1)</f>
        <v>0</v>
      </c>
      <c r="BZ13" s="51">
        <f t="shared" si="35"/>
        <v>0</v>
      </c>
      <c r="CA13" s="137">
        <f t="shared" si="36"/>
        <v>0</v>
      </c>
      <c r="CB13" s="138">
        <f>SUMIFS('Celkem místnosti'!$H:$H,'Celkem místnosti'!$D:$D,$A13,'Celkem místnosti'!$F:$F,CB$1)</f>
        <v>0</v>
      </c>
      <c r="CC13" s="54">
        <f>COUNTIFS('Celkem místnosti'!$D:$D,'Odd. + typ'!$A13,'Celkem místnosti'!$F:$F,'Odd. + typ'!CB$1)</f>
        <v>0</v>
      </c>
      <c r="CD13" s="51">
        <f t="shared" si="37"/>
        <v>0</v>
      </c>
      <c r="CE13" s="137">
        <f t="shared" si="38"/>
        <v>0</v>
      </c>
    </row>
    <row r="14" spans="1:83" x14ac:dyDescent="0.2">
      <c r="A14" s="108" t="s">
        <v>1056</v>
      </c>
      <c r="B14" s="124">
        <f t="shared" si="1"/>
        <v>0</v>
      </c>
      <c r="C14" s="46">
        <f t="shared" si="0"/>
        <v>0</v>
      </c>
      <c r="D14" s="52">
        <f>SUMIF('Celkem místnosti'!D:D,A14,'Celkem místnosti'!H:H)</f>
        <v>730.52</v>
      </c>
      <c r="E14" s="129">
        <f>COUNTIFS('Celkem místnosti'!$D:$D,'Odd. + typ'!$A14)</f>
        <v>40</v>
      </c>
      <c r="F14" s="138">
        <f>SUMIFS('Celkem místnosti'!$H:$H,'Celkem místnosti'!$D:$D,$A14,'Celkem místnosti'!$F:$F,F$1)</f>
        <v>426.5</v>
      </c>
      <c r="G14" s="53">
        <f>COUNTIFS('Celkem místnosti'!$D:$D,'Odd. + typ'!$A14,'Celkem místnosti'!$F:$F,'Odd. + typ'!F$1)</f>
        <v>27</v>
      </c>
      <c r="H14" s="49">
        <f t="shared" si="2"/>
        <v>0</v>
      </c>
      <c r="I14" s="137">
        <f t="shared" si="39"/>
        <v>0</v>
      </c>
      <c r="J14" s="138">
        <f>SUMIFS('Celkem místnosti'!$H:$H,'Celkem místnosti'!$D:$D,$A14,'Celkem místnosti'!$F:$F,J$1)</f>
        <v>80.900000000000006</v>
      </c>
      <c r="K14" s="53">
        <f>COUNTIFS('Celkem místnosti'!$D:$D,'Odd. + typ'!$A14,'Celkem místnosti'!$F:$F,'Odd. + typ'!J$1)</f>
        <v>4</v>
      </c>
      <c r="L14" s="49">
        <f t="shared" si="3"/>
        <v>0</v>
      </c>
      <c r="M14" s="137">
        <f t="shared" si="4"/>
        <v>0</v>
      </c>
      <c r="N14" s="138">
        <f>SUMIFS('Celkem místnosti'!$H:$H,'Celkem místnosti'!$D:$D,$A14,'Celkem místnosti'!$F:$F,N$1)</f>
        <v>0</v>
      </c>
      <c r="O14" s="53">
        <f>COUNTIFS('Celkem místnosti'!$D:$D,'Odd. + typ'!$A14,'Celkem místnosti'!$F:$F,'Odd. + typ'!N$1)</f>
        <v>0</v>
      </c>
      <c r="P14" s="49">
        <f t="shared" si="5"/>
        <v>0</v>
      </c>
      <c r="Q14" s="137">
        <f t="shared" si="6"/>
        <v>0</v>
      </c>
      <c r="R14" s="138">
        <f>SUMIFS('Celkem místnosti'!$H:$H,'Celkem místnosti'!$D:$D,$A14,'Celkem místnosti'!$F:$F,R$1)</f>
        <v>21.26</v>
      </c>
      <c r="S14" s="53">
        <f>COUNTIFS('Celkem místnosti'!$D:$D,'Odd. + typ'!$A14,'Celkem místnosti'!$F:$F,'Odd. + typ'!R$1)</f>
        <v>1</v>
      </c>
      <c r="T14" s="49">
        <f t="shared" si="7"/>
        <v>0</v>
      </c>
      <c r="U14" s="137">
        <f t="shared" si="8"/>
        <v>0</v>
      </c>
      <c r="V14" s="138">
        <f>SUMIFS('Celkem místnosti'!$H:$H,'Celkem místnosti'!$D:$D,$A14,'Celkem místnosti'!$F:$F,V$1)</f>
        <v>0</v>
      </c>
      <c r="W14" s="153"/>
      <c r="X14" s="53">
        <f>COUNTIFS('Celkem místnosti'!$D:$D,'Odd. + typ'!$A14,'Celkem místnosti'!$F:$F,'Odd. + typ'!V$1)</f>
        <v>0</v>
      </c>
      <c r="Y14" s="49">
        <f t="shared" si="9"/>
        <v>0</v>
      </c>
      <c r="Z14" s="137">
        <f t="shared" si="10"/>
        <v>0</v>
      </c>
      <c r="AA14" s="138">
        <f>SUMIFS('Celkem místnosti'!$H:$H,'Celkem místnosti'!$D:$D,$A14,'Celkem místnosti'!$F:$F,AA$1)</f>
        <v>168.63</v>
      </c>
      <c r="AB14" s="54">
        <f>COUNTIFS('Celkem místnosti'!$D:$D,'Odd. + typ'!$A14,'Celkem místnosti'!$F:$F,'Odd. + typ'!AA$1)</f>
        <v>4</v>
      </c>
      <c r="AC14" s="49">
        <f t="shared" si="11"/>
        <v>0</v>
      </c>
      <c r="AD14" s="137">
        <f t="shared" si="12"/>
        <v>0</v>
      </c>
      <c r="AE14" s="138">
        <f>SUMIFS('Celkem místnosti'!$H:$H,'Celkem místnosti'!$D:$D,$A14,'Celkem místnosti'!$F:$F,AE$1)</f>
        <v>0</v>
      </c>
      <c r="AF14" s="54">
        <f>COUNTIFS('Celkem místnosti'!$D:$D,'Odd. + typ'!$A14,'Celkem místnosti'!$F:$F,'Odd. + typ'!AE$1)</f>
        <v>0</v>
      </c>
      <c r="AG14" s="49">
        <f t="shared" si="13"/>
        <v>0</v>
      </c>
      <c r="AH14" s="137">
        <f t="shared" si="14"/>
        <v>0</v>
      </c>
      <c r="AI14" s="138">
        <f>SUMIFS('Celkem místnosti'!$H:$H,'Celkem místnosti'!$D:$D,$A14,'Celkem místnosti'!$F:$F,AI$1)</f>
        <v>0</v>
      </c>
      <c r="AJ14" s="54">
        <f>COUNTIFS('Celkem místnosti'!$D:$D,'Odd. + typ'!$A14,'Celkem místnosti'!$F:$F,'Odd. + typ'!AI$1)</f>
        <v>0</v>
      </c>
      <c r="AK14" s="49">
        <f t="shared" si="15"/>
        <v>0</v>
      </c>
      <c r="AL14" s="137">
        <f t="shared" si="16"/>
        <v>0</v>
      </c>
      <c r="AM14" s="138">
        <f>SUMIFS('Celkem místnosti'!$H:$H,'Celkem místnosti'!$D:$D,$A14,'Celkem místnosti'!$F:$F,AM$1)</f>
        <v>0</v>
      </c>
      <c r="AN14" s="54">
        <f>COUNTIFS('Celkem místnosti'!$D:$D,'Odd. + typ'!$A14,'Celkem místnosti'!$F:$F,'Odd. + typ'!AM$1)</f>
        <v>0</v>
      </c>
      <c r="AO14" s="49">
        <f t="shared" si="17"/>
        <v>0</v>
      </c>
      <c r="AP14" s="137">
        <f t="shared" si="18"/>
        <v>0</v>
      </c>
      <c r="AQ14" s="138">
        <f>SUMIFS('Celkem místnosti'!$H:$H,'Celkem místnosti'!$D:$D,$A14,'Celkem místnosti'!$F:$F,AQ$1)</f>
        <v>0</v>
      </c>
      <c r="AR14" s="54">
        <f>COUNTIFS('Celkem místnosti'!$D:$D,'Odd. + typ'!$A14,'Celkem místnosti'!$F:$F,'Odd. + typ'!AQ$1)</f>
        <v>0</v>
      </c>
      <c r="AS14" s="49">
        <f t="shared" si="19"/>
        <v>0</v>
      </c>
      <c r="AT14" s="137">
        <f t="shared" si="20"/>
        <v>0</v>
      </c>
      <c r="AU14" s="138">
        <f>SUMIFS('Celkem místnosti'!$H:$H,'Celkem místnosti'!$D:$D,$A14,'Celkem místnosti'!$F:$F,AU$1)</f>
        <v>0</v>
      </c>
      <c r="AV14" s="153"/>
      <c r="AW14" s="54">
        <f>COUNTIFS('Celkem místnosti'!$D:$D,'Odd. + typ'!$A14,'Celkem místnosti'!$F:$F,'Odd. + typ'!AU$1)</f>
        <v>0</v>
      </c>
      <c r="AX14" s="49">
        <f t="shared" si="40"/>
        <v>0</v>
      </c>
      <c r="AY14" s="137">
        <f t="shared" si="22"/>
        <v>0</v>
      </c>
      <c r="AZ14" s="138">
        <f>SUMIFS('Celkem místnosti'!$H:$H,'Celkem místnosti'!$D:$D,$A14,'Celkem místnosti'!$F:$F,AZ$1)</f>
        <v>19.61</v>
      </c>
      <c r="BA14" s="54">
        <f>COUNTIFS('Celkem místnosti'!$D:$D,'Odd. + typ'!$A14,'Celkem místnosti'!$F:$F,'Odd. + typ'!AZ$1)</f>
        <v>2</v>
      </c>
      <c r="BB14" s="49">
        <f t="shared" si="23"/>
        <v>0</v>
      </c>
      <c r="BC14" s="137">
        <f t="shared" si="24"/>
        <v>0</v>
      </c>
      <c r="BD14" s="138">
        <f>SUMIFS('Celkem místnosti'!$H:$H,'Celkem místnosti'!$D:$D,$A14,'Celkem místnosti'!$F:$F,BD$1)</f>
        <v>0</v>
      </c>
      <c r="BE14" s="54">
        <f>COUNTIFS('Celkem místnosti'!$D:$D,'Odd. + typ'!$A14,'Celkem místnosti'!$F:$F,'Odd. + typ'!BD$1)</f>
        <v>0</v>
      </c>
      <c r="BF14" s="49">
        <f t="shared" si="25"/>
        <v>0</v>
      </c>
      <c r="BG14" s="137">
        <f t="shared" si="26"/>
        <v>0</v>
      </c>
      <c r="BH14" s="138">
        <f>SUMIFS('Celkem místnosti'!$H:$H,'Celkem místnosti'!$D:$D,$A14,'Celkem místnosti'!$F:$F,BH$1)</f>
        <v>4.05</v>
      </c>
      <c r="BI14" s="54">
        <f>COUNTIFS('Celkem místnosti'!$D:$D,'Odd. + typ'!$A14,'Celkem místnosti'!$F:$F,'Odd. + typ'!BH$1)</f>
        <v>1</v>
      </c>
      <c r="BJ14" s="49">
        <f t="shared" si="27"/>
        <v>0</v>
      </c>
      <c r="BK14" s="137">
        <f t="shared" si="28"/>
        <v>0</v>
      </c>
      <c r="BL14" s="138">
        <f>SUMIFS('Celkem místnosti'!$H:$H,'Celkem místnosti'!$D:$D,$A14,'Celkem místnosti'!$F:$F,BL$1)</f>
        <v>9.57</v>
      </c>
      <c r="BM14" s="54">
        <f>COUNTIFS('Celkem místnosti'!$D:$D,'Odd. + typ'!$A14,'Celkem místnosti'!$F:$F,'Odd. + typ'!BL$1)</f>
        <v>1</v>
      </c>
      <c r="BN14" s="49">
        <f t="shared" si="29"/>
        <v>0</v>
      </c>
      <c r="BO14" s="137">
        <f t="shared" si="30"/>
        <v>0</v>
      </c>
      <c r="BP14" s="138">
        <f>SUMIFS('Celkem místnosti'!$H:$H,'Celkem místnosti'!$D:$D,$A14,'Celkem místnosti'!$F:$F,BP$1)</f>
        <v>0</v>
      </c>
      <c r="BQ14" s="54">
        <f>COUNTIFS('Celkem místnosti'!$D:$D,'Odd. + typ'!$A14,'Celkem místnosti'!$F:$F,'Odd. + typ'!BP$1)</f>
        <v>0</v>
      </c>
      <c r="BR14" s="49">
        <f t="shared" si="31"/>
        <v>0</v>
      </c>
      <c r="BS14" s="137">
        <f t="shared" si="32"/>
        <v>0</v>
      </c>
      <c r="BT14" s="138">
        <f>SUMIFS('Celkem místnosti'!$H:$H,'Celkem místnosti'!$D:$D,$A14,'Celkem místnosti'!$F:$F,BT$1)</f>
        <v>0</v>
      </c>
      <c r="BU14" s="54">
        <f>COUNTIFS('Celkem místnosti'!$D:$D,'Odd. + typ'!$A14,'Celkem místnosti'!$F:$F,'Odd. + typ'!BT$1)</f>
        <v>0</v>
      </c>
      <c r="BV14" s="51">
        <f t="shared" si="33"/>
        <v>0</v>
      </c>
      <c r="BW14" s="137">
        <f t="shared" si="34"/>
        <v>0</v>
      </c>
      <c r="BX14" s="138">
        <f>SUMIFS('Celkem místnosti'!$H:$H,'Celkem místnosti'!$D:$D,$A14,'Celkem místnosti'!$F:$F,BX$1)</f>
        <v>0</v>
      </c>
      <c r="BY14" s="54">
        <f>COUNTIFS('Celkem místnosti'!$D:$D,'Odd. + typ'!$A14,'Celkem místnosti'!$F:$F,'Odd. + typ'!BX$1)</f>
        <v>0</v>
      </c>
      <c r="BZ14" s="51">
        <f t="shared" si="35"/>
        <v>0</v>
      </c>
      <c r="CA14" s="137">
        <f t="shared" si="36"/>
        <v>0</v>
      </c>
      <c r="CB14" s="138">
        <f>SUMIFS('Celkem místnosti'!$H:$H,'Celkem místnosti'!$D:$D,$A14,'Celkem místnosti'!$F:$F,CB$1)</f>
        <v>0</v>
      </c>
      <c r="CC14" s="54">
        <f>COUNTIFS('Celkem místnosti'!$D:$D,'Odd. + typ'!$A14,'Celkem místnosti'!$F:$F,'Odd. + typ'!CB$1)</f>
        <v>0</v>
      </c>
      <c r="CD14" s="51">
        <f t="shared" si="37"/>
        <v>0</v>
      </c>
      <c r="CE14" s="137">
        <f t="shared" si="38"/>
        <v>0</v>
      </c>
    </row>
    <row r="15" spans="1:83" x14ac:dyDescent="0.2">
      <c r="A15" s="107" t="s">
        <v>1057</v>
      </c>
      <c r="B15" s="124">
        <f t="shared" si="1"/>
        <v>0</v>
      </c>
      <c r="C15" s="46">
        <f t="shared" si="0"/>
        <v>0</v>
      </c>
      <c r="D15" s="52">
        <f>SUMIF('Celkem místnosti'!D:D,A15,'Celkem místnosti'!H:H)</f>
        <v>549.09999999999991</v>
      </c>
      <c r="E15" s="129">
        <f>COUNTIFS('Celkem místnosti'!$D:$D,'Odd. + typ'!$A15)</f>
        <v>54</v>
      </c>
      <c r="F15" s="138">
        <f>SUMIFS('Celkem místnosti'!$H:$H,'Celkem místnosti'!$D:$D,$A15,'Celkem místnosti'!$F:$F,F$1)</f>
        <v>0</v>
      </c>
      <c r="G15" s="53">
        <f>COUNTIFS('Celkem místnosti'!$D:$D,'Odd. + typ'!$A15,'Celkem místnosti'!$F:$F,'Odd. + typ'!F$1)</f>
        <v>0</v>
      </c>
      <c r="H15" s="49">
        <f t="shared" si="2"/>
        <v>0</v>
      </c>
      <c r="I15" s="137">
        <f t="shared" si="39"/>
        <v>0</v>
      </c>
      <c r="J15" s="138">
        <f>SUMIFS('Celkem místnosti'!$H:$H,'Celkem místnosti'!$D:$D,$A15,'Celkem místnosti'!$F:$F,J$1)</f>
        <v>0</v>
      </c>
      <c r="K15" s="53">
        <f>COUNTIFS('Celkem místnosti'!$D:$D,'Odd. + typ'!$A15,'Celkem místnosti'!$F:$F,'Odd. + typ'!J$1)</f>
        <v>0</v>
      </c>
      <c r="L15" s="49">
        <f t="shared" si="3"/>
        <v>0</v>
      </c>
      <c r="M15" s="137">
        <f t="shared" si="4"/>
        <v>0</v>
      </c>
      <c r="N15" s="138">
        <f>SUMIFS('Celkem místnosti'!$H:$H,'Celkem místnosti'!$D:$D,$A15,'Celkem místnosti'!$F:$F,N$1)</f>
        <v>0</v>
      </c>
      <c r="O15" s="53">
        <f>COUNTIFS('Celkem místnosti'!$D:$D,'Odd. + typ'!$A15,'Celkem místnosti'!$F:$F,'Odd. + typ'!N$1)</f>
        <v>0</v>
      </c>
      <c r="P15" s="49">
        <f t="shared" si="5"/>
        <v>0</v>
      </c>
      <c r="Q15" s="137">
        <f t="shared" si="6"/>
        <v>0</v>
      </c>
      <c r="R15" s="138">
        <f>SUMIFS('Celkem místnosti'!$H:$H,'Celkem místnosti'!$D:$D,$A15,'Celkem místnosti'!$F:$F,R$1)</f>
        <v>14.7</v>
      </c>
      <c r="S15" s="53">
        <f>COUNTIFS('Celkem místnosti'!$D:$D,'Odd. + typ'!$A15,'Celkem místnosti'!$F:$F,'Odd. + typ'!R$1)</f>
        <v>1</v>
      </c>
      <c r="T15" s="49">
        <f t="shared" si="7"/>
        <v>0</v>
      </c>
      <c r="U15" s="137">
        <f t="shared" si="8"/>
        <v>0</v>
      </c>
      <c r="V15" s="138">
        <f>SUMIFS('Celkem místnosti'!$H:$H,'Celkem místnosti'!$D:$D,$A15,'Celkem místnosti'!$F:$F,V$1)</f>
        <v>0</v>
      </c>
      <c r="W15" s="153"/>
      <c r="X15" s="53">
        <f>COUNTIFS('Celkem místnosti'!$D:$D,'Odd. + typ'!$A15,'Celkem místnosti'!$F:$F,'Odd. + typ'!V$1)</f>
        <v>0</v>
      </c>
      <c r="Y15" s="49">
        <f t="shared" si="9"/>
        <v>0</v>
      </c>
      <c r="Z15" s="137">
        <f t="shared" si="10"/>
        <v>0</v>
      </c>
      <c r="AA15" s="138">
        <f>SUMIFS('Celkem místnosti'!$H:$H,'Celkem místnosti'!$D:$D,$A15,'Celkem místnosti'!$F:$F,AA$1)</f>
        <v>0</v>
      </c>
      <c r="AB15" s="54">
        <f>COUNTIFS('Celkem místnosti'!$D:$D,'Odd. + typ'!$A15,'Celkem místnosti'!$F:$F,'Odd. + typ'!AA$1)</f>
        <v>0</v>
      </c>
      <c r="AC15" s="49">
        <f t="shared" si="11"/>
        <v>0</v>
      </c>
      <c r="AD15" s="137">
        <f t="shared" si="12"/>
        <v>0</v>
      </c>
      <c r="AE15" s="138">
        <f>SUMIFS('Celkem místnosti'!$H:$H,'Celkem místnosti'!$D:$D,$A15,'Celkem místnosti'!$F:$F,AE$1)</f>
        <v>0</v>
      </c>
      <c r="AF15" s="54">
        <f>COUNTIFS('Celkem místnosti'!$D:$D,'Odd. + typ'!$A15,'Celkem místnosti'!$F:$F,'Odd. + typ'!AE$1)</f>
        <v>0</v>
      </c>
      <c r="AG15" s="49">
        <f t="shared" si="13"/>
        <v>0</v>
      </c>
      <c r="AH15" s="137">
        <f t="shared" si="14"/>
        <v>0</v>
      </c>
      <c r="AI15" s="138">
        <f>SUMIFS('Celkem místnosti'!$H:$H,'Celkem místnosti'!$D:$D,$A15,'Celkem místnosti'!$F:$F,AI$1)</f>
        <v>0</v>
      </c>
      <c r="AJ15" s="54">
        <f>COUNTIFS('Celkem místnosti'!$D:$D,'Odd. + typ'!$A15,'Celkem místnosti'!$F:$F,'Odd. + typ'!AI$1)</f>
        <v>0</v>
      </c>
      <c r="AK15" s="49">
        <f t="shared" si="15"/>
        <v>0</v>
      </c>
      <c r="AL15" s="137">
        <f t="shared" si="16"/>
        <v>0</v>
      </c>
      <c r="AM15" s="138">
        <f>SUMIFS('Celkem místnosti'!$H:$H,'Celkem místnosti'!$D:$D,$A15,'Celkem místnosti'!$F:$F,AM$1)</f>
        <v>0</v>
      </c>
      <c r="AN15" s="54">
        <f>COUNTIFS('Celkem místnosti'!$D:$D,'Odd. + typ'!$A15,'Celkem místnosti'!$F:$F,'Odd. + typ'!AM$1)</f>
        <v>0</v>
      </c>
      <c r="AO15" s="49">
        <f t="shared" si="17"/>
        <v>0</v>
      </c>
      <c r="AP15" s="137">
        <f t="shared" si="18"/>
        <v>0</v>
      </c>
      <c r="AQ15" s="138">
        <f>SUMIFS('Celkem místnosti'!$H:$H,'Celkem místnosti'!$D:$D,$A15,'Celkem místnosti'!$F:$F,AQ$1)</f>
        <v>0</v>
      </c>
      <c r="AR15" s="54">
        <f>COUNTIFS('Celkem místnosti'!$D:$D,'Odd. + typ'!$A15,'Celkem místnosti'!$F:$F,'Odd. + typ'!AQ$1)</f>
        <v>0</v>
      </c>
      <c r="AS15" s="49">
        <f t="shared" si="19"/>
        <v>0</v>
      </c>
      <c r="AT15" s="137">
        <f t="shared" si="20"/>
        <v>0</v>
      </c>
      <c r="AU15" s="138">
        <f>SUMIFS('Celkem místnosti'!$H:$H,'Celkem místnosti'!$D:$D,$A15,'Celkem místnosti'!$F:$F,AU$1)</f>
        <v>0</v>
      </c>
      <c r="AV15" s="153"/>
      <c r="AW15" s="54">
        <f>COUNTIFS('Celkem místnosti'!$D:$D,'Odd. + typ'!$A15,'Celkem místnosti'!$F:$F,'Odd. + typ'!AU$1)</f>
        <v>0</v>
      </c>
      <c r="AX15" s="49">
        <f t="shared" si="40"/>
        <v>0</v>
      </c>
      <c r="AY15" s="137">
        <f t="shared" si="22"/>
        <v>0</v>
      </c>
      <c r="AZ15" s="138">
        <f>SUMIFS('Celkem místnosti'!$H:$H,'Celkem místnosti'!$D:$D,$A15,'Celkem místnosti'!$F:$F,AZ$1)</f>
        <v>0</v>
      </c>
      <c r="BA15" s="54">
        <f>COUNTIFS('Celkem místnosti'!$D:$D,'Odd. + typ'!$A15,'Celkem místnosti'!$F:$F,'Odd. + typ'!AZ$1)</f>
        <v>0</v>
      </c>
      <c r="BB15" s="49">
        <f t="shared" si="23"/>
        <v>0</v>
      </c>
      <c r="BC15" s="137">
        <f t="shared" si="24"/>
        <v>0</v>
      </c>
      <c r="BD15" s="138">
        <f>SUMIFS('Celkem místnosti'!$H:$H,'Celkem místnosti'!$D:$D,$A15,'Celkem místnosti'!$F:$F,BD$1)</f>
        <v>0</v>
      </c>
      <c r="BE15" s="54">
        <f>COUNTIFS('Celkem místnosti'!$D:$D,'Odd. + typ'!$A15,'Celkem místnosti'!$F:$F,'Odd. + typ'!BD$1)</f>
        <v>0</v>
      </c>
      <c r="BF15" s="49">
        <f t="shared" si="25"/>
        <v>0</v>
      </c>
      <c r="BG15" s="137">
        <f t="shared" si="26"/>
        <v>0</v>
      </c>
      <c r="BH15" s="138">
        <f>SUMIFS('Celkem místnosti'!$H:$H,'Celkem místnosti'!$D:$D,$A15,'Celkem místnosti'!$F:$F,BH$1)</f>
        <v>4.9000000000000004</v>
      </c>
      <c r="BI15" s="54">
        <f>COUNTIFS('Celkem místnosti'!$D:$D,'Odd. + typ'!$A15,'Celkem místnosti'!$F:$F,'Odd. + typ'!BH$1)</f>
        <v>2</v>
      </c>
      <c r="BJ15" s="49">
        <f t="shared" si="27"/>
        <v>0</v>
      </c>
      <c r="BK15" s="137">
        <f t="shared" si="28"/>
        <v>0</v>
      </c>
      <c r="BL15" s="138">
        <f>SUMIFS('Celkem místnosti'!$H:$H,'Celkem místnosti'!$D:$D,$A15,'Celkem místnosti'!$F:$F,BL$1)</f>
        <v>0</v>
      </c>
      <c r="BM15" s="54">
        <f>COUNTIFS('Celkem místnosti'!$D:$D,'Odd. + typ'!$A15,'Celkem místnosti'!$F:$F,'Odd. + typ'!BL$1)</f>
        <v>0</v>
      </c>
      <c r="BN15" s="49">
        <f t="shared" si="29"/>
        <v>0</v>
      </c>
      <c r="BO15" s="137">
        <f t="shared" si="30"/>
        <v>0</v>
      </c>
      <c r="BP15" s="138">
        <f>SUMIFS('Celkem místnosti'!$H:$H,'Celkem místnosti'!$D:$D,$A15,'Celkem místnosti'!$F:$F,BP$1)</f>
        <v>0</v>
      </c>
      <c r="BQ15" s="54">
        <f>COUNTIFS('Celkem místnosti'!$D:$D,'Odd. + typ'!$A15,'Celkem místnosti'!$F:$F,'Odd. + typ'!BP$1)</f>
        <v>0</v>
      </c>
      <c r="BR15" s="49">
        <f t="shared" si="31"/>
        <v>0</v>
      </c>
      <c r="BS15" s="137">
        <f t="shared" si="32"/>
        <v>0</v>
      </c>
      <c r="BT15" s="138">
        <f>SUMIFS('Celkem místnosti'!$H:$H,'Celkem místnosti'!$D:$D,$A15,'Celkem místnosti'!$F:$F,BT$1)</f>
        <v>0</v>
      </c>
      <c r="BU15" s="54">
        <f>COUNTIFS('Celkem místnosti'!$D:$D,'Odd. + typ'!$A15,'Celkem místnosti'!$F:$F,'Odd. + typ'!BT$1)</f>
        <v>0</v>
      </c>
      <c r="BV15" s="51">
        <f t="shared" si="33"/>
        <v>0</v>
      </c>
      <c r="BW15" s="137">
        <f t="shared" si="34"/>
        <v>0</v>
      </c>
      <c r="BX15" s="138">
        <f>SUMIFS('Celkem místnosti'!$H:$H,'Celkem místnosti'!$D:$D,$A15,'Celkem místnosti'!$F:$F,BX$1)</f>
        <v>0</v>
      </c>
      <c r="BY15" s="54">
        <f>COUNTIFS('Celkem místnosti'!$D:$D,'Odd. + typ'!$A15,'Celkem místnosti'!$F:$F,'Odd. + typ'!BX$1)</f>
        <v>0</v>
      </c>
      <c r="BZ15" s="51">
        <f t="shared" si="35"/>
        <v>0</v>
      </c>
      <c r="CA15" s="137">
        <f t="shared" si="36"/>
        <v>0</v>
      </c>
      <c r="CB15" s="138">
        <f>SUMIFS('Celkem místnosti'!$H:$H,'Celkem místnosti'!$D:$D,$A15,'Celkem místnosti'!$F:$F,CB$1)</f>
        <v>529.49999999999989</v>
      </c>
      <c r="CC15" s="54">
        <f>COUNTIFS('Celkem místnosti'!$D:$D,'Odd. + typ'!$A15,'Celkem místnosti'!$F:$F,'Odd. + typ'!CB$1)</f>
        <v>51</v>
      </c>
      <c r="CD15" s="51">
        <f t="shared" si="37"/>
        <v>0</v>
      </c>
      <c r="CE15" s="137">
        <f t="shared" si="38"/>
        <v>0</v>
      </c>
    </row>
    <row r="16" spans="1:83" x14ac:dyDescent="0.2">
      <c r="A16" s="108" t="s">
        <v>1058</v>
      </c>
      <c r="B16" s="124">
        <f t="shared" si="1"/>
        <v>0</v>
      </c>
      <c r="C16" s="46">
        <f t="shared" si="0"/>
        <v>0</v>
      </c>
      <c r="D16" s="52">
        <f>SUMIF('Celkem místnosti'!D:D,A16,'Celkem místnosti'!H:H)</f>
        <v>404.46000000000015</v>
      </c>
      <c r="E16" s="129">
        <f>COUNTIFS('Celkem místnosti'!$D:$D,'Odd. + typ'!$A16)</f>
        <v>24</v>
      </c>
      <c r="F16" s="138">
        <f>SUMIFS('Celkem místnosti'!$H:$H,'Celkem místnosti'!$D:$D,$A16,'Celkem místnosti'!$F:$F,F$1)</f>
        <v>59.809999999999995</v>
      </c>
      <c r="G16" s="53">
        <f>COUNTIFS('Celkem místnosti'!$D:$D,'Odd. + typ'!$A16,'Celkem místnosti'!$F:$F,'Odd. + typ'!F$1)</f>
        <v>4</v>
      </c>
      <c r="H16" s="49">
        <f t="shared" si="2"/>
        <v>0</v>
      </c>
      <c r="I16" s="137">
        <f t="shared" si="39"/>
        <v>0</v>
      </c>
      <c r="J16" s="138">
        <f>SUMIFS('Celkem místnosti'!$H:$H,'Celkem místnosti'!$D:$D,$A16,'Celkem místnosti'!$F:$F,J$1)</f>
        <v>188.68</v>
      </c>
      <c r="K16" s="53">
        <f>COUNTIFS('Celkem místnosti'!$D:$D,'Odd. + typ'!$A16,'Celkem místnosti'!$F:$F,'Odd. + typ'!J$1)</f>
        <v>10</v>
      </c>
      <c r="L16" s="49">
        <f t="shared" si="3"/>
        <v>0</v>
      </c>
      <c r="M16" s="137">
        <f t="shared" si="4"/>
        <v>0</v>
      </c>
      <c r="N16" s="138">
        <f>SUMIFS('Celkem místnosti'!$H:$H,'Celkem místnosti'!$D:$D,$A16,'Celkem místnosti'!$F:$F,N$1)</f>
        <v>0</v>
      </c>
      <c r="O16" s="53">
        <f>COUNTIFS('Celkem místnosti'!$D:$D,'Odd. + typ'!$A16,'Celkem místnosti'!$F:$F,'Odd. + typ'!N$1)</f>
        <v>0</v>
      </c>
      <c r="P16" s="49">
        <f t="shared" si="5"/>
        <v>0</v>
      </c>
      <c r="Q16" s="137">
        <f t="shared" si="6"/>
        <v>0</v>
      </c>
      <c r="R16" s="138">
        <f>SUMIFS('Celkem místnosti'!$H:$H,'Celkem místnosti'!$D:$D,$A16,'Celkem místnosti'!$F:$F,R$1)</f>
        <v>0</v>
      </c>
      <c r="S16" s="53">
        <f>COUNTIFS('Celkem místnosti'!$D:$D,'Odd. + typ'!$A16,'Celkem místnosti'!$F:$F,'Odd. + typ'!R$1)</f>
        <v>0</v>
      </c>
      <c r="T16" s="49">
        <f t="shared" si="7"/>
        <v>0</v>
      </c>
      <c r="U16" s="137">
        <f t="shared" si="8"/>
        <v>0</v>
      </c>
      <c r="V16" s="138">
        <f>SUMIFS('Celkem místnosti'!$H:$H,'Celkem místnosti'!$D:$D,$A16,'Celkem místnosti'!$F:$F,V$1)</f>
        <v>0</v>
      </c>
      <c r="W16" s="153"/>
      <c r="X16" s="53">
        <f>COUNTIFS('Celkem místnosti'!$D:$D,'Odd. + typ'!$A16,'Celkem místnosti'!$F:$F,'Odd. + typ'!V$1)</f>
        <v>0</v>
      </c>
      <c r="Y16" s="49">
        <f t="shared" si="9"/>
        <v>0</v>
      </c>
      <c r="Z16" s="137">
        <f t="shared" si="10"/>
        <v>0</v>
      </c>
      <c r="AA16" s="138">
        <f>SUMIFS('Celkem místnosti'!$H:$H,'Celkem místnosti'!$D:$D,$A16,'Celkem místnosti'!$F:$F,AA$1)</f>
        <v>77.849999999999994</v>
      </c>
      <c r="AB16" s="54">
        <f>COUNTIFS('Celkem místnosti'!$D:$D,'Odd. + typ'!$A16,'Celkem místnosti'!$F:$F,'Odd. + typ'!AA$1)</f>
        <v>2</v>
      </c>
      <c r="AC16" s="49">
        <f t="shared" si="11"/>
        <v>0</v>
      </c>
      <c r="AD16" s="137">
        <f t="shared" si="12"/>
        <v>0</v>
      </c>
      <c r="AE16" s="138">
        <f>SUMIFS('Celkem místnosti'!$H:$H,'Celkem místnosti'!$D:$D,$A16,'Celkem místnosti'!$F:$F,AE$1)</f>
        <v>0</v>
      </c>
      <c r="AF16" s="54">
        <f>COUNTIFS('Celkem místnosti'!$D:$D,'Odd. + typ'!$A16,'Celkem místnosti'!$F:$F,'Odd. + typ'!AE$1)</f>
        <v>0</v>
      </c>
      <c r="AG16" s="49">
        <f t="shared" si="13"/>
        <v>0</v>
      </c>
      <c r="AH16" s="137">
        <f t="shared" si="14"/>
        <v>0</v>
      </c>
      <c r="AI16" s="138">
        <f>SUMIFS('Celkem místnosti'!$H:$H,'Celkem místnosti'!$D:$D,$A16,'Celkem místnosti'!$F:$F,AI$1)</f>
        <v>0</v>
      </c>
      <c r="AJ16" s="54">
        <f>COUNTIFS('Celkem místnosti'!$D:$D,'Odd. + typ'!$A16,'Celkem místnosti'!$F:$F,'Odd. + typ'!AI$1)</f>
        <v>0</v>
      </c>
      <c r="AK16" s="49">
        <f t="shared" si="15"/>
        <v>0</v>
      </c>
      <c r="AL16" s="137">
        <f t="shared" si="16"/>
        <v>0</v>
      </c>
      <c r="AM16" s="138">
        <f>SUMIFS('Celkem místnosti'!$H:$H,'Celkem místnosti'!$D:$D,$A16,'Celkem místnosti'!$F:$F,AM$1)</f>
        <v>0</v>
      </c>
      <c r="AN16" s="54">
        <f>COUNTIFS('Celkem místnosti'!$D:$D,'Odd. + typ'!$A16,'Celkem místnosti'!$F:$F,'Odd. + typ'!AM$1)</f>
        <v>0</v>
      </c>
      <c r="AO16" s="49">
        <f t="shared" si="17"/>
        <v>0</v>
      </c>
      <c r="AP16" s="137">
        <f t="shared" si="18"/>
        <v>0</v>
      </c>
      <c r="AQ16" s="138">
        <f>SUMIFS('Celkem místnosti'!$H:$H,'Celkem místnosti'!$D:$D,$A16,'Celkem místnosti'!$F:$F,AQ$1)</f>
        <v>0</v>
      </c>
      <c r="AR16" s="54">
        <f>COUNTIFS('Celkem místnosti'!$D:$D,'Odd. + typ'!$A16,'Celkem místnosti'!$F:$F,'Odd. + typ'!AQ$1)</f>
        <v>0</v>
      </c>
      <c r="AS16" s="49">
        <f t="shared" si="19"/>
        <v>0</v>
      </c>
      <c r="AT16" s="137">
        <f t="shared" si="20"/>
        <v>0</v>
      </c>
      <c r="AU16" s="138">
        <f>SUMIFS('Celkem místnosti'!$H:$H,'Celkem místnosti'!$D:$D,$A16,'Celkem místnosti'!$F:$F,AU$1)</f>
        <v>52.69</v>
      </c>
      <c r="AV16" s="153">
        <v>12</v>
      </c>
      <c r="AW16" s="54">
        <f>COUNTIFS('Celkem místnosti'!$D:$D,'Odd. + typ'!$A16,'Celkem místnosti'!$F:$F,'Odd. + typ'!AU$1)</f>
        <v>3</v>
      </c>
      <c r="AX16" s="49">
        <f>AX$3*AV16*27</f>
        <v>0</v>
      </c>
      <c r="AY16" s="137">
        <f t="shared" si="22"/>
        <v>0</v>
      </c>
      <c r="AZ16" s="138">
        <f>SUMIFS('Celkem místnosti'!$H:$H,'Celkem místnosti'!$D:$D,$A16,'Celkem místnosti'!$F:$F,AZ$1)</f>
        <v>15.139999999999999</v>
      </c>
      <c r="BA16" s="54">
        <f>COUNTIFS('Celkem místnosti'!$D:$D,'Odd. + typ'!$A16,'Celkem místnosti'!$F:$F,'Odd. + typ'!AZ$1)</f>
        <v>2</v>
      </c>
      <c r="BB16" s="49">
        <f t="shared" si="23"/>
        <v>0</v>
      </c>
      <c r="BC16" s="137">
        <f t="shared" si="24"/>
        <v>0</v>
      </c>
      <c r="BD16" s="138">
        <f>SUMIFS('Celkem místnosti'!$H:$H,'Celkem místnosti'!$D:$D,$A16,'Celkem místnosti'!$F:$F,BD$1)</f>
        <v>6.95</v>
      </c>
      <c r="BE16" s="54">
        <f>COUNTIFS('Celkem místnosti'!$D:$D,'Odd. + typ'!$A16,'Celkem místnosti'!$F:$F,'Odd. + typ'!BD$1)</f>
        <v>1</v>
      </c>
      <c r="BF16" s="49">
        <f t="shared" si="25"/>
        <v>0</v>
      </c>
      <c r="BG16" s="137">
        <f t="shared" si="26"/>
        <v>0</v>
      </c>
      <c r="BH16" s="138">
        <f>SUMIFS('Celkem místnosti'!$H:$H,'Celkem místnosti'!$D:$D,$A16,'Celkem místnosti'!$F:$F,BH$1)</f>
        <v>3.34</v>
      </c>
      <c r="BI16" s="54">
        <f>COUNTIFS('Celkem místnosti'!$D:$D,'Odd. + typ'!$A16,'Celkem místnosti'!$F:$F,'Odd. + typ'!BH$1)</f>
        <v>1</v>
      </c>
      <c r="BJ16" s="49">
        <f t="shared" si="27"/>
        <v>0</v>
      </c>
      <c r="BK16" s="137">
        <f t="shared" si="28"/>
        <v>0</v>
      </c>
      <c r="BL16" s="138">
        <f>SUMIFS('Celkem místnosti'!$H:$H,'Celkem místnosti'!$D:$D,$A16,'Celkem místnosti'!$F:$F,BL$1)</f>
        <v>0</v>
      </c>
      <c r="BM16" s="54">
        <f>COUNTIFS('Celkem místnosti'!$D:$D,'Odd. + typ'!$A16,'Celkem místnosti'!$F:$F,'Odd. + typ'!BL$1)</f>
        <v>0</v>
      </c>
      <c r="BN16" s="49">
        <f t="shared" si="29"/>
        <v>0</v>
      </c>
      <c r="BO16" s="137">
        <f t="shared" si="30"/>
        <v>0</v>
      </c>
      <c r="BP16" s="138">
        <f>SUMIFS('Celkem místnosti'!$H:$H,'Celkem místnosti'!$D:$D,$A16,'Celkem místnosti'!$F:$F,BP$1)</f>
        <v>0</v>
      </c>
      <c r="BQ16" s="54">
        <f>COUNTIFS('Celkem místnosti'!$D:$D,'Odd. + typ'!$A16,'Celkem místnosti'!$F:$F,'Odd. + typ'!BP$1)</f>
        <v>0</v>
      </c>
      <c r="BR16" s="49">
        <f t="shared" si="31"/>
        <v>0</v>
      </c>
      <c r="BS16" s="137">
        <f t="shared" si="32"/>
        <v>0</v>
      </c>
      <c r="BT16" s="138">
        <f>SUMIFS('Celkem místnosti'!$H:$H,'Celkem místnosti'!$D:$D,$A16,'Celkem místnosti'!$F:$F,BT$1)</f>
        <v>0</v>
      </c>
      <c r="BU16" s="54">
        <f>COUNTIFS('Celkem místnosti'!$D:$D,'Odd. + typ'!$A16,'Celkem místnosti'!$F:$F,'Odd. + typ'!BT$1)</f>
        <v>1</v>
      </c>
      <c r="BV16" s="51">
        <f t="shared" si="33"/>
        <v>0</v>
      </c>
      <c r="BW16" s="137">
        <f t="shared" si="34"/>
        <v>0</v>
      </c>
      <c r="BX16" s="138">
        <f>SUMIFS('Celkem místnosti'!$H:$H,'Celkem místnosti'!$D:$D,$A16,'Celkem místnosti'!$F:$F,BX$1)</f>
        <v>0</v>
      </c>
      <c r="BY16" s="54">
        <f>COUNTIFS('Celkem místnosti'!$D:$D,'Odd. + typ'!$A16,'Celkem místnosti'!$F:$F,'Odd. + typ'!BX$1)</f>
        <v>0</v>
      </c>
      <c r="BZ16" s="51">
        <f t="shared" si="35"/>
        <v>0</v>
      </c>
      <c r="CA16" s="137">
        <f t="shared" si="36"/>
        <v>0</v>
      </c>
      <c r="CB16" s="138">
        <f>SUMIFS('Celkem místnosti'!$H:$H,'Celkem místnosti'!$D:$D,$A16,'Celkem místnosti'!$F:$F,CB$1)</f>
        <v>0</v>
      </c>
      <c r="CC16" s="54">
        <f>COUNTIFS('Celkem místnosti'!$D:$D,'Odd. + typ'!$A16,'Celkem místnosti'!$F:$F,'Odd. + typ'!CB$1)</f>
        <v>0</v>
      </c>
      <c r="CD16" s="51">
        <f t="shared" si="37"/>
        <v>0</v>
      </c>
      <c r="CE16" s="137">
        <f t="shared" si="38"/>
        <v>0</v>
      </c>
    </row>
    <row r="17" spans="1:83" x14ac:dyDescent="0.2">
      <c r="A17" s="108" t="s">
        <v>1059</v>
      </c>
      <c r="B17" s="124">
        <f t="shared" si="1"/>
        <v>0</v>
      </c>
      <c r="C17" s="46">
        <f t="shared" si="0"/>
        <v>0</v>
      </c>
      <c r="D17" s="52">
        <f>SUMIF('Celkem místnosti'!D:D,A17,'Celkem místnosti'!H:H)</f>
        <v>1307.2400000000005</v>
      </c>
      <c r="E17" s="129">
        <f>COUNTIFS('Celkem místnosti'!$D:$D,'Odd. + typ'!$A17)</f>
        <v>80</v>
      </c>
      <c r="F17" s="138">
        <f>SUMIFS('Celkem místnosti'!$H:$H,'Celkem místnosti'!$D:$D,$A17,'Celkem místnosti'!$F:$F,F$1)</f>
        <v>13.47</v>
      </c>
      <c r="G17" s="53">
        <f>COUNTIFS('Celkem místnosti'!$D:$D,'Odd. + typ'!$A17,'Celkem místnosti'!$F:$F,'Odd. + typ'!F$1)</f>
        <v>1</v>
      </c>
      <c r="H17" s="49">
        <f t="shared" si="2"/>
        <v>0</v>
      </c>
      <c r="I17" s="137">
        <f t="shared" si="39"/>
        <v>0</v>
      </c>
      <c r="J17" s="138">
        <f>SUMIFS('Celkem místnosti'!$H:$H,'Celkem místnosti'!$D:$D,$A17,'Celkem místnosti'!$F:$F,J$1)</f>
        <v>0</v>
      </c>
      <c r="K17" s="53">
        <f>COUNTIFS('Celkem místnosti'!$D:$D,'Odd. + typ'!$A17,'Celkem místnosti'!$F:$F,'Odd. + typ'!J$1)</f>
        <v>0</v>
      </c>
      <c r="L17" s="49">
        <f t="shared" si="3"/>
        <v>0</v>
      </c>
      <c r="M17" s="137">
        <f t="shared" si="4"/>
        <v>0</v>
      </c>
      <c r="N17" s="138">
        <f>SUMIFS('Celkem místnosti'!$H:$H,'Celkem místnosti'!$D:$D,$A17,'Celkem místnosti'!$F:$F,N$1)</f>
        <v>0</v>
      </c>
      <c r="O17" s="53">
        <f>COUNTIFS('Celkem místnosti'!$D:$D,'Odd. + typ'!$A17,'Celkem místnosti'!$F:$F,'Odd. + typ'!N$1)</f>
        <v>0</v>
      </c>
      <c r="P17" s="49">
        <f t="shared" si="5"/>
        <v>0</v>
      </c>
      <c r="Q17" s="137">
        <f t="shared" si="6"/>
        <v>0</v>
      </c>
      <c r="R17" s="138">
        <f>SUMIFS('Celkem místnosti'!$H:$H,'Celkem místnosti'!$D:$D,$A17,'Celkem místnosti'!$F:$F,R$1)</f>
        <v>159.80000000000001</v>
      </c>
      <c r="S17" s="53">
        <f>COUNTIFS('Celkem místnosti'!$D:$D,'Odd. + typ'!$A17,'Celkem místnosti'!$F:$F,'Odd. + typ'!R$1)</f>
        <v>13</v>
      </c>
      <c r="T17" s="49">
        <f t="shared" si="7"/>
        <v>0</v>
      </c>
      <c r="U17" s="137">
        <f t="shared" si="8"/>
        <v>0</v>
      </c>
      <c r="V17" s="138">
        <f>SUMIFS('Celkem místnosti'!$H:$H,'Celkem místnosti'!$D:$D,$A17,'Celkem místnosti'!$F:$F,V$1)</f>
        <v>904.68999999999971</v>
      </c>
      <c r="W17" s="153">
        <v>12</v>
      </c>
      <c r="X17" s="53">
        <f>COUNTIFS('Celkem místnosti'!$D:$D,'Odd. + typ'!$A17,'Celkem místnosti'!$F:$F,'Odd. + typ'!V$1)</f>
        <v>52</v>
      </c>
      <c r="Y17" s="49"/>
      <c r="Z17" s="137">
        <f t="shared" si="10"/>
        <v>0</v>
      </c>
      <c r="AA17" s="138">
        <f>SUMIFS('Celkem místnosti'!$H:$H,'Celkem místnosti'!$D:$D,$A17,'Celkem místnosti'!$F:$F,AA$1)</f>
        <v>0</v>
      </c>
      <c r="AB17" s="54">
        <f>COUNTIFS('Celkem místnosti'!$D:$D,'Odd. + typ'!$A17,'Celkem místnosti'!$F:$F,'Odd. + typ'!AA$1)</f>
        <v>0</v>
      </c>
      <c r="AC17" s="49">
        <f t="shared" si="11"/>
        <v>0</v>
      </c>
      <c r="AD17" s="137">
        <f t="shared" si="12"/>
        <v>0</v>
      </c>
      <c r="AE17" s="138">
        <f>SUMIFS('Celkem místnosti'!$H:$H,'Celkem místnosti'!$D:$D,$A17,'Celkem místnosti'!$F:$F,AE$1)</f>
        <v>0</v>
      </c>
      <c r="AF17" s="54">
        <f>COUNTIFS('Celkem místnosti'!$D:$D,'Odd. + typ'!$A17,'Celkem místnosti'!$F:$F,'Odd. + typ'!AE$1)</f>
        <v>0</v>
      </c>
      <c r="AG17" s="49">
        <f t="shared" si="13"/>
        <v>0</v>
      </c>
      <c r="AH17" s="137">
        <f t="shared" si="14"/>
        <v>0</v>
      </c>
      <c r="AI17" s="138">
        <f>SUMIFS('Celkem místnosti'!$H:$H,'Celkem místnosti'!$D:$D,$A17,'Celkem místnosti'!$F:$F,AI$1)</f>
        <v>0</v>
      </c>
      <c r="AJ17" s="54">
        <f>COUNTIFS('Celkem místnosti'!$D:$D,'Odd. + typ'!$A17,'Celkem místnosti'!$F:$F,'Odd. + typ'!AI$1)</f>
        <v>0</v>
      </c>
      <c r="AK17" s="49">
        <f t="shared" si="15"/>
        <v>0</v>
      </c>
      <c r="AL17" s="137">
        <f t="shared" si="16"/>
        <v>0</v>
      </c>
      <c r="AM17" s="138">
        <f>SUMIFS('Celkem místnosti'!$H:$H,'Celkem místnosti'!$D:$D,$A17,'Celkem místnosti'!$F:$F,AM$1)</f>
        <v>0</v>
      </c>
      <c r="AN17" s="54">
        <f>COUNTIFS('Celkem místnosti'!$D:$D,'Odd. + typ'!$A17,'Celkem místnosti'!$F:$F,'Odd. + typ'!AM$1)</f>
        <v>0</v>
      </c>
      <c r="AO17" s="49">
        <f t="shared" si="17"/>
        <v>0</v>
      </c>
      <c r="AP17" s="137">
        <f t="shared" si="18"/>
        <v>0</v>
      </c>
      <c r="AQ17" s="138">
        <f>SUMIFS('Celkem místnosti'!$H:$H,'Celkem místnosti'!$D:$D,$A17,'Celkem místnosti'!$F:$F,AQ$1)</f>
        <v>0</v>
      </c>
      <c r="AR17" s="54">
        <f>COUNTIFS('Celkem místnosti'!$D:$D,'Odd. + typ'!$A17,'Celkem místnosti'!$F:$F,'Odd. + typ'!AQ$1)</f>
        <v>0</v>
      </c>
      <c r="AS17" s="49">
        <f t="shared" si="19"/>
        <v>0</v>
      </c>
      <c r="AT17" s="137">
        <f t="shared" si="20"/>
        <v>0</v>
      </c>
      <c r="AU17" s="138">
        <f>SUMIFS('Celkem místnosti'!$H:$H,'Celkem místnosti'!$D:$D,$A17,'Celkem místnosti'!$F:$F,AU$1)</f>
        <v>110.14000000000001</v>
      </c>
      <c r="AV17" s="153">
        <v>12</v>
      </c>
      <c r="AW17" s="54">
        <f>COUNTIFS('Celkem místnosti'!$D:$D,'Odd. + typ'!$A17,'Celkem místnosti'!$F:$F,'Odd. + typ'!AU$1)</f>
        <v>3</v>
      </c>
      <c r="AX17" s="49">
        <f t="shared" ref="AX17:AX28" si="41">AX$3*AV17*27</f>
        <v>0</v>
      </c>
      <c r="AY17" s="137">
        <f t="shared" si="22"/>
        <v>0</v>
      </c>
      <c r="AZ17" s="138">
        <f>SUMIFS('Celkem místnosti'!$H:$H,'Celkem místnosti'!$D:$D,$A17,'Celkem místnosti'!$F:$F,AZ$1)</f>
        <v>15.94</v>
      </c>
      <c r="BA17" s="54">
        <f>COUNTIFS('Celkem místnosti'!$D:$D,'Odd. + typ'!$A17,'Celkem místnosti'!$F:$F,'Odd. + typ'!AZ$1)</f>
        <v>2</v>
      </c>
      <c r="BB17" s="49">
        <f t="shared" si="23"/>
        <v>0</v>
      </c>
      <c r="BC17" s="137">
        <f t="shared" si="24"/>
        <v>0</v>
      </c>
      <c r="BD17" s="138">
        <f>SUMIFS('Celkem místnosti'!$H:$H,'Celkem místnosti'!$D:$D,$A17,'Celkem místnosti'!$F:$F,BD$1)</f>
        <v>94.490000000000009</v>
      </c>
      <c r="BE17" s="54">
        <f>COUNTIFS('Celkem místnosti'!$D:$D,'Odd. + typ'!$A17,'Celkem místnosti'!$F:$F,'Odd. + typ'!BD$1)</f>
        <v>4</v>
      </c>
      <c r="BF17" s="49">
        <f t="shared" si="25"/>
        <v>0</v>
      </c>
      <c r="BG17" s="137">
        <f t="shared" si="26"/>
        <v>0</v>
      </c>
      <c r="BH17" s="138">
        <f>SUMIFS('Celkem místnosti'!$H:$H,'Celkem místnosti'!$D:$D,$A17,'Celkem místnosti'!$F:$F,BH$1)</f>
        <v>8.7100000000000009</v>
      </c>
      <c r="BI17" s="54">
        <f>COUNTIFS('Celkem místnosti'!$D:$D,'Odd. + typ'!$A17,'Celkem místnosti'!$F:$F,'Odd. + typ'!BH$1)</f>
        <v>3</v>
      </c>
      <c r="BJ17" s="49">
        <f t="shared" si="27"/>
        <v>0</v>
      </c>
      <c r="BK17" s="137">
        <f t="shared" si="28"/>
        <v>0</v>
      </c>
      <c r="BL17" s="138">
        <f>SUMIFS('Celkem místnosti'!$H:$H,'Celkem místnosti'!$D:$D,$A17,'Celkem místnosti'!$F:$F,BL$1)</f>
        <v>0</v>
      </c>
      <c r="BM17" s="54">
        <f>COUNTIFS('Celkem místnosti'!$D:$D,'Odd. + typ'!$A17,'Celkem místnosti'!$F:$F,'Odd. + typ'!BL$1)</f>
        <v>0</v>
      </c>
      <c r="BN17" s="49">
        <f t="shared" si="29"/>
        <v>0</v>
      </c>
      <c r="BO17" s="137">
        <f t="shared" si="30"/>
        <v>0</v>
      </c>
      <c r="BP17" s="138">
        <f>SUMIFS('Celkem místnosti'!$H:$H,'Celkem místnosti'!$D:$D,$A17,'Celkem místnosti'!$F:$F,BP$1)</f>
        <v>0</v>
      </c>
      <c r="BQ17" s="54">
        <f>COUNTIFS('Celkem místnosti'!$D:$D,'Odd. + typ'!$A17,'Celkem místnosti'!$F:$F,'Odd. + typ'!BP$1)</f>
        <v>0</v>
      </c>
      <c r="BR17" s="49">
        <f t="shared" si="31"/>
        <v>0</v>
      </c>
      <c r="BS17" s="137">
        <f t="shared" si="32"/>
        <v>0</v>
      </c>
      <c r="BT17" s="138">
        <f>SUMIFS('Celkem místnosti'!$H:$H,'Celkem místnosti'!$D:$D,$A17,'Celkem místnosti'!$F:$F,BT$1)</f>
        <v>0</v>
      </c>
      <c r="BU17" s="54">
        <f>COUNTIFS('Celkem místnosti'!$D:$D,'Odd. + typ'!$A17,'Celkem místnosti'!$F:$F,'Odd. + typ'!BT$1)</f>
        <v>2</v>
      </c>
      <c r="BV17" s="51">
        <f t="shared" si="33"/>
        <v>0</v>
      </c>
      <c r="BW17" s="137">
        <f t="shared" si="34"/>
        <v>0</v>
      </c>
      <c r="BX17" s="138">
        <f>SUMIFS('Celkem místnosti'!$H:$H,'Celkem místnosti'!$D:$D,$A17,'Celkem místnosti'!$F:$F,BX$1)</f>
        <v>0</v>
      </c>
      <c r="BY17" s="54">
        <f>COUNTIFS('Celkem místnosti'!$D:$D,'Odd. + typ'!$A17,'Celkem místnosti'!$F:$F,'Odd. + typ'!BX$1)</f>
        <v>0</v>
      </c>
      <c r="BZ17" s="51">
        <f t="shared" si="35"/>
        <v>0</v>
      </c>
      <c r="CA17" s="137">
        <f t="shared" si="36"/>
        <v>0</v>
      </c>
      <c r="CB17" s="138">
        <f>SUMIFS('Celkem místnosti'!$H:$H,'Celkem místnosti'!$D:$D,$A17,'Celkem místnosti'!$F:$F,CB$1)</f>
        <v>0</v>
      </c>
      <c r="CC17" s="54">
        <f>COUNTIFS('Celkem místnosti'!$D:$D,'Odd. + typ'!$A17,'Celkem místnosti'!$F:$F,'Odd. + typ'!CB$1)</f>
        <v>0</v>
      </c>
      <c r="CD17" s="51">
        <f t="shared" si="37"/>
        <v>0</v>
      </c>
      <c r="CE17" s="137">
        <f t="shared" si="38"/>
        <v>0</v>
      </c>
    </row>
    <row r="18" spans="1:83" x14ac:dyDescent="0.2">
      <c r="A18" s="108" t="s">
        <v>1131</v>
      </c>
      <c r="B18" s="124">
        <f t="shared" si="1"/>
        <v>0</v>
      </c>
      <c r="C18" s="46">
        <f t="shared" si="0"/>
        <v>0</v>
      </c>
      <c r="D18" s="52">
        <f>SUMIF('Celkem místnosti'!D:D,A18,'Celkem místnosti'!H:H)</f>
        <v>954.29999999999961</v>
      </c>
      <c r="E18" s="129">
        <f>COUNTIFS('Celkem místnosti'!$D:$D,'Odd. + typ'!$A18)</f>
        <v>64</v>
      </c>
      <c r="F18" s="138">
        <f>SUMIFS('Celkem místnosti'!$H:$H,'Celkem místnosti'!$D:$D,$A18,'Celkem místnosti'!$F:$F,F$1)</f>
        <v>0</v>
      </c>
      <c r="G18" s="53">
        <f>COUNTIFS('Celkem místnosti'!$D:$D,'Odd. + typ'!$A18,'Celkem místnosti'!$F:$F,'Odd. + typ'!F$1)</f>
        <v>0</v>
      </c>
      <c r="H18" s="49">
        <f t="shared" si="2"/>
        <v>0</v>
      </c>
      <c r="I18" s="137">
        <f t="shared" si="39"/>
        <v>0</v>
      </c>
      <c r="J18" s="138">
        <f>SUMIFS('Celkem místnosti'!$H:$H,'Celkem místnosti'!$D:$D,$A18,'Celkem místnosti'!$F:$F,J$1)</f>
        <v>38.75</v>
      </c>
      <c r="K18" s="53">
        <f>COUNTIFS('Celkem místnosti'!$D:$D,'Odd. + typ'!$A18,'Celkem místnosti'!$F:$F,'Odd. + typ'!J$1)</f>
        <v>20</v>
      </c>
      <c r="L18" s="49">
        <f t="shared" si="3"/>
        <v>0</v>
      </c>
      <c r="M18" s="137">
        <f t="shared" si="4"/>
        <v>0</v>
      </c>
      <c r="N18" s="138">
        <f>SUMIFS('Celkem místnosti'!$H:$H,'Celkem místnosti'!$D:$D,$A18,'Celkem místnosti'!$F:$F,N$1)</f>
        <v>430.26</v>
      </c>
      <c r="O18" s="53">
        <f>COUNTIFS('Celkem místnosti'!$D:$D,'Odd. + typ'!$A18,'Celkem místnosti'!$F:$F,'Odd. + typ'!N$1)</f>
        <v>18</v>
      </c>
      <c r="P18" s="49">
        <f t="shared" si="5"/>
        <v>0</v>
      </c>
      <c r="Q18" s="137">
        <f t="shared" si="6"/>
        <v>0</v>
      </c>
      <c r="R18" s="138">
        <f>SUMIFS('Celkem místnosti'!$H:$H,'Celkem místnosti'!$D:$D,$A18,'Celkem místnosti'!$F:$F,R$1)</f>
        <v>198.17999999999998</v>
      </c>
      <c r="S18" s="53">
        <f>COUNTIFS('Celkem místnosti'!$D:$D,'Odd. + typ'!$A18,'Celkem místnosti'!$F:$F,'Odd. + typ'!R$1)</f>
        <v>12</v>
      </c>
      <c r="T18" s="49">
        <f t="shared" si="7"/>
        <v>0</v>
      </c>
      <c r="U18" s="137">
        <f t="shared" si="8"/>
        <v>0</v>
      </c>
      <c r="V18" s="138">
        <f>SUMIFS('Celkem místnosti'!$H:$H,'Celkem místnosti'!$D:$D,$A18,'Celkem místnosti'!$F:$F,V$1)</f>
        <v>0</v>
      </c>
      <c r="W18" s="153"/>
      <c r="X18" s="53">
        <f>COUNTIFS('Celkem místnosti'!$D:$D,'Odd. + typ'!$A18,'Celkem místnosti'!$F:$F,'Odd. + typ'!V$1)</f>
        <v>0</v>
      </c>
      <c r="Y18" s="49">
        <f t="shared" si="9"/>
        <v>0</v>
      </c>
      <c r="Z18" s="137">
        <f t="shared" si="10"/>
        <v>0</v>
      </c>
      <c r="AA18" s="138">
        <f>SUMIFS('Celkem místnosti'!$H:$H,'Celkem místnosti'!$D:$D,$A18,'Celkem místnosti'!$F:$F,AA$1)</f>
        <v>193.77</v>
      </c>
      <c r="AB18" s="54">
        <f>COUNTIFS('Celkem místnosti'!$D:$D,'Odd. + typ'!$A18,'Celkem místnosti'!$F:$F,'Odd. + typ'!AA$1)</f>
        <v>6</v>
      </c>
      <c r="AC18" s="49">
        <f t="shared" si="11"/>
        <v>0</v>
      </c>
      <c r="AD18" s="137">
        <f t="shared" si="12"/>
        <v>0</v>
      </c>
      <c r="AE18" s="138">
        <f>SUMIFS('Celkem místnosti'!$H:$H,'Celkem místnosti'!$D:$D,$A18,'Celkem místnosti'!$F:$F,AE$1)</f>
        <v>0</v>
      </c>
      <c r="AF18" s="54">
        <f>COUNTIFS('Celkem místnosti'!$D:$D,'Odd. + typ'!$A18,'Celkem místnosti'!$F:$F,'Odd. + typ'!AE$1)</f>
        <v>0</v>
      </c>
      <c r="AG18" s="49">
        <f t="shared" si="13"/>
        <v>0</v>
      </c>
      <c r="AH18" s="137">
        <f t="shared" si="14"/>
        <v>0</v>
      </c>
      <c r="AI18" s="138">
        <f>SUMIFS('Celkem místnosti'!$H:$H,'Celkem místnosti'!$D:$D,$A18,'Celkem místnosti'!$F:$F,AI$1)</f>
        <v>0</v>
      </c>
      <c r="AJ18" s="54">
        <f>COUNTIFS('Celkem místnosti'!$D:$D,'Odd. + typ'!$A18,'Celkem místnosti'!$F:$F,'Odd. + typ'!AI$1)</f>
        <v>0</v>
      </c>
      <c r="AK18" s="49">
        <f t="shared" si="15"/>
        <v>0</v>
      </c>
      <c r="AL18" s="137">
        <f t="shared" si="16"/>
        <v>0</v>
      </c>
      <c r="AM18" s="138">
        <f>SUMIFS('Celkem místnosti'!$H:$H,'Celkem místnosti'!$D:$D,$A18,'Celkem místnosti'!$F:$F,AM$1)</f>
        <v>0</v>
      </c>
      <c r="AN18" s="54">
        <f>COUNTIFS('Celkem místnosti'!$D:$D,'Odd. + typ'!$A18,'Celkem místnosti'!$F:$F,'Odd. + typ'!AM$1)</f>
        <v>0</v>
      </c>
      <c r="AO18" s="49">
        <f t="shared" si="17"/>
        <v>0</v>
      </c>
      <c r="AP18" s="137">
        <f t="shared" si="18"/>
        <v>0</v>
      </c>
      <c r="AQ18" s="138">
        <f>SUMIFS('Celkem místnosti'!$H:$H,'Celkem místnosti'!$D:$D,$A18,'Celkem místnosti'!$F:$F,AQ$1)</f>
        <v>0</v>
      </c>
      <c r="AR18" s="54">
        <f>COUNTIFS('Celkem místnosti'!$D:$D,'Odd. + typ'!$A18,'Celkem místnosti'!$F:$F,'Odd. + typ'!AQ$1)</f>
        <v>0</v>
      </c>
      <c r="AS18" s="49">
        <f t="shared" si="19"/>
        <v>0</v>
      </c>
      <c r="AT18" s="137">
        <f t="shared" si="20"/>
        <v>0</v>
      </c>
      <c r="AU18" s="138">
        <f>SUMIFS('Celkem místnosti'!$H:$H,'Celkem místnosti'!$D:$D,$A18,'Celkem místnosti'!$F:$F,AU$1)</f>
        <v>0</v>
      </c>
      <c r="AV18" s="153"/>
      <c r="AW18" s="54">
        <f>COUNTIFS('Celkem místnosti'!$D:$D,'Odd. + typ'!$A18,'Celkem místnosti'!$F:$F,'Odd. + typ'!AU$1)</f>
        <v>0</v>
      </c>
      <c r="AX18" s="49">
        <f t="shared" si="41"/>
        <v>0</v>
      </c>
      <c r="AY18" s="137">
        <f t="shared" si="22"/>
        <v>0</v>
      </c>
      <c r="AZ18" s="138">
        <f>SUMIFS('Celkem místnosti'!$H:$H,'Celkem místnosti'!$D:$D,$A18,'Celkem místnosti'!$F:$F,AZ$1)</f>
        <v>56.230000000000004</v>
      </c>
      <c r="BA18" s="54">
        <f>COUNTIFS('Celkem místnosti'!$D:$D,'Odd. + typ'!$A18,'Celkem místnosti'!$F:$F,'Odd. + typ'!AZ$1)</f>
        <v>6</v>
      </c>
      <c r="BB18" s="49">
        <f t="shared" si="23"/>
        <v>0</v>
      </c>
      <c r="BC18" s="137">
        <f t="shared" si="24"/>
        <v>0</v>
      </c>
      <c r="BD18" s="138">
        <f>SUMIFS('Celkem místnosti'!$H:$H,'Celkem místnosti'!$D:$D,$A18,'Celkem místnosti'!$F:$F,BD$1)</f>
        <v>0</v>
      </c>
      <c r="BE18" s="54">
        <f>COUNTIFS('Celkem místnosti'!$D:$D,'Odd. + typ'!$A18,'Celkem místnosti'!$F:$F,'Odd. + typ'!BD$1)</f>
        <v>0</v>
      </c>
      <c r="BF18" s="49">
        <f t="shared" si="25"/>
        <v>0</v>
      </c>
      <c r="BG18" s="137">
        <f t="shared" si="26"/>
        <v>0</v>
      </c>
      <c r="BH18" s="138">
        <f>SUMIFS('Celkem místnosti'!$H:$H,'Celkem místnosti'!$D:$D,$A18,'Celkem místnosti'!$F:$F,BH$1)</f>
        <v>3</v>
      </c>
      <c r="BI18" s="54">
        <f>COUNTIFS('Celkem místnosti'!$D:$D,'Odd. + typ'!$A18,'Celkem místnosti'!$F:$F,'Odd. + typ'!BH$1)</f>
        <v>1</v>
      </c>
      <c r="BJ18" s="49">
        <f t="shared" si="27"/>
        <v>0</v>
      </c>
      <c r="BK18" s="137">
        <f t="shared" si="28"/>
        <v>0</v>
      </c>
      <c r="BL18" s="138">
        <f>SUMIFS('Celkem místnosti'!$H:$H,'Celkem místnosti'!$D:$D,$A18,'Celkem místnosti'!$F:$F,BL$1)</f>
        <v>34.11</v>
      </c>
      <c r="BM18" s="54">
        <f>COUNTIFS('Celkem místnosti'!$D:$D,'Odd. + typ'!$A18,'Celkem místnosti'!$F:$F,'Odd. + typ'!BL$1)</f>
        <v>1</v>
      </c>
      <c r="BN18" s="49">
        <f t="shared" si="29"/>
        <v>0</v>
      </c>
      <c r="BO18" s="137">
        <f t="shared" si="30"/>
        <v>0</v>
      </c>
      <c r="BP18" s="138">
        <f>SUMIFS('Celkem místnosti'!$H:$H,'Celkem místnosti'!$D:$D,$A18,'Celkem místnosti'!$F:$F,BP$1)</f>
        <v>0</v>
      </c>
      <c r="BQ18" s="54">
        <f>COUNTIFS('Celkem místnosti'!$D:$D,'Odd. + typ'!$A18,'Celkem místnosti'!$F:$F,'Odd. + typ'!BP$1)</f>
        <v>0</v>
      </c>
      <c r="BR18" s="49">
        <f t="shared" si="31"/>
        <v>0</v>
      </c>
      <c r="BS18" s="137">
        <f t="shared" si="32"/>
        <v>0</v>
      </c>
      <c r="BT18" s="138">
        <f>SUMIFS('Celkem místnosti'!$H:$H,'Celkem místnosti'!$D:$D,$A18,'Celkem místnosti'!$F:$F,BT$1)</f>
        <v>0</v>
      </c>
      <c r="BU18" s="54">
        <f>COUNTIFS('Celkem místnosti'!$D:$D,'Odd. + typ'!$A18,'Celkem místnosti'!$F:$F,'Odd. + typ'!BT$1)</f>
        <v>0</v>
      </c>
      <c r="BV18" s="51">
        <f t="shared" si="33"/>
        <v>0</v>
      </c>
      <c r="BW18" s="137">
        <f t="shared" si="34"/>
        <v>0</v>
      </c>
      <c r="BX18" s="138">
        <f>SUMIFS('Celkem místnosti'!$H:$H,'Celkem místnosti'!$D:$D,$A18,'Celkem místnosti'!$F:$F,BX$1)</f>
        <v>0</v>
      </c>
      <c r="BY18" s="54">
        <f>COUNTIFS('Celkem místnosti'!$D:$D,'Odd. + typ'!$A18,'Celkem místnosti'!$F:$F,'Odd. + typ'!BX$1)</f>
        <v>0</v>
      </c>
      <c r="BZ18" s="51">
        <f t="shared" si="35"/>
        <v>0</v>
      </c>
      <c r="CA18" s="137">
        <f t="shared" si="36"/>
        <v>0</v>
      </c>
      <c r="CB18" s="138">
        <f>SUMIFS('Celkem místnosti'!$H:$H,'Celkem místnosti'!$D:$D,$A18,'Celkem místnosti'!$F:$F,CB$1)</f>
        <v>0</v>
      </c>
      <c r="CC18" s="54">
        <f>COUNTIFS('Celkem místnosti'!$D:$D,'Odd. + typ'!$A18,'Celkem místnosti'!$F:$F,'Odd. + typ'!CB$1)</f>
        <v>0</v>
      </c>
      <c r="CD18" s="51">
        <f t="shared" si="37"/>
        <v>0</v>
      </c>
      <c r="CE18" s="137">
        <f t="shared" si="38"/>
        <v>0</v>
      </c>
    </row>
    <row r="19" spans="1:83" x14ac:dyDescent="0.2">
      <c r="A19" s="108" t="s">
        <v>1123</v>
      </c>
      <c r="B19" s="124">
        <f t="shared" si="1"/>
        <v>0</v>
      </c>
      <c r="C19" s="46">
        <f t="shared" si="0"/>
        <v>0</v>
      </c>
      <c r="D19" s="52">
        <f>SUMIF('Celkem místnosti'!D:D,A19,'Celkem místnosti'!H:H)</f>
        <v>458.50000000000006</v>
      </c>
      <c r="E19" s="129">
        <f>COUNTIFS('Celkem místnosti'!$D:$D,'Odd. + typ'!$A19)</f>
        <v>48</v>
      </c>
      <c r="F19" s="138">
        <f>SUMIFS('Celkem místnosti'!$H:$H,'Celkem místnosti'!$D:$D,$A19,'Celkem místnosti'!$F:$F,F$1)</f>
        <v>0</v>
      </c>
      <c r="G19" s="53">
        <f>COUNTIFS('Celkem místnosti'!$D:$D,'Odd. + typ'!$A19,'Celkem místnosti'!$F:$F,'Odd. + typ'!F$1)</f>
        <v>0</v>
      </c>
      <c r="H19" s="49">
        <f t="shared" ref="H19" si="42">H$3*F19</f>
        <v>0</v>
      </c>
      <c r="I19" s="137">
        <f t="shared" si="39"/>
        <v>0</v>
      </c>
      <c r="J19" s="138">
        <f>SUMIFS('Celkem místnosti'!$H:$H,'Celkem místnosti'!$D:$D,$A19,'Celkem místnosti'!$F:$F,J$1)</f>
        <v>205.13000000000005</v>
      </c>
      <c r="K19" s="53">
        <f>COUNTIFS('Celkem místnosti'!$D:$D,'Odd. + typ'!$A19,'Celkem místnosti'!$F:$F,'Odd. + typ'!J$1)</f>
        <v>29</v>
      </c>
      <c r="L19" s="49">
        <f t="shared" ref="L19" si="43">L$3*J19</f>
        <v>0</v>
      </c>
      <c r="M19" s="137">
        <f t="shared" si="4"/>
        <v>0</v>
      </c>
      <c r="N19" s="138">
        <f>SUMIFS('Celkem místnosti'!$H:$H,'Celkem místnosti'!$D:$D,$A19,'Celkem místnosti'!$F:$F,N$1)</f>
        <v>0</v>
      </c>
      <c r="O19" s="53">
        <f>COUNTIFS('Celkem místnosti'!$D:$D,'Odd. + typ'!$A19,'Celkem místnosti'!$F:$F,'Odd. + typ'!N$1)</f>
        <v>0</v>
      </c>
      <c r="P19" s="49">
        <f t="shared" ref="P19" si="44">P$3*N19</f>
        <v>0</v>
      </c>
      <c r="Q19" s="137">
        <f t="shared" si="6"/>
        <v>0</v>
      </c>
      <c r="R19" s="138">
        <f>SUMIFS('Celkem místnosti'!$H:$H,'Celkem místnosti'!$D:$D,$A19,'Celkem místnosti'!$F:$F,R$1)</f>
        <v>63.94</v>
      </c>
      <c r="S19" s="53">
        <f>COUNTIFS('Celkem místnosti'!$D:$D,'Odd. + typ'!$A19,'Celkem místnosti'!$F:$F,'Odd. + typ'!R$1)</f>
        <v>5</v>
      </c>
      <c r="T19" s="49">
        <f t="shared" ref="T19" si="45">T$3*R19</f>
        <v>0</v>
      </c>
      <c r="U19" s="137">
        <f t="shared" si="8"/>
        <v>0</v>
      </c>
      <c r="V19" s="138">
        <f>SUMIFS('Celkem místnosti'!$H:$H,'Celkem místnosti'!$D:$D,$A19,'Celkem místnosti'!$F:$F,V$1)</f>
        <v>0</v>
      </c>
      <c r="W19" s="153"/>
      <c r="X19" s="53">
        <f>COUNTIFS('Celkem místnosti'!$D:$D,'Odd. + typ'!$A19,'Celkem místnosti'!$F:$F,'Odd. + typ'!V$1)</f>
        <v>0</v>
      </c>
      <c r="Y19" s="49">
        <f t="shared" si="9"/>
        <v>0</v>
      </c>
      <c r="Z19" s="137">
        <f t="shared" si="10"/>
        <v>0</v>
      </c>
      <c r="AA19" s="138">
        <f>SUMIFS('Celkem místnosti'!$H:$H,'Celkem místnosti'!$D:$D,$A19,'Celkem místnosti'!$F:$F,AA$1)</f>
        <v>124.78999999999999</v>
      </c>
      <c r="AB19" s="54">
        <f>COUNTIFS('Celkem místnosti'!$D:$D,'Odd. + typ'!$A19,'Celkem místnosti'!$F:$F,'Odd. + typ'!AA$1)</f>
        <v>7</v>
      </c>
      <c r="AC19" s="49">
        <f t="shared" ref="AC19" si="46">AC$3*AA19</f>
        <v>0</v>
      </c>
      <c r="AD19" s="137">
        <f t="shared" si="12"/>
        <v>0</v>
      </c>
      <c r="AE19" s="138">
        <f>SUMIFS('Celkem místnosti'!$H:$H,'Celkem místnosti'!$D:$D,$A19,'Celkem místnosti'!$F:$F,AE$1)</f>
        <v>0</v>
      </c>
      <c r="AF19" s="54">
        <f>COUNTIFS('Celkem místnosti'!$D:$D,'Odd. + typ'!$A19,'Celkem místnosti'!$F:$F,'Odd. + typ'!AE$1)</f>
        <v>0</v>
      </c>
      <c r="AG19" s="49">
        <f t="shared" ref="AG19" si="47">AG$3*AE19</f>
        <v>0</v>
      </c>
      <c r="AH19" s="137">
        <f t="shared" si="14"/>
        <v>0</v>
      </c>
      <c r="AI19" s="138">
        <f>SUMIFS('Celkem místnosti'!$H:$H,'Celkem místnosti'!$D:$D,$A19,'Celkem místnosti'!$F:$F,AI$1)</f>
        <v>0</v>
      </c>
      <c r="AJ19" s="54">
        <f>COUNTIFS('Celkem místnosti'!$D:$D,'Odd. + typ'!$A19,'Celkem místnosti'!$F:$F,'Odd. + typ'!AI$1)</f>
        <v>0</v>
      </c>
      <c r="AK19" s="49">
        <f t="shared" ref="AK19" si="48">AK$3*AI19</f>
        <v>0</v>
      </c>
      <c r="AL19" s="137">
        <f t="shared" si="16"/>
        <v>0</v>
      </c>
      <c r="AM19" s="138">
        <f>SUMIFS('Celkem místnosti'!$H:$H,'Celkem místnosti'!$D:$D,$A19,'Celkem místnosti'!$F:$F,AM$1)</f>
        <v>0</v>
      </c>
      <c r="AN19" s="54">
        <f>COUNTIFS('Celkem místnosti'!$D:$D,'Odd. + typ'!$A19,'Celkem místnosti'!$F:$F,'Odd. + typ'!AM$1)</f>
        <v>0</v>
      </c>
      <c r="AO19" s="49">
        <f t="shared" ref="AO19" si="49">AO$3*AM19</f>
        <v>0</v>
      </c>
      <c r="AP19" s="137">
        <f t="shared" si="18"/>
        <v>0</v>
      </c>
      <c r="AQ19" s="138">
        <f>SUMIFS('Celkem místnosti'!$H:$H,'Celkem místnosti'!$D:$D,$A19,'Celkem místnosti'!$F:$F,AQ$1)</f>
        <v>15.9</v>
      </c>
      <c r="AR19" s="54">
        <f>COUNTIFS('Celkem místnosti'!$D:$D,'Odd. + typ'!$A19,'Celkem místnosti'!$F:$F,'Odd. + typ'!AQ$1)</f>
        <v>1</v>
      </c>
      <c r="AS19" s="49">
        <f t="shared" ref="AS19" si="50">AS$3*AQ19</f>
        <v>0</v>
      </c>
      <c r="AT19" s="137">
        <f t="shared" si="20"/>
        <v>0</v>
      </c>
      <c r="AU19" s="138">
        <f>SUMIFS('Celkem místnosti'!$H:$H,'Celkem místnosti'!$D:$D,$A19,'Celkem místnosti'!$F:$F,AU$1)</f>
        <v>0</v>
      </c>
      <c r="AV19" s="153"/>
      <c r="AW19" s="54">
        <f>COUNTIFS('Celkem místnosti'!$D:$D,'Odd. + typ'!$A19,'Celkem místnosti'!$F:$F,'Odd. + typ'!AU$1)</f>
        <v>0</v>
      </c>
      <c r="AX19" s="49">
        <f t="shared" si="41"/>
        <v>0</v>
      </c>
      <c r="AY19" s="137">
        <f t="shared" si="22"/>
        <v>0</v>
      </c>
      <c r="AZ19" s="138">
        <f>SUMIFS('Celkem místnosti'!$H:$H,'Celkem místnosti'!$D:$D,$A19,'Celkem místnosti'!$F:$F,AZ$1)</f>
        <v>34.94</v>
      </c>
      <c r="BA19" s="54">
        <f>COUNTIFS('Celkem místnosti'!$D:$D,'Odd. + typ'!$A19,'Celkem místnosti'!$F:$F,'Odd. + typ'!AZ$1)</f>
        <v>3</v>
      </c>
      <c r="BB19" s="49">
        <f t="shared" ref="BB19" si="51">BB$3*AZ19</f>
        <v>0</v>
      </c>
      <c r="BC19" s="137">
        <f t="shared" si="24"/>
        <v>0</v>
      </c>
      <c r="BD19" s="138">
        <f>SUMIFS('Celkem místnosti'!$H:$H,'Celkem místnosti'!$D:$D,$A19,'Celkem místnosti'!$F:$F,BD$1)</f>
        <v>0</v>
      </c>
      <c r="BE19" s="54">
        <f>COUNTIFS('Celkem místnosti'!$D:$D,'Odd. + typ'!$A19,'Celkem místnosti'!$F:$F,'Odd. + typ'!BD$1)</f>
        <v>0</v>
      </c>
      <c r="BF19" s="49">
        <f t="shared" si="25"/>
        <v>0</v>
      </c>
      <c r="BG19" s="137">
        <f t="shared" si="26"/>
        <v>0</v>
      </c>
      <c r="BH19" s="138">
        <f>SUMIFS('Celkem místnosti'!$H:$H,'Celkem místnosti'!$D:$D,$A19,'Celkem místnosti'!$F:$F,BH$1)</f>
        <v>5.26</v>
      </c>
      <c r="BI19" s="54">
        <f>COUNTIFS('Celkem místnosti'!$D:$D,'Odd. + typ'!$A19,'Celkem místnosti'!$F:$F,'Odd. + typ'!BH$1)</f>
        <v>2</v>
      </c>
      <c r="BJ19" s="49">
        <f t="shared" ref="BJ19" si="52">BJ$3*BH19</f>
        <v>0</v>
      </c>
      <c r="BK19" s="137">
        <f t="shared" si="28"/>
        <v>0</v>
      </c>
      <c r="BL19" s="138">
        <f>SUMIFS('Celkem místnosti'!$H:$H,'Celkem místnosti'!$D:$D,$A19,'Celkem místnosti'!$F:$F,BL$1)</f>
        <v>8.5399999999999991</v>
      </c>
      <c r="BM19" s="54">
        <f>COUNTIFS('Celkem místnosti'!$D:$D,'Odd. + typ'!$A19,'Celkem místnosti'!$F:$F,'Odd. + typ'!BL$1)</f>
        <v>1</v>
      </c>
      <c r="BN19" s="49">
        <f t="shared" ref="BN19" si="53">BN$3*BL19</f>
        <v>0</v>
      </c>
      <c r="BO19" s="137">
        <f t="shared" si="30"/>
        <v>0</v>
      </c>
      <c r="BP19" s="138">
        <f>SUMIFS('Celkem místnosti'!$H:$H,'Celkem místnosti'!$D:$D,$A19,'Celkem místnosti'!$F:$F,BP$1)</f>
        <v>0</v>
      </c>
      <c r="BQ19" s="54">
        <f>COUNTIFS('Celkem místnosti'!$D:$D,'Odd. + typ'!$A19,'Celkem místnosti'!$F:$F,'Odd. + typ'!BP$1)</f>
        <v>0</v>
      </c>
      <c r="BR19" s="49">
        <f t="shared" ref="BR19" si="54">BR$3*BP19</f>
        <v>0</v>
      </c>
      <c r="BS19" s="137">
        <f t="shared" si="32"/>
        <v>0</v>
      </c>
      <c r="BT19" s="138">
        <f>SUMIFS('Celkem místnosti'!$H:$H,'Celkem místnosti'!$D:$D,$A19,'Celkem místnosti'!$F:$F,BT$1)</f>
        <v>0</v>
      </c>
      <c r="BU19" s="54">
        <f>COUNTIFS('Celkem místnosti'!$D:$D,'Odd. + typ'!$A19,'Celkem místnosti'!$F:$F,'Odd. + typ'!BT$1)</f>
        <v>0</v>
      </c>
      <c r="BV19" s="51">
        <f t="shared" ref="BV19" si="55">BV$3*BT19</f>
        <v>0</v>
      </c>
      <c r="BW19" s="137">
        <f t="shared" si="34"/>
        <v>0</v>
      </c>
      <c r="BX19" s="138">
        <f>SUMIFS('Celkem místnosti'!$H:$H,'Celkem místnosti'!$D:$D,$A19,'Celkem místnosti'!$F:$F,BX$1)</f>
        <v>0</v>
      </c>
      <c r="BY19" s="54">
        <f>COUNTIFS('Celkem místnosti'!$D:$D,'Odd. + typ'!$A19,'Celkem místnosti'!$F:$F,'Odd. + typ'!BX$1)</f>
        <v>0</v>
      </c>
      <c r="BZ19" s="51">
        <f t="shared" si="35"/>
        <v>0</v>
      </c>
      <c r="CA19" s="137">
        <f t="shared" si="36"/>
        <v>0</v>
      </c>
      <c r="CB19" s="138">
        <f>SUMIFS('Celkem místnosti'!$H:$H,'Celkem místnosti'!$D:$D,$A19,'Celkem místnosti'!$F:$F,CB$1)</f>
        <v>0</v>
      </c>
      <c r="CC19" s="54">
        <f>COUNTIFS('Celkem místnosti'!$D:$D,'Odd. + typ'!$A19,'Celkem místnosti'!$F:$F,'Odd. + typ'!CB$1)</f>
        <v>0</v>
      </c>
      <c r="CD19" s="51">
        <f t="shared" si="37"/>
        <v>0</v>
      </c>
      <c r="CE19" s="137">
        <f t="shared" si="38"/>
        <v>0</v>
      </c>
    </row>
    <row r="20" spans="1:83" x14ac:dyDescent="0.2">
      <c r="A20" s="107" t="s">
        <v>100</v>
      </c>
      <c r="B20" s="124">
        <f t="shared" si="1"/>
        <v>0</v>
      </c>
      <c r="C20" s="46">
        <f t="shared" si="0"/>
        <v>0</v>
      </c>
      <c r="D20" s="52">
        <f>SUMIF('Celkem místnosti'!D:D,A20,'Celkem místnosti'!H:H)</f>
        <v>104.46000000000001</v>
      </c>
      <c r="E20" s="129">
        <f>COUNTIFS('Celkem místnosti'!$D:$D,'Odd. + typ'!$A20)</f>
        <v>6</v>
      </c>
      <c r="F20" s="138">
        <f>SUMIFS('Celkem místnosti'!$H:$H,'Celkem místnosti'!$D:$D,$A20,'Celkem místnosti'!$F:$F,F$1)</f>
        <v>0</v>
      </c>
      <c r="G20" s="53">
        <f>COUNTIFS('Celkem místnosti'!$D:$D,'Odd. + typ'!$A20,'Celkem místnosti'!$F:$F,'Odd. + typ'!F$1)</f>
        <v>0</v>
      </c>
      <c r="H20" s="49">
        <f t="shared" si="2"/>
        <v>0</v>
      </c>
      <c r="I20" s="137">
        <f t="shared" si="39"/>
        <v>0</v>
      </c>
      <c r="J20" s="138">
        <f>SUMIFS('Celkem místnosti'!$H:$H,'Celkem místnosti'!$D:$D,$A20,'Celkem místnosti'!$F:$F,J$1)</f>
        <v>104.46000000000001</v>
      </c>
      <c r="K20" s="53">
        <f>COUNTIFS('Celkem místnosti'!$D:$D,'Odd. + typ'!$A20,'Celkem místnosti'!$F:$F,'Odd. + typ'!J$1)</f>
        <v>6</v>
      </c>
      <c r="L20" s="49">
        <f t="shared" si="3"/>
        <v>0</v>
      </c>
      <c r="M20" s="137">
        <f t="shared" si="4"/>
        <v>0</v>
      </c>
      <c r="N20" s="138">
        <f>SUMIFS('Celkem místnosti'!$H:$H,'Celkem místnosti'!$D:$D,$A20,'Celkem místnosti'!$F:$F,N$1)</f>
        <v>0</v>
      </c>
      <c r="O20" s="53">
        <f>COUNTIFS('Celkem místnosti'!$D:$D,'Odd. + typ'!$A20,'Celkem místnosti'!$F:$F,'Odd. + typ'!N$1)</f>
        <v>0</v>
      </c>
      <c r="P20" s="49">
        <f t="shared" si="5"/>
        <v>0</v>
      </c>
      <c r="Q20" s="137">
        <f t="shared" si="6"/>
        <v>0</v>
      </c>
      <c r="R20" s="138">
        <f>SUMIFS('Celkem místnosti'!$H:$H,'Celkem místnosti'!$D:$D,$A20,'Celkem místnosti'!$F:$F,R$1)</f>
        <v>0</v>
      </c>
      <c r="S20" s="53">
        <f>COUNTIFS('Celkem místnosti'!$D:$D,'Odd. + typ'!$A20,'Celkem místnosti'!$F:$F,'Odd. + typ'!R$1)</f>
        <v>0</v>
      </c>
      <c r="T20" s="49">
        <f t="shared" si="7"/>
        <v>0</v>
      </c>
      <c r="U20" s="137">
        <f t="shared" si="8"/>
        <v>0</v>
      </c>
      <c r="V20" s="138">
        <f>SUMIFS('Celkem místnosti'!$H:$H,'Celkem místnosti'!$D:$D,$A20,'Celkem místnosti'!$F:$F,V$1)</f>
        <v>0</v>
      </c>
      <c r="W20" s="153"/>
      <c r="X20" s="53">
        <f>COUNTIFS('Celkem místnosti'!$D:$D,'Odd. + typ'!$A20,'Celkem místnosti'!$F:$F,'Odd. + typ'!V$1)</f>
        <v>0</v>
      </c>
      <c r="Y20" s="49">
        <f t="shared" si="9"/>
        <v>0</v>
      </c>
      <c r="Z20" s="137">
        <f t="shared" si="10"/>
        <v>0</v>
      </c>
      <c r="AA20" s="138">
        <f>SUMIFS('Celkem místnosti'!$H:$H,'Celkem místnosti'!$D:$D,$A20,'Celkem místnosti'!$F:$F,AA$1)</f>
        <v>0</v>
      </c>
      <c r="AB20" s="54">
        <f>COUNTIFS('Celkem místnosti'!$D:$D,'Odd. + typ'!$A20,'Celkem místnosti'!$F:$F,'Odd. + typ'!AA$1)</f>
        <v>0</v>
      </c>
      <c r="AC20" s="49">
        <f t="shared" si="11"/>
        <v>0</v>
      </c>
      <c r="AD20" s="137">
        <f t="shared" si="12"/>
        <v>0</v>
      </c>
      <c r="AE20" s="138">
        <f>SUMIFS('Celkem místnosti'!$H:$H,'Celkem místnosti'!$D:$D,$A20,'Celkem místnosti'!$F:$F,AE$1)</f>
        <v>0</v>
      </c>
      <c r="AF20" s="54">
        <f>COUNTIFS('Celkem místnosti'!$D:$D,'Odd. + typ'!$A20,'Celkem místnosti'!$F:$F,'Odd. + typ'!AE$1)</f>
        <v>0</v>
      </c>
      <c r="AG20" s="49">
        <f t="shared" si="13"/>
        <v>0</v>
      </c>
      <c r="AH20" s="137">
        <f t="shared" si="14"/>
        <v>0</v>
      </c>
      <c r="AI20" s="138">
        <f>SUMIFS('Celkem místnosti'!$H:$H,'Celkem místnosti'!$D:$D,$A20,'Celkem místnosti'!$F:$F,AI$1)</f>
        <v>0</v>
      </c>
      <c r="AJ20" s="54">
        <f>COUNTIFS('Celkem místnosti'!$D:$D,'Odd. + typ'!$A20,'Celkem místnosti'!$F:$F,'Odd. + typ'!AI$1)</f>
        <v>0</v>
      </c>
      <c r="AK20" s="49">
        <f t="shared" si="15"/>
        <v>0</v>
      </c>
      <c r="AL20" s="137">
        <f t="shared" si="16"/>
        <v>0</v>
      </c>
      <c r="AM20" s="138">
        <f>SUMIFS('Celkem místnosti'!$H:$H,'Celkem místnosti'!$D:$D,$A20,'Celkem místnosti'!$F:$F,AM$1)</f>
        <v>0</v>
      </c>
      <c r="AN20" s="54">
        <f>COUNTIFS('Celkem místnosti'!$D:$D,'Odd. + typ'!$A20,'Celkem místnosti'!$F:$F,'Odd. + typ'!AM$1)</f>
        <v>0</v>
      </c>
      <c r="AO20" s="49">
        <f t="shared" si="17"/>
        <v>0</v>
      </c>
      <c r="AP20" s="137">
        <f t="shared" si="18"/>
        <v>0</v>
      </c>
      <c r="AQ20" s="138">
        <f>SUMIFS('Celkem místnosti'!$H:$H,'Celkem místnosti'!$D:$D,$A20,'Celkem místnosti'!$F:$F,AQ$1)</f>
        <v>0</v>
      </c>
      <c r="AR20" s="54">
        <f>COUNTIFS('Celkem místnosti'!$D:$D,'Odd. + typ'!$A20,'Celkem místnosti'!$F:$F,'Odd. + typ'!AQ$1)</f>
        <v>0</v>
      </c>
      <c r="AS20" s="49">
        <f t="shared" si="19"/>
        <v>0</v>
      </c>
      <c r="AT20" s="137">
        <f t="shared" si="20"/>
        <v>0</v>
      </c>
      <c r="AU20" s="138">
        <f>SUMIFS('Celkem místnosti'!$H:$H,'Celkem místnosti'!$D:$D,$A20,'Celkem místnosti'!$F:$F,AU$1)</f>
        <v>0</v>
      </c>
      <c r="AV20" s="153"/>
      <c r="AW20" s="54">
        <f>COUNTIFS('Celkem místnosti'!$D:$D,'Odd. + typ'!$A20,'Celkem místnosti'!$F:$F,'Odd. + typ'!AU$1)</f>
        <v>0</v>
      </c>
      <c r="AX20" s="49">
        <f t="shared" si="41"/>
        <v>0</v>
      </c>
      <c r="AY20" s="137">
        <f t="shared" si="22"/>
        <v>0</v>
      </c>
      <c r="AZ20" s="138">
        <f>SUMIFS('Celkem místnosti'!$H:$H,'Celkem místnosti'!$D:$D,$A20,'Celkem místnosti'!$F:$F,AZ$1)</f>
        <v>0</v>
      </c>
      <c r="BA20" s="54">
        <f>COUNTIFS('Celkem místnosti'!$D:$D,'Odd. + typ'!$A20,'Celkem místnosti'!$F:$F,'Odd. + typ'!AZ$1)</f>
        <v>0</v>
      </c>
      <c r="BB20" s="49">
        <f t="shared" si="23"/>
        <v>0</v>
      </c>
      <c r="BC20" s="137">
        <f t="shared" si="24"/>
        <v>0</v>
      </c>
      <c r="BD20" s="138">
        <f>SUMIFS('Celkem místnosti'!$H:$H,'Celkem místnosti'!$D:$D,$A20,'Celkem místnosti'!$F:$F,BD$1)</f>
        <v>0</v>
      </c>
      <c r="BE20" s="54">
        <f>COUNTIFS('Celkem místnosti'!$D:$D,'Odd. + typ'!$A20,'Celkem místnosti'!$F:$F,'Odd. + typ'!BD$1)</f>
        <v>0</v>
      </c>
      <c r="BF20" s="49">
        <f t="shared" si="25"/>
        <v>0</v>
      </c>
      <c r="BG20" s="137">
        <f t="shared" si="26"/>
        <v>0</v>
      </c>
      <c r="BH20" s="138">
        <f>SUMIFS('Celkem místnosti'!$H:$H,'Celkem místnosti'!$D:$D,$A20,'Celkem místnosti'!$F:$F,BH$1)</f>
        <v>0</v>
      </c>
      <c r="BI20" s="54">
        <f>COUNTIFS('Celkem místnosti'!$D:$D,'Odd. + typ'!$A20,'Celkem místnosti'!$F:$F,'Odd. + typ'!BH$1)</f>
        <v>0</v>
      </c>
      <c r="BJ20" s="49">
        <f t="shared" si="27"/>
        <v>0</v>
      </c>
      <c r="BK20" s="137">
        <f t="shared" si="28"/>
        <v>0</v>
      </c>
      <c r="BL20" s="138">
        <f>SUMIFS('Celkem místnosti'!$H:$H,'Celkem místnosti'!$D:$D,$A20,'Celkem místnosti'!$F:$F,BL$1)</f>
        <v>0</v>
      </c>
      <c r="BM20" s="54">
        <f>COUNTIFS('Celkem místnosti'!$D:$D,'Odd. + typ'!$A20,'Celkem místnosti'!$F:$F,'Odd. + typ'!BL$1)</f>
        <v>0</v>
      </c>
      <c r="BN20" s="49">
        <f t="shared" si="29"/>
        <v>0</v>
      </c>
      <c r="BO20" s="137">
        <f t="shared" si="30"/>
        <v>0</v>
      </c>
      <c r="BP20" s="138">
        <f>SUMIFS('Celkem místnosti'!$H:$H,'Celkem místnosti'!$D:$D,$A20,'Celkem místnosti'!$F:$F,BP$1)</f>
        <v>0</v>
      </c>
      <c r="BQ20" s="54">
        <f>COUNTIFS('Celkem místnosti'!$D:$D,'Odd. + typ'!$A20,'Celkem místnosti'!$F:$F,'Odd. + typ'!BP$1)</f>
        <v>0</v>
      </c>
      <c r="BR20" s="49">
        <f t="shared" si="31"/>
        <v>0</v>
      </c>
      <c r="BS20" s="137">
        <f t="shared" si="32"/>
        <v>0</v>
      </c>
      <c r="BT20" s="138">
        <f>SUMIFS('Celkem místnosti'!$H:$H,'Celkem místnosti'!$D:$D,$A20,'Celkem místnosti'!$F:$F,BT$1)</f>
        <v>0</v>
      </c>
      <c r="BU20" s="54">
        <f>COUNTIFS('Celkem místnosti'!$D:$D,'Odd. + typ'!$A20,'Celkem místnosti'!$F:$F,'Odd. + typ'!BT$1)</f>
        <v>0</v>
      </c>
      <c r="BV20" s="51">
        <f t="shared" si="33"/>
        <v>0</v>
      </c>
      <c r="BW20" s="137">
        <f t="shared" si="34"/>
        <v>0</v>
      </c>
      <c r="BX20" s="138">
        <f>SUMIFS('Celkem místnosti'!$H:$H,'Celkem místnosti'!$D:$D,$A20,'Celkem místnosti'!$F:$F,BX$1)</f>
        <v>0</v>
      </c>
      <c r="BY20" s="54">
        <f>COUNTIFS('Celkem místnosti'!$D:$D,'Odd. + typ'!$A20,'Celkem místnosti'!$F:$F,'Odd. + typ'!BX$1)</f>
        <v>0</v>
      </c>
      <c r="BZ20" s="51">
        <f t="shared" si="35"/>
        <v>0</v>
      </c>
      <c r="CA20" s="137">
        <f t="shared" si="36"/>
        <v>0</v>
      </c>
      <c r="CB20" s="138">
        <f>SUMIFS('Celkem místnosti'!$H:$H,'Celkem místnosti'!$D:$D,$A20,'Celkem místnosti'!$F:$F,CB$1)</f>
        <v>0</v>
      </c>
      <c r="CC20" s="54">
        <f>COUNTIFS('Celkem místnosti'!$D:$D,'Odd. + typ'!$A20,'Celkem místnosti'!$F:$F,'Odd. + typ'!CB$1)</f>
        <v>0</v>
      </c>
      <c r="CD20" s="51">
        <f t="shared" si="37"/>
        <v>0</v>
      </c>
      <c r="CE20" s="137">
        <f t="shared" si="38"/>
        <v>0</v>
      </c>
    </row>
    <row r="21" spans="1:83" x14ac:dyDescent="0.2">
      <c r="A21" s="108" t="s">
        <v>1060</v>
      </c>
      <c r="B21" s="124">
        <f t="shared" si="1"/>
        <v>0</v>
      </c>
      <c r="C21" s="46">
        <f t="shared" si="0"/>
        <v>0</v>
      </c>
      <c r="D21" s="52">
        <f>SUMIF('Celkem místnosti'!D:D,A21,'Celkem místnosti'!H:H)</f>
        <v>818.6400000000001</v>
      </c>
      <c r="E21" s="129">
        <f>COUNTIFS('Celkem místnosti'!$D:$D,'Odd. + typ'!$A21)</f>
        <v>51</v>
      </c>
      <c r="F21" s="138">
        <f>SUMIFS('Celkem místnosti'!$H:$H,'Celkem místnosti'!$D:$D,$A21,'Celkem místnosti'!$F:$F,F$1)</f>
        <v>395.24999999999994</v>
      </c>
      <c r="G21" s="53">
        <f>COUNTIFS('Celkem místnosti'!$D:$D,'Odd. + typ'!$A21,'Celkem místnosti'!$F:$F,'Odd. + typ'!F$1)</f>
        <v>26</v>
      </c>
      <c r="H21" s="49">
        <f t="shared" si="2"/>
        <v>0</v>
      </c>
      <c r="I21" s="137">
        <f t="shared" si="39"/>
        <v>0</v>
      </c>
      <c r="J21" s="138">
        <f>SUMIFS('Celkem místnosti'!$H:$H,'Celkem místnosti'!$D:$D,$A21,'Celkem místnosti'!$F:$F,J$1)</f>
        <v>230.09000000000003</v>
      </c>
      <c r="K21" s="53">
        <f>COUNTIFS('Celkem místnosti'!$D:$D,'Odd. + typ'!$A21,'Celkem místnosti'!$F:$F,'Odd. + typ'!J$1)</f>
        <v>15</v>
      </c>
      <c r="L21" s="49">
        <f t="shared" si="3"/>
        <v>0</v>
      </c>
      <c r="M21" s="137">
        <f t="shared" si="4"/>
        <v>0</v>
      </c>
      <c r="N21" s="138">
        <f>SUMIFS('Celkem místnosti'!$H:$H,'Celkem místnosti'!$D:$D,$A21,'Celkem místnosti'!$F:$F,N$1)</f>
        <v>0</v>
      </c>
      <c r="O21" s="53">
        <f>COUNTIFS('Celkem místnosti'!$D:$D,'Odd. + typ'!$A21,'Celkem místnosti'!$F:$F,'Odd. + typ'!N$1)</f>
        <v>0</v>
      </c>
      <c r="P21" s="49">
        <f t="shared" si="5"/>
        <v>0</v>
      </c>
      <c r="Q21" s="137">
        <f t="shared" si="6"/>
        <v>0</v>
      </c>
      <c r="R21" s="138">
        <f>SUMIFS('Celkem místnosti'!$H:$H,'Celkem místnosti'!$D:$D,$A21,'Celkem místnosti'!$F:$F,R$1)</f>
        <v>31.65</v>
      </c>
      <c r="S21" s="53">
        <f>COUNTIFS('Celkem místnosti'!$D:$D,'Odd. + typ'!$A21,'Celkem místnosti'!$F:$F,'Odd. + typ'!R$1)</f>
        <v>2</v>
      </c>
      <c r="T21" s="49">
        <f t="shared" si="7"/>
        <v>0</v>
      </c>
      <c r="U21" s="137">
        <f t="shared" si="8"/>
        <v>0</v>
      </c>
      <c r="V21" s="138">
        <f>SUMIFS('Celkem místnosti'!$H:$H,'Celkem místnosti'!$D:$D,$A21,'Celkem místnosti'!$F:$F,V$1)</f>
        <v>0</v>
      </c>
      <c r="W21" s="153"/>
      <c r="X21" s="53">
        <f>COUNTIFS('Celkem místnosti'!$D:$D,'Odd. + typ'!$A21,'Celkem místnosti'!$F:$F,'Odd. + typ'!V$1)</f>
        <v>0</v>
      </c>
      <c r="Y21" s="49">
        <f t="shared" si="9"/>
        <v>0</v>
      </c>
      <c r="Z21" s="137">
        <f t="shared" si="10"/>
        <v>0</v>
      </c>
      <c r="AA21" s="138">
        <f>SUMIFS('Celkem místnosti'!$H:$H,'Celkem místnosti'!$D:$D,$A21,'Celkem místnosti'!$F:$F,AA$1)</f>
        <v>112.67999999999999</v>
      </c>
      <c r="AB21" s="54">
        <f>COUNTIFS('Celkem místnosti'!$D:$D,'Odd. + typ'!$A21,'Celkem místnosti'!$F:$F,'Odd. + typ'!AA$1)</f>
        <v>3</v>
      </c>
      <c r="AC21" s="49">
        <f t="shared" si="11"/>
        <v>0</v>
      </c>
      <c r="AD21" s="137">
        <f t="shared" si="12"/>
        <v>0</v>
      </c>
      <c r="AE21" s="138">
        <f>SUMIFS('Celkem místnosti'!$H:$H,'Celkem místnosti'!$D:$D,$A21,'Celkem místnosti'!$F:$F,AE$1)</f>
        <v>0</v>
      </c>
      <c r="AF21" s="54">
        <f>COUNTIFS('Celkem místnosti'!$D:$D,'Odd. + typ'!$A21,'Celkem místnosti'!$F:$F,'Odd. + typ'!AE$1)</f>
        <v>0</v>
      </c>
      <c r="AG21" s="49">
        <f t="shared" si="13"/>
        <v>0</v>
      </c>
      <c r="AH21" s="137">
        <f t="shared" si="14"/>
        <v>0</v>
      </c>
      <c r="AI21" s="138">
        <f>SUMIFS('Celkem místnosti'!$H:$H,'Celkem místnosti'!$D:$D,$A21,'Celkem místnosti'!$F:$F,AI$1)</f>
        <v>0</v>
      </c>
      <c r="AJ21" s="54">
        <f>COUNTIFS('Celkem místnosti'!$D:$D,'Odd. + typ'!$A21,'Celkem místnosti'!$F:$F,'Odd. + typ'!AI$1)</f>
        <v>0</v>
      </c>
      <c r="AK21" s="49">
        <f t="shared" si="15"/>
        <v>0</v>
      </c>
      <c r="AL21" s="137">
        <f t="shared" si="16"/>
        <v>0</v>
      </c>
      <c r="AM21" s="138">
        <f>SUMIFS('Celkem místnosti'!$H:$H,'Celkem místnosti'!$D:$D,$A21,'Celkem místnosti'!$F:$F,AM$1)</f>
        <v>0</v>
      </c>
      <c r="AN21" s="54">
        <f>COUNTIFS('Celkem místnosti'!$D:$D,'Odd. + typ'!$A21,'Celkem místnosti'!$F:$F,'Odd. + typ'!AM$1)</f>
        <v>0</v>
      </c>
      <c r="AO21" s="49">
        <f t="shared" si="17"/>
        <v>0</v>
      </c>
      <c r="AP21" s="137">
        <f t="shared" si="18"/>
        <v>0</v>
      </c>
      <c r="AQ21" s="138">
        <f>SUMIFS('Celkem místnosti'!$H:$H,'Celkem místnosti'!$D:$D,$A21,'Celkem místnosti'!$F:$F,AQ$1)</f>
        <v>0</v>
      </c>
      <c r="AR21" s="54">
        <f>COUNTIFS('Celkem místnosti'!$D:$D,'Odd. + typ'!$A21,'Celkem místnosti'!$F:$F,'Odd. + typ'!AQ$1)</f>
        <v>0</v>
      </c>
      <c r="AS21" s="49">
        <f t="shared" si="19"/>
        <v>0</v>
      </c>
      <c r="AT21" s="137">
        <f t="shared" si="20"/>
        <v>0</v>
      </c>
      <c r="AU21" s="138">
        <f>SUMIFS('Celkem místnosti'!$H:$H,'Celkem místnosti'!$D:$D,$A21,'Celkem místnosti'!$F:$F,AU$1)</f>
        <v>0</v>
      </c>
      <c r="AV21" s="153"/>
      <c r="AW21" s="54">
        <f>COUNTIFS('Celkem místnosti'!$D:$D,'Odd. + typ'!$A21,'Celkem místnosti'!$F:$F,'Odd. + typ'!AU$1)</f>
        <v>0</v>
      </c>
      <c r="AX21" s="49">
        <f t="shared" si="41"/>
        <v>0</v>
      </c>
      <c r="AY21" s="137">
        <f t="shared" si="22"/>
        <v>0</v>
      </c>
      <c r="AZ21" s="138">
        <f>SUMIFS('Celkem místnosti'!$H:$H,'Celkem místnosti'!$D:$D,$A21,'Celkem místnosti'!$F:$F,AZ$1)</f>
        <v>39.49</v>
      </c>
      <c r="BA21" s="54">
        <f>COUNTIFS('Celkem místnosti'!$D:$D,'Odd. + typ'!$A21,'Celkem místnosti'!$F:$F,'Odd. + typ'!AZ$1)</f>
        <v>4</v>
      </c>
      <c r="BB21" s="49">
        <f t="shared" si="23"/>
        <v>0</v>
      </c>
      <c r="BC21" s="137">
        <f t="shared" si="24"/>
        <v>0</v>
      </c>
      <c r="BD21" s="138">
        <f>SUMIFS('Celkem místnosti'!$H:$H,'Celkem místnosti'!$D:$D,$A21,'Celkem místnosti'!$F:$F,BD$1)</f>
        <v>0</v>
      </c>
      <c r="BE21" s="54">
        <f>COUNTIFS('Celkem místnosti'!$D:$D,'Odd. + typ'!$A21,'Celkem místnosti'!$F:$F,'Odd. + typ'!BD$1)</f>
        <v>0</v>
      </c>
      <c r="BF21" s="49">
        <f t="shared" si="25"/>
        <v>0</v>
      </c>
      <c r="BG21" s="137">
        <f t="shared" si="26"/>
        <v>0</v>
      </c>
      <c r="BH21" s="138">
        <f>SUMIFS('Celkem místnosti'!$H:$H,'Celkem místnosti'!$D:$D,$A21,'Celkem místnosti'!$F:$F,BH$1)</f>
        <v>0</v>
      </c>
      <c r="BI21" s="54">
        <f>COUNTIFS('Celkem místnosti'!$D:$D,'Odd. + typ'!$A21,'Celkem místnosti'!$F:$F,'Odd. + typ'!BH$1)</f>
        <v>0</v>
      </c>
      <c r="BJ21" s="49">
        <f t="shared" si="27"/>
        <v>0</v>
      </c>
      <c r="BK21" s="137">
        <f t="shared" si="28"/>
        <v>0</v>
      </c>
      <c r="BL21" s="138">
        <f>SUMIFS('Celkem místnosti'!$H:$H,'Celkem místnosti'!$D:$D,$A21,'Celkem místnosti'!$F:$F,BL$1)</f>
        <v>9.48</v>
      </c>
      <c r="BM21" s="54">
        <f>COUNTIFS('Celkem místnosti'!$D:$D,'Odd. + typ'!$A21,'Celkem místnosti'!$F:$F,'Odd. + typ'!BL$1)</f>
        <v>1</v>
      </c>
      <c r="BN21" s="49">
        <f t="shared" si="29"/>
        <v>0</v>
      </c>
      <c r="BO21" s="137">
        <f t="shared" si="30"/>
        <v>0</v>
      </c>
      <c r="BP21" s="138">
        <f>SUMIFS('Celkem místnosti'!$H:$H,'Celkem místnosti'!$D:$D,$A21,'Celkem místnosti'!$F:$F,BP$1)</f>
        <v>0</v>
      </c>
      <c r="BQ21" s="54">
        <f>COUNTIFS('Celkem místnosti'!$D:$D,'Odd. + typ'!$A21,'Celkem místnosti'!$F:$F,'Odd. + typ'!BP$1)</f>
        <v>0</v>
      </c>
      <c r="BR21" s="49">
        <f t="shared" si="31"/>
        <v>0</v>
      </c>
      <c r="BS21" s="137">
        <f t="shared" si="32"/>
        <v>0</v>
      </c>
      <c r="BT21" s="138">
        <f>SUMIFS('Celkem místnosti'!$H:$H,'Celkem místnosti'!$D:$D,$A21,'Celkem místnosti'!$F:$F,BT$1)</f>
        <v>0</v>
      </c>
      <c r="BU21" s="54">
        <f>COUNTIFS('Celkem místnosti'!$D:$D,'Odd. + typ'!$A21,'Celkem místnosti'!$F:$F,'Odd. + typ'!BT$1)</f>
        <v>0</v>
      </c>
      <c r="BV21" s="51">
        <f t="shared" si="33"/>
        <v>0</v>
      </c>
      <c r="BW21" s="137">
        <f t="shared" si="34"/>
        <v>0</v>
      </c>
      <c r="BX21" s="138">
        <f>SUMIFS('Celkem místnosti'!$H:$H,'Celkem místnosti'!$D:$D,$A21,'Celkem místnosti'!$F:$F,BX$1)</f>
        <v>0</v>
      </c>
      <c r="BY21" s="54">
        <f>COUNTIFS('Celkem místnosti'!$D:$D,'Odd. + typ'!$A21,'Celkem místnosti'!$F:$F,'Odd. + typ'!BX$1)</f>
        <v>0</v>
      </c>
      <c r="BZ21" s="51">
        <f t="shared" si="35"/>
        <v>0</v>
      </c>
      <c r="CA21" s="137">
        <f t="shared" si="36"/>
        <v>0</v>
      </c>
      <c r="CB21" s="138">
        <f>SUMIFS('Celkem místnosti'!$H:$H,'Celkem místnosti'!$D:$D,$A21,'Celkem místnosti'!$F:$F,CB$1)</f>
        <v>0</v>
      </c>
      <c r="CC21" s="54">
        <f>COUNTIFS('Celkem místnosti'!$D:$D,'Odd. + typ'!$A21,'Celkem místnosti'!$F:$F,'Odd. + typ'!CB$1)</f>
        <v>0</v>
      </c>
      <c r="CD21" s="51">
        <f t="shared" si="37"/>
        <v>0</v>
      </c>
      <c r="CE21" s="137">
        <f t="shared" si="38"/>
        <v>0</v>
      </c>
    </row>
    <row r="22" spans="1:83" x14ac:dyDescent="0.2">
      <c r="A22" s="109" t="s">
        <v>693</v>
      </c>
      <c r="B22" s="124">
        <f t="shared" si="1"/>
        <v>0</v>
      </c>
      <c r="C22" s="46">
        <f t="shared" si="0"/>
        <v>0</v>
      </c>
      <c r="D22" s="52">
        <f>SUMIF('Celkem místnosti'!D:D,A22,'Celkem místnosti'!H:H)</f>
        <v>311.80000000000007</v>
      </c>
      <c r="E22" s="129">
        <f>COUNTIFS('Celkem místnosti'!$D:$D,'Odd. + typ'!$A22)</f>
        <v>30</v>
      </c>
      <c r="F22" s="138">
        <f>SUMIFS('Celkem místnosti'!$H:$H,'Celkem místnosti'!$D:$D,$A22,'Celkem místnosti'!$F:$F,F$1)</f>
        <v>0</v>
      </c>
      <c r="G22" s="53">
        <f>COUNTIFS('Celkem místnosti'!$D:$D,'Odd. + typ'!$A22,'Celkem místnosti'!$F:$F,'Odd. + typ'!F$1)</f>
        <v>0</v>
      </c>
      <c r="H22" s="49">
        <f t="shared" si="2"/>
        <v>0</v>
      </c>
      <c r="I22" s="137">
        <f t="shared" si="39"/>
        <v>0</v>
      </c>
      <c r="J22" s="138">
        <f>SUMIFS('Celkem místnosti'!$H:$H,'Celkem místnosti'!$D:$D,$A22,'Celkem místnosti'!$F:$F,J$1)</f>
        <v>1.7</v>
      </c>
      <c r="K22" s="53">
        <f>COUNTIFS('Celkem místnosti'!$D:$D,'Odd. + typ'!$A22,'Celkem místnosti'!$F:$F,'Odd. + typ'!J$1)</f>
        <v>1</v>
      </c>
      <c r="L22" s="49">
        <f t="shared" si="3"/>
        <v>0</v>
      </c>
      <c r="M22" s="137">
        <f t="shared" si="4"/>
        <v>0</v>
      </c>
      <c r="N22" s="138">
        <f>SUMIFS('Celkem místnosti'!$H:$H,'Celkem místnosti'!$D:$D,$A22,'Celkem místnosti'!$F:$F,N$1)</f>
        <v>65.5</v>
      </c>
      <c r="O22" s="53">
        <f>COUNTIFS('Celkem místnosti'!$D:$D,'Odd. + typ'!$A22,'Celkem místnosti'!$F:$F,'Odd. + typ'!N$1)</f>
        <v>4</v>
      </c>
      <c r="P22" s="49">
        <f t="shared" si="5"/>
        <v>0</v>
      </c>
      <c r="Q22" s="137">
        <f t="shared" si="6"/>
        <v>0</v>
      </c>
      <c r="R22" s="138">
        <f>SUMIFS('Celkem místnosti'!$H:$H,'Celkem místnosti'!$D:$D,$A22,'Celkem místnosti'!$F:$F,R$1)</f>
        <v>107.39999999999998</v>
      </c>
      <c r="S22" s="53">
        <f>COUNTIFS('Celkem místnosti'!$D:$D,'Odd. + typ'!$A22,'Celkem místnosti'!$F:$F,'Odd. + typ'!R$1)</f>
        <v>14</v>
      </c>
      <c r="T22" s="49">
        <f t="shared" si="7"/>
        <v>0</v>
      </c>
      <c r="U22" s="137">
        <f t="shared" si="8"/>
        <v>0</v>
      </c>
      <c r="V22" s="138">
        <f>SUMIFS('Celkem místnosti'!$H:$H,'Celkem místnosti'!$D:$D,$A22,'Celkem místnosti'!$F:$F,V$1)</f>
        <v>0</v>
      </c>
      <c r="W22" s="153"/>
      <c r="X22" s="53">
        <f>COUNTIFS('Celkem místnosti'!$D:$D,'Odd. + typ'!$A22,'Celkem místnosti'!$F:$F,'Odd. + typ'!V$1)</f>
        <v>0</v>
      </c>
      <c r="Y22" s="49">
        <f t="shared" si="9"/>
        <v>0</v>
      </c>
      <c r="Z22" s="137">
        <f t="shared" si="10"/>
        <v>0</v>
      </c>
      <c r="AA22" s="138">
        <f>SUMIFS('Celkem místnosti'!$H:$H,'Celkem místnosti'!$D:$D,$A22,'Celkem místnosti'!$F:$F,AA$1)</f>
        <v>37.700000000000003</v>
      </c>
      <c r="AB22" s="54">
        <f>COUNTIFS('Celkem místnosti'!$D:$D,'Odd. + typ'!$A22,'Celkem místnosti'!$F:$F,'Odd. + typ'!AA$1)</f>
        <v>3</v>
      </c>
      <c r="AC22" s="49">
        <f t="shared" si="11"/>
        <v>0</v>
      </c>
      <c r="AD22" s="137">
        <f t="shared" si="12"/>
        <v>0</v>
      </c>
      <c r="AE22" s="138">
        <f>SUMIFS('Celkem místnosti'!$H:$H,'Celkem místnosti'!$D:$D,$A22,'Celkem místnosti'!$F:$F,AE$1)</f>
        <v>0</v>
      </c>
      <c r="AF22" s="54">
        <f>COUNTIFS('Celkem místnosti'!$D:$D,'Odd. + typ'!$A22,'Celkem místnosti'!$F:$F,'Odd. + typ'!AE$1)</f>
        <v>0</v>
      </c>
      <c r="AG22" s="49">
        <f t="shared" si="13"/>
        <v>0</v>
      </c>
      <c r="AH22" s="137">
        <f t="shared" si="14"/>
        <v>0</v>
      </c>
      <c r="AI22" s="138">
        <f>SUMIFS('Celkem místnosti'!$H:$H,'Celkem místnosti'!$D:$D,$A22,'Celkem místnosti'!$F:$F,AI$1)</f>
        <v>0</v>
      </c>
      <c r="AJ22" s="54">
        <f>COUNTIFS('Celkem místnosti'!$D:$D,'Odd. + typ'!$A22,'Celkem místnosti'!$F:$F,'Odd. + typ'!AI$1)</f>
        <v>0</v>
      </c>
      <c r="AK22" s="49">
        <f t="shared" si="15"/>
        <v>0</v>
      </c>
      <c r="AL22" s="137">
        <f t="shared" si="16"/>
        <v>0</v>
      </c>
      <c r="AM22" s="138">
        <f>SUMIFS('Celkem místnosti'!$H:$H,'Celkem místnosti'!$D:$D,$A22,'Celkem místnosti'!$F:$F,AM$1)</f>
        <v>0</v>
      </c>
      <c r="AN22" s="54">
        <f>COUNTIFS('Celkem místnosti'!$D:$D,'Odd. + typ'!$A22,'Celkem místnosti'!$F:$F,'Odd. + typ'!AM$1)</f>
        <v>0</v>
      </c>
      <c r="AO22" s="49">
        <f t="shared" si="17"/>
        <v>0</v>
      </c>
      <c r="AP22" s="137">
        <f t="shared" si="18"/>
        <v>0</v>
      </c>
      <c r="AQ22" s="138">
        <f>SUMIFS('Celkem místnosti'!$H:$H,'Celkem místnosti'!$D:$D,$A22,'Celkem místnosti'!$F:$F,AQ$1)</f>
        <v>17.5</v>
      </c>
      <c r="AR22" s="54">
        <f>COUNTIFS('Celkem místnosti'!$D:$D,'Odd. + typ'!$A22,'Celkem místnosti'!$F:$F,'Odd. + typ'!AQ$1)</f>
        <v>1</v>
      </c>
      <c r="AS22" s="49">
        <f t="shared" si="19"/>
        <v>0</v>
      </c>
      <c r="AT22" s="137">
        <f t="shared" si="20"/>
        <v>0</v>
      </c>
      <c r="AU22" s="138">
        <f>SUMIFS('Celkem místnosti'!$H:$H,'Celkem místnosti'!$D:$D,$A22,'Celkem místnosti'!$F:$F,AU$1)</f>
        <v>0</v>
      </c>
      <c r="AV22" s="153"/>
      <c r="AW22" s="54">
        <f>COUNTIFS('Celkem místnosti'!$D:$D,'Odd. + typ'!$A22,'Celkem místnosti'!$F:$F,'Odd. + typ'!AU$1)</f>
        <v>0</v>
      </c>
      <c r="AX22" s="49">
        <f t="shared" si="41"/>
        <v>0</v>
      </c>
      <c r="AY22" s="137">
        <f t="shared" si="22"/>
        <v>0</v>
      </c>
      <c r="AZ22" s="138">
        <f>SUMIFS('Celkem místnosti'!$H:$H,'Celkem místnosti'!$D:$D,$A22,'Celkem místnosti'!$F:$F,AZ$1)</f>
        <v>11.4</v>
      </c>
      <c r="BA22" s="54">
        <f>COUNTIFS('Celkem místnosti'!$D:$D,'Odd. + typ'!$A22,'Celkem místnosti'!$F:$F,'Odd. + typ'!AZ$1)</f>
        <v>1</v>
      </c>
      <c r="BB22" s="49">
        <f t="shared" si="23"/>
        <v>0</v>
      </c>
      <c r="BC22" s="137">
        <f t="shared" si="24"/>
        <v>0</v>
      </c>
      <c r="BD22" s="138">
        <f>SUMIFS('Celkem místnosti'!$H:$H,'Celkem místnosti'!$D:$D,$A22,'Celkem místnosti'!$F:$F,BD$1)</f>
        <v>19.2</v>
      </c>
      <c r="BE22" s="54">
        <f>COUNTIFS('Celkem místnosti'!$D:$D,'Odd. + typ'!$A22,'Celkem místnosti'!$F:$F,'Odd. + typ'!BD$1)</f>
        <v>1</v>
      </c>
      <c r="BF22" s="49">
        <f t="shared" si="25"/>
        <v>0</v>
      </c>
      <c r="BG22" s="137">
        <f t="shared" si="26"/>
        <v>0</v>
      </c>
      <c r="BH22" s="138">
        <f>SUMIFS('Celkem místnosti'!$H:$H,'Celkem místnosti'!$D:$D,$A22,'Celkem místnosti'!$F:$F,BH$1)</f>
        <v>1.9</v>
      </c>
      <c r="BI22" s="54">
        <f>COUNTIFS('Celkem místnosti'!$D:$D,'Odd. + typ'!$A22,'Celkem místnosti'!$F:$F,'Odd. + typ'!BH$1)</f>
        <v>1</v>
      </c>
      <c r="BJ22" s="49">
        <f t="shared" si="27"/>
        <v>0</v>
      </c>
      <c r="BK22" s="137">
        <f t="shared" si="28"/>
        <v>0</v>
      </c>
      <c r="BL22" s="138">
        <f>SUMIFS('Celkem místnosti'!$H:$H,'Celkem místnosti'!$D:$D,$A22,'Celkem místnosti'!$F:$F,BL$1)</f>
        <v>13.5</v>
      </c>
      <c r="BM22" s="54">
        <f>COUNTIFS('Celkem místnosti'!$D:$D,'Odd. + typ'!$A22,'Celkem místnosti'!$F:$F,'Odd. + typ'!BL$1)</f>
        <v>1</v>
      </c>
      <c r="BN22" s="49">
        <f t="shared" si="29"/>
        <v>0</v>
      </c>
      <c r="BO22" s="137">
        <f t="shared" si="30"/>
        <v>0</v>
      </c>
      <c r="BP22" s="138">
        <f>SUMIFS('Celkem místnosti'!$H:$H,'Celkem místnosti'!$D:$D,$A22,'Celkem místnosti'!$F:$F,BP$1)</f>
        <v>0</v>
      </c>
      <c r="BQ22" s="54">
        <f>COUNTIFS('Celkem místnosti'!$D:$D,'Odd. + typ'!$A22,'Celkem místnosti'!$F:$F,'Odd. + typ'!BP$1)</f>
        <v>0</v>
      </c>
      <c r="BR22" s="49">
        <f t="shared" si="31"/>
        <v>0</v>
      </c>
      <c r="BS22" s="137">
        <f t="shared" si="32"/>
        <v>0</v>
      </c>
      <c r="BT22" s="138">
        <f>SUMIFS('Celkem místnosti'!$H:$H,'Celkem místnosti'!$D:$D,$A22,'Celkem místnosti'!$F:$F,BT$1)</f>
        <v>36</v>
      </c>
      <c r="BU22" s="54">
        <f>COUNTIFS('Celkem místnosti'!$D:$D,'Odd. + typ'!$A22,'Celkem místnosti'!$F:$F,'Odd. + typ'!BT$1)</f>
        <v>3</v>
      </c>
      <c r="BV22" s="51">
        <f t="shared" si="33"/>
        <v>0</v>
      </c>
      <c r="BW22" s="137">
        <f t="shared" si="34"/>
        <v>0</v>
      </c>
      <c r="BX22" s="138">
        <f>SUMIFS('Celkem místnosti'!$H:$H,'Celkem místnosti'!$D:$D,$A22,'Celkem místnosti'!$F:$F,BX$1)</f>
        <v>0</v>
      </c>
      <c r="BY22" s="54">
        <f>COUNTIFS('Celkem místnosti'!$D:$D,'Odd. + typ'!$A22,'Celkem místnosti'!$F:$F,'Odd. + typ'!BX$1)</f>
        <v>0</v>
      </c>
      <c r="BZ22" s="51">
        <f t="shared" si="35"/>
        <v>0</v>
      </c>
      <c r="CA22" s="137">
        <f t="shared" si="36"/>
        <v>0</v>
      </c>
      <c r="CB22" s="138">
        <f>SUMIFS('Celkem místnosti'!$H:$H,'Celkem místnosti'!$D:$D,$A22,'Celkem místnosti'!$F:$F,CB$1)</f>
        <v>0</v>
      </c>
      <c r="CC22" s="54">
        <f>COUNTIFS('Celkem místnosti'!$D:$D,'Odd. + typ'!$A22,'Celkem místnosti'!$F:$F,'Odd. + typ'!CB$1)</f>
        <v>0</v>
      </c>
      <c r="CD22" s="51">
        <f t="shared" si="37"/>
        <v>0</v>
      </c>
      <c r="CE22" s="137">
        <f t="shared" si="38"/>
        <v>0</v>
      </c>
    </row>
    <row r="23" spans="1:83" x14ac:dyDescent="0.2">
      <c r="A23" s="108" t="s">
        <v>1062</v>
      </c>
      <c r="B23" s="124">
        <f t="shared" si="1"/>
        <v>0</v>
      </c>
      <c r="C23" s="46">
        <f t="shared" si="0"/>
        <v>0</v>
      </c>
      <c r="D23" s="52">
        <f>SUMIF('Celkem místnosti'!D:D,A23,'Celkem místnosti'!H:H)</f>
        <v>929.35000000000048</v>
      </c>
      <c r="E23" s="129">
        <f>COUNTIFS('Celkem místnosti'!$D:$D,'Odd. + typ'!$A23)</f>
        <v>68</v>
      </c>
      <c r="F23" s="138">
        <f>SUMIFS('Celkem místnosti'!$H:$H,'Celkem místnosti'!$D:$D,$A23,'Celkem místnosti'!$F:$F,F$1)</f>
        <v>484.87999999999994</v>
      </c>
      <c r="G23" s="53">
        <f>COUNTIFS('Celkem místnosti'!$D:$D,'Odd. + typ'!$A23,'Celkem místnosti'!$F:$F,'Odd. + typ'!F$1)</f>
        <v>37</v>
      </c>
      <c r="H23" s="49">
        <f t="shared" si="2"/>
        <v>0</v>
      </c>
      <c r="I23" s="137">
        <f t="shared" si="39"/>
        <v>0</v>
      </c>
      <c r="J23" s="138">
        <f>SUMIFS('Celkem místnosti'!$H:$H,'Celkem místnosti'!$D:$D,$A23,'Celkem místnosti'!$F:$F,J$1)</f>
        <v>6.35</v>
      </c>
      <c r="K23" s="53">
        <f>COUNTIFS('Celkem místnosti'!$D:$D,'Odd. + typ'!$A23,'Celkem místnosti'!$F:$F,'Odd. + typ'!J$1)</f>
        <v>1</v>
      </c>
      <c r="L23" s="49">
        <f t="shared" si="3"/>
        <v>0</v>
      </c>
      <c r="M23" s="137">
        <f t="shared" si="4"/>
        <v>0</v>
      </c>
      <c r="N23" s="138">
        <f>SUMIFS('Celkem místnosti'!$H:$H,'Celkem místnosti'!$D:$D,$A23,'Celkem místnosti'!$F:$F,N$1)</f>
        <v>0</v>
      </c>
      <c r="O23" s="53">
        <f>COUNTIFS('Celkem místnosti'!$D:$D,'Odd. + typ'!$A23,'Celkem místnosti'!$F:$F,'Odd. + typ'!N$1)</f>
        <v>0</v>
      </c>
      <c r="P23" s="49">
        <f t="shared" si="5"/>
        <v>0</v>
      </c>
      <c r="Q23" s="137">
        <f t="shared" si="6"/>
        <v>0</v>
      </c>
      <c r="R23" s="138">
        <f>SUMIFS('Celkem místnosti'!$H:$H,'Celkem místnosti'!$D:$D,$A23,'Celkem místnosti'!$F:$F,R$1)</f>
        <v>44.480000000000004</v>
      </c>
      <c r="S23" s="53">
        <f>COUNTIFS('Celkem místnosti'!$D:$D,'Odd. + typ'!$A23,'Celkem místnosti'!$F:$F,'Odd. + typ'!R$1)</f>
        <v>3</v>
      </c>
      <c r="T23" s="49">
        <f t="shared" si="7"/>
        <v>0</v>
      </c>
      <c r="U23" s="137">
        <f t="shared" si="8"/>
        <v>0</v>
      </c>
      <c r="V23" s="138">
        <f>SUMIFS('Celkem místnosti'!$H:$H,'Celkem místnosti'!$D:$D,$A23,'Celkem místnosti'!$F:$F,V$1)</f>
        <v>0</v>
      </c>
      <c r="W23" s="153"/>
      <c r="X23" s="53">
        <f>COUNTIFS('Celkem místnosti'!$D:$D,'Odd. + typ'!$A23,'Celkem místnosti'!$F:$F,'Odd. + typ'!V$1)</f>
        <v>0</v>
      </c>
      <c r="Y23" s="49">
        <f t="shared" si="9"/>
        <v>0</v>
      </c>
      <c r="Z23" s="137">
        <f t="shared" si="10"/>
        <v>0</v>
      </c>
      <c r="AA23" s="138">
        <f>SUMIFS('Celkem místnosti'!$H:$H,'Celkem místnosti'!$D:$D,$A23,'Celkem místnosti'!$F:$F,AA$1)</f>
        <v>186.37</v>
      </c>
      <c r="AB23" s="54">
        <f>COUNTIFS('Celkem místnosti'!$D:$D,'Odd. + typ'!$A23,'Celkem místnosti'!$F:$F,'Odd. + typ'!AA$1)</f>
        <v>5</v>
      </c>
      <c r="AC23" s="49">
        <f t="shared" si="11"/>
        <v>0</v>
      </c>
      <c r="AD23" s="137">
        <f t="shared" si="12"/>
        <v>0</v>
      </c>
      <c r="AE23" s="138">
        <f>SUMIFS('Celkem místnosti'!$H:$H,'Celkem místnosti'!$D:$D,$A23,'Celkem místnosti'!$F:$F,AE$1)</f>
        <v>0</v>
      </c>
      <c r="AF23" s="54">
        <f>COUNTIFS('Celkem místnosti'!$D:$D,'Odd. + typ'!$A23,'Celkem místnosti'!$F:$F,'Odd. + typ'!AE$1)</f>
        <v>0</v>
      </c>
      <c r="AG23" s="49">
        <f t="shared" si="13"/>
        <v>0</v>
      </c>
      <c r="AH23" s="137">
        <f t="shared" si="14"/>
        <v>0</v>
      </c>
      <c r="AI23" s="138">
        <f>SUMIFS('Celkem místnosti'!$H:$H,'Celkem místnosti'!$D:$D,$A23,'Celkem místnosti'!$F:$F,AI$1)</f>
        <v>0</v>
      </c>
      <c r="AJ23" s="54">
        <f>COUNTIFS('Celkem místnosti'!$D:$D,'Odd. + typ'!$A23,'Celkem místnosti'!$F:$F,'Odd. + typ'!AI$1)</f>
        <v>0</v>
      </c>
      <c r="AK23" s="49">
        <f t="shared" si="15"/>
        <v>0</v>
      </c>
      <c r="AL23" s="137">
        <f t="shared" si="16"/>
        <v>0</v>
      </c>
      <c r="AM23" s="138">
        <f>SUMIFS('Celkem místnosti'!$H:$H,'Celkem místnosti'!$D:$D,$A23,'Celkem místnosti'!$F:$F,AM$1)</f>
        <v>0</v>
      </c>
      <c r="AN23" s="54">
        <f>COUNTIFS('Celkem místnosti'!$D:$D,'Odd. + typ'!$A23,'Celkem místnosti'!$F:$F,'Odd. + typ'!AM$1)</f>
        <v>0</v>
      </c>
      <c r="AO23" s="49">
        <f t="shared" si="17"/>
        <v>0</v>
      </c>
      <c r="AP23" s="137">
        <f t="shared" si="18"/>
        <v>0</v>
      </c>
      <c r="AQ23" s="138">
        <f>SUMIFS('Celkem místnosti'!$H:$H,'Celkem místnosti'!$D:$D,$A23,'Celkem místnosti'!$F:$F,AQ$1)</f>
        <v>0</v>
      </c>
      <c r="AR23" s="54">
        <f>COUNTIFS('Celkem místnosti'!$D:$D,'Odd. + typ'!$A23,'Celkem místnosti'!$F:$F,'Odd. + typ'!AQ$1)</f>
        <v>0</v>
      </c>
      <c r="AS23" s="49">
        <f t="shared" si="19"/>
        <v>0</v>
      </c>
      <c r="AT23" s="137">
        <f t="shared" si="20"/>
        <v>0</v>
      </c>
      <c r="AU23" s="138">
        <f>SUMIFS('Celkem místnosti'!$H:$H,'Celkem místnosti'!$D:$D,$A23,'Celkem místnosti'!$F:$F,AU$1)</f>
        <v>152.19999999999999</v>
      </c>
      <c r="AV23" s="153">
        <v>12</v>
      </c>
      <c r="AW23" s="54">
        <f>COUNTIFS('Celkem místnosti'!$D:$D,'Odd. + typ'!$A23,'Celkem místnosti'!$F:$F,'Odd. + typ'!AU$1)</f>
        <v>5</v>
      </c>
      <c r="AX23" s="49">
        <f t="shared" si="41"/>
        <v>0</v>
      </c>
      <c r="AY23" s="137">
        <f t="shared" si="22"/>
        <v>0</v>
      </c>
      <c r="AZ23" s="138">
        <f>SUMIFS('Celkem místnosti'!$H:$H,'Celkem místnosti'!$D:$D,$A23,'Celkem místnosti'!$F:$F,AZ$1)</f>
        <v>23.91</v>
      </c>
      <c r="BA23" s="54">
        <f>COUNTIFS('Celkem místnosti'!$D:$D,'Odd. + typ'!$A23,'Celkem místnosti'!$F:$F,'Odd. + typ'!AZ$1)</f>
        <v>5</v>
      </c>
      <c r="BB23" s="49">
        <f t="shared" si="23"/>
        <v>0</v>
      </c>
      <c r="BC23" s="137">
        <f t="shared" si="24"/>
        <v>0</v>
      </c>
      <c r="BD23" s="138">
        <f>SUMIFS('Celkem místnosti'!$H:$H,'Celkem místnosti'!$D:$D,$A23,'Celkem místnosti'!$F:$F,BD$1)</f>
        <v>8.07</v>
      </c>
      <c r="BE23" s="54">
        <f>COUNTIFS('Celkem místnosti'!$D:$D,'Odd. + typ'!$A23,'Celkem místnosti'!$F:$F,'Odd. + typ'!BD$1)</f>
        <v>1</v>
      </c>
      <c r="BF23" s="49">
        <f t="shared" si="25"/>
        <v>0</v>
      </c>
      <c r="BG23" s="137">
        <f t="shared" si="26"/>
        <v>0</v>
      </c>
      <c r="BH23" s="138">
        <f>SUMIFS('Celkem místnosti'!$H:$H,'Celkem místnosti'!$D:$D,$A23,'Celkem místnosti'!$F:$F,BH$1)</f>
        <v>6.82</v>
      </c>
      <c r="BI23" s="54">
        <f>COUNTIFS('Celkem místnosti'!$D:$D,'Odd. + typ'!$A23,'Celkem místnosti'!$F:$F,'Odd. + typ'!BH$1)</f>
        <v>2</v>
      </c>
      <c r="BJ23" s="49">
        <f t="shared" si="27"/>
        <v>0</v>
      </c>
      <c r="BK23" s="137">
        <f t="shared" si="28"/>
        <v>0</v>
      </c>
      <c r="BL23" s="138">
        <f>SUMIFS('Celkem místnosti'!$H:$H,'Celkem místnosti'!$D:$D,$A23,'Celkem místnosti'!$F:$F,BL$1)</f>
        <v>16.27</v>
      </c>
      <c r="BM23" s="54">
        <f>COUNTIFS('Celkem místnosti'!$D:$D,'Odd. + typ'!$A23,'Celkem místnosti'!$F:$F,'Odd. + typ'!BL$1)</f>
        <v>2</v>
      </c>
      <c r="BN23" s="49">
        <f t="shared" si="29"/>
        <v>0</v>
      </c>
      <c r="BO23" s="137">
        <f t="shared" si="30"/>
        <v>0</v>
      </c>
      <c r="BP23" s="138">
        <f>SUMIFS('Celkem místnosti'!$H:$H,'Celkem místnosti'!$D:$D,$A23,'Celkem místnosti'!$F:$F,BP$1)</f>
        <v>0</v>
      </c>
      <c r="BQ23" s="54">
        <f>COUNTIFS('Celkem místnosti'!$D:$D,'Odd. + typ'!$A23,'Celkem místnosti'!$F:$F,'Odd. + typ'!BP$1)</f>
        <v>0</v>
      </c>
      <c r="BR23" s="49">
        <f t="shared" si="31"/>
        <v>0</v>
      </c>
      <c r="BS23" s="137">
        <f t="shared" si="32"/>
        <v>0</v>
      </c>
      <c r="BT23" s="138">
        <f>SUMIFS('Celkem místnosti'!$H:$H,'Celkem místnosti'!$D:$D,$A23,'Celkem místnosti'!$F:$F,BT$1)</f>
        <v>0</v>
      </c>
      <c r="BU23" s="54">
        <f>COUNTIFS('Celkem místnosti'!$D:$D,'Odd. + typ'!$A23,'Celkem místnosti'!$F:$F,'Odd. + typ'!BT$1)</f>
        <v>7</v>
      </c>
      <c r="BV23" s="51">
        <f t="shared" si="33"/>
        <v>0</v>
      </c>
      <c r="BW23" s="137">
        <f t="shared" si="34"/>
        <v>0</v>
      </c>
      <c r="BX23" s="138">
        <f>SUMIFS('Celkem místnosti'!$H:$H,'Celkem místnosti'!$D:$D,$A23,'Celkem místnosti'!$F:$F,BX$1)</f>
        <v>0</v>
      </c>
      <c r="BY23" s="54">
        <f>COUNTIFS('Celkem místnosti'!$D:$D,'Odd. + typ'!$A23,'Celkem místnosti'!$F:$F,'Odd. + typ'!BX$1)</f>
        <v>0</v>
      </c>
      <c r="BZ23" s="51">
        <f t="shared" si="35"/>
        <v>0</v>
      </c>
      <c r="CA23" s="137">
        <f t="shared" si="36"/>
        <v>0</v>
      </c>
      <c r="CB23" s="138">
        <f>SUMIFS('Celkem místnosti'!$H:$H,'Celkem místnosti'!$D:$D,$A23,'Celkem místnosti'!$F:$F,CB$1)</f>
        <v>0</v>
      </c>
      <c r="CC23" s="54">
        <f>COUNTIFS('Celkem místnosti'!$D:$D,'Odd. + typ'!$A23,'Celkem místnosti'!$F:$F,'Odd. + typ'!CB$1)</f>
        <v>0</v>
      </c>
      <c r="CD23" s="51">
        <f t="shared" si="37"/>
        <v>0</v>
      </c>
      <c r="CE23" s="137">
        <f t="shared" si="38"/>
        <v>0</v>
      </c>
    </row>
    <row r="24" spans="1:83" x14ac:dyDescent="0.2">
      <c r="A24" s="107" t="s">
        <v>1061</v>
      </c>
      <c r="B24" s="124">
        <f t="shared" si="1"/>
        <v>0</v>
      </c>
      <c r="C24" s="46">
        <f t="shared" si="0"/>
        <v>0</v>
      </c>
      <c r="D24" s="52">
        <f>SUMIF('Celkem místnosti'!D:D,A24,'Celkem místnosti'!H:H)</f>
        <v>1223.0000000000002</v>
      </c>
      <c r="E24" s="129">
        <f>COUNTIFS('Celkem místnosti'!$D:$D,'Odd. + typ'!$A24)</f>
        <v>87</v>
      </c>
      <c r="F24" s="138">
        <f>SUMIFS('Celkem místnosti'!$H:$H,'Celkem místnosti'!$D:$D,$A24,'Celkem místnosti'!$F:$F,F$1)</f>
        <v>485.69999999999993</v>
      </c>
      <c r="G24" s="53">
        <f>COUNTIFS('Celkem místnosti'!$D:$D,'Odd. + typ'!$A24,'Celkem místnosti'!$F:$F,'Odd. + typ'!F$1)</f>
        <v>49</v>
      </c>
      <c r="H24" s="49">
        <f t="shared" si="2"/>
        <v>0</v>
      </c>
      <c r="I24" s="137">
        <f t="shared" si="39"/>
        <v>0</v>
      </c>
      <c r="J24" s="138">
        <f>SUMIFS('Celkem místnosti'!$H:$H,'Celkem místnosti'!$D:$D,$A24,'Celkem místnosti'!$F:$F,J$1)</f>
        <v>44.4</v>
      </c>
      <c r="K24" s="53">
        <f>COUNTIFS('Celkem místnosti'!$D:$D,'Odd. + typ'!$A24,'Celkem místnosti'!$F:$F,'Odd. + typ'!J$1)</f>
        <v>3</v>
      </c>
      <c r="L24" s="49">
        <f t="shared" si="3"/>
        <v>0</v>
      </c>
      <c r="M24" s="137">
        <f t="shared" si="4"/>
        <v>0</v>
      </c>
      <c r="N24" s="138">
        <f>SUMIFS('Celkem místnosti'!$H:$H,'Celkem místnosti'!$D:$D,$A24,'Celkem místnosti'!$F:$F,N$1)</f>
        <v>0</v>
      </c>
      <c r="O24" s="53">
        <f>COUNTIFS('Celkem místnosti'!$D:$D,'Odd. + typ'!$A24,'Celkem místnosti'!$F:$F,'Odd. + typ'!N$1)</f>
        <v>0</v>
      </c>
      <c r="P24" s="49">
        <f t="shared" si="5"/>
        <v>0</v>
      </c>
      <c r="Q24" s="137">
        <f t="shared" si="6"/>
        <v>0</v>
      </c>
      <c r="R24" s="138">
        <f>SUMIFS('Celkem místnosti'!$H:$H,'Celkem místnosti'!$D:$D,$A24,'Celkem místnosti'!$F:$F,R$1)</f>
        <v>258</v>
      </c>
      <c r="S24" s="53">
        <f>COUNTIFS('Celkem místnosti'!$D:$D,'Odd. + typ'!$A24,'Celkem místnosti'!$F:$F,'Odd. + typ'!R$1)</f>
        <v>16</v>
      </c>
      <c r="T24" s="49">
        <f t="shared" si="7"/>
        <v>0</v>
      </c>
      <c r="U24" s="137">
        <f t="shared" si="8"/>
        <v>0</v>
      </c>
      <c r="V24" s="138">
        <f>SUMIFS('Celkem místnosti'!$H:$H,'Celkem místnosti'!$D:$D,$A24,'Celkem místnosti'!$F:$F,V$1)</f>
        <v>0</v>
      </c>
      <c r="W24" s="153"/>
      <c r="X24" s="53">
        <f>COUNTIFS('Celkem místnosti'!$D:$D,'Odd. + typ'!$A24,'Celkem místnosti'!$F:$F,'Odd. + typ'!V$1)</f>
        <v>0</v>
      </c>
      <c r="Y24" s="49">
        <f t="shared" si="9"/>
        <v>0</v>
      </c>
      <c r="Z24" s="137">
        <f t="shared" si="10"/>
        <v>0</v>
      </c>
      <c r="AA24" s="138">
        <f>SUMIFS('Celkem místnosti'!$H:$H,'Celkem místnosti'!$D:$D,$A24,'Celkem místnosti'!$F:$F,AA$1)</f>
        <v>331.79999999999995</v>
      </c>
      <c r="AB24" s="54">
        <f>COUNTIFS('Celkem místnosti'!$D:$D,'Odd. + typ'!$A24,'Celkem místnosti'!$F:$F,'Odd. + typ'!AA$1)</f>
        <v>8</v>
      </c>
      <c r="AC24" s="49">
        <f t="shared" si="11"/>
        <v>0</v>
      </c>
      <c r="AD24" s="137">
        <f t="shared" si="12"/>
        <v>0</v>
      </c>
      <c r="AE24" s="138">
        <f>SUMIFS('Celkem místnosti'!$H:$H,'Celkem místnosti'!$D:$D,$A24,'Celkem místnosti'!$F:$F,AE$1)</f>
        <v>0</v>
      </c>
      <c r="AF24" s="54">
        <f>COUNTIFS('Celkem místnosti'!$D:$D,'Odd. + typ'!$A24,'Celkem místnosti'!$F:$F,'Odd. + typ'!AE$1)</f>
        <v>0</v>
      </c>
      <c r="AG24" s="49">
        <f t="shared" si="13"/>
        <v>0</v>
      </c>
      <c r="AH24" s="137">
        <f t="shared" si="14"/>
        <v>0</v>
      </c>
      <c r="AI24" s="138">
        <f>SUMIFS('Celkem místnosti'!$H:$H,'Celkem místnosti'!$D:$D,$A24,'Celkem místnosti'!$F:$F,AI$1)</f>
        <v>6.5</v>
      </c>
      <c r="AJ24" s="54">
        <f>COUNTIFS('Celkem místnosti'!$D:$D,'Odd. + typ'!$A24,'Celkem místnosti'!$F:$F,'Odd. + typ'!AI$1)</f>
        <v>1</v>
      </c>
      <c r="AK24" s="49">
        <f t="shared" si="15"/>
        <v>0</v>
      </c>
      <c r="AL24" s="137">
        <f t="shared" si="16"/>
        <v>0</v>
      </c>
      <c r="AM24" s="138">
        <f>SUMIFS('Celkem místnosti'!$H:$H,'Celkem místnosti'!$D:$D,$A24,'Celkem místnosti'!$F:$F,AM$1)</f>
        <v>0</v>
      </c>
      <c r="AN24" s="54">
        <f>COUNTIFS('Celkem místnosti'!$D:$D,'Odd. + typ'!$A24,'Celkem místnosti'!$F:$F,'Odd. + typ'!AM$1)</f>
        <v>0</v>
      </c>
      <c r="AO24" s="49">
        <f t="shared" si="17"/>
        <v>0</v>
      </c>
      <c r="AP24" s="137">
        <f t="shared" si="18"/>
        <v>0</v>
      </c>
      <c r="AQ24" s="138">
        <f>SUMIFS('Celkem místnosti'!$H:$H,'Celkem místnosti'!$D:$D,$A24,'Celkem místnosti'!$F:$F,AQ$1)</f>
        <v>54</v>
      </c>
      <c r="AR24" s="54">
        <f>COUNTIFS('Celkem místnosti'!$D:$D,'Odd. + typ'!$A24,'Celkem místnosti'!$F:$F,'Odd. + typ'!AQ$1)</f>
        <v>2</v>
      </c>
      <c r="AS24" s="49">
        <f t="shared" si="19"/>
        <v>0</v>
      </c>
      <c r="AT24" s="137">
        <f t="shared" si="20"/>
        <v>0</v>
      </c>
      <c r="AU24" s="138">
        <f>SUMIFS('Celkem místnosti'!$H:$H,'Celkem místnosti'!$D:$D,$A24,'Celkem místnosti'!$F:$F,AU$1)</f>
        <v>0</v>
      </c>
      <c r="AV24" s="153"/>
      <c r="AW24" s="54">
        <f>COUNTIFS('Celkem místnosti'!$D:$D,'Odd. + typ'!$A24,'Celkem místnosti'!$F:$F,'Odd. + typ'!AU$1)</f>
        <v>0</v>
      </c>
      <c r="AX24" s="49">
        <f t="shared" si="41"/>
        <v>0</v>
      </c>
      <c r="AY24" s="137">
        <f t="shared" si="22"/>
        <v>0</v>
      </c>
      <c r="AZ24" s="138">
        <f>SUMIFS('Celkem místnosti'!$H:$H,'Celkem místnosti'!$D:$D,$A24,'Celkem místnosti'!$F:$F,AZ$1)</f>
        <v>21.2</v>
      </c>
      <c r="BA24" s="54">
        <f>COUNTIFS('Celkem místnosti'!$D:$D,'Odd. + typ'!$A24,'Celkem místnosti'!$F:$F,'Odd. + typ'!AZ$1)</f>
        <v>2</v>
      </c>
      <c r="BB24" s="49">
        <f t="shared" si="23"/>
        <v>0</v>
      </c>
      <c r="BC24" s="137">
        <f t="shared" si="24"/>
        <v>0</v>
      </c>
      <c r="BD24" s="138">
        <f>SUMIFS('Celkem místnosti'!$H:$H,'Celkem místnosti'!$D:$D,$A24,'Celkem místnosti'!$F:$F,BD$1)</f>
        <v>10.5</v>
      </c>
      <c r="BE24" s="54">
        <f>COUNTIFS('Celkem místnosti'!$D:$D,'Odd. + typ'!$A24,'Celkem místnosti'!$F:$F,'Odd. + typ'!BD$1)</f>
        <v>2</v>
      </c>
      <c r="BF24" s="49">
        <f t="shared" si="25"/>
        <v>0</v>
      </c>
      <c r="BG24" s="137">
        <f t="shared" si="26"/>
        <v>0</v>
      </c>
      <c r="BH24" s="138">
        <f>SUMIFS('Celkem místnosti'!$H:$H,'Celkem místnosti'!$D:$D,$A24,'Celkem místnosti'!$F:$F,BH$1)</f>
        <v>8.5</v>
      </c>
      <c r="BI24" s="54">
        <f>COUNTIFS('Celkem místnosti'!$D:$D,'Odd. + typ'!$A24,'Celkem místnosti'!$F:$F,'Odd. + typ'!BH$1)</f>
        <v>2</v>
      </c>
      <c r="BJ24" s="49">
        <f t="shared" si="27"/>
        <v>0</v>
      </c>
      <c r="BK24" s="137">
        <f t="shared" si="28"/>
        <v>0</v>
      </c>
      <c r="BL24" s="138">
        <f>SUMIFS('Celkem místnosti'!$H:$H,'Celkem místnosti'!$D:$D,$A24,'Celkem místnosti'!$F:$F,BL$1)</f>
        <v>0</v>
      </c>
      <c r="BM24" s="54">
        <f>COUNTIFS('Celkem místnosti'!$D:$D,'Odd. + typ'!$A24,'Celkem místnosti'!$F:$F,'Odd. + typ'!BL$1)</f>
        <v>0</v>
      </c>
      <c r="BN24" s="49">
        <f t="shared" si="29"/>
        <v>0</v>
      </c>
      <c r="BO24" s="137">
        <f t="shared" si="30"/>
        <v>0</v>
      </c>
      <c r="BP24" s="138">
        <f>SUMIFS('Celkem místnosti'!$H:$H,'Celkem místnosti'!$D:$D,$A24,'Celkem místnosti'!$F:$F,BP$1)</f>
        <v>0</v>
      </c>
      <c r="BQ24" s="54">
        <f>COUNTIFS('Celkem místnosti'!$D:$D,'Odd. + typ'!$A24,'Celkem místnosti'!$F:$F,'Odd. + typ'!BP$1)</f>
        <v>0</v>
      </c>
      <c r="BR24" s="49">
        <f t="shared" si="31"/>
        <v>0</v>
      </c>
      <c r="BS24" s="137">
        <f t="shared" si="32"/>
        <v>0</v>
      </c>
      <c r="BT24" s="138">
        <f>SUMIFS('Celkem místnosti'!$H:$H,'Celkem místnosti'!$D:$D,$A24,'Celkem místnosti'!$F:$F,BT$1)</f>
        <v>2.4</v>
      </c>
      <c r="BU24" s="54">
        <f>COUNTIFS('Celkem místnosti'!$D:$D,'Odd. + typ'!$A24,'Celkem místnosti'!$F:$F,'Odd. + typ'!BT$1)</f>
        <v>2</v>
      </c>
      <c r="BV24" s="51">
        <f t="shared" si="33"/>
        <v>0</v>
      </c>
      <c r="BW24" s="137">
        <f t="shared" si="34"/>
        <v>0</v>
      </c>
      <c r="BX24" s="138">
        <f>SUMIFS('Celkem místnosti'!$H:$H,'Celkem místnosti'!$D:$D,$A24,'Celkem místnosti'!$F:$F,BX$1)</f>
        <v>0</v>
      </c>
      <c r="BY24" s="54">
        <f>COUNTIFS('Celkem místnosti'!$D:$D,'Odd. + typ'!$A24,'Celkem místnosti'!$F:$F,'Odd. + typ'!BX$1)</f>
        <v>0</v>
      </c>
      <c r="BZ24" s="51">
        <f t="shared" si="35"/>
        <v>0</v>
      </c>
      <c r="CA24" s="137">
        <f t="shared" si="36"/>
        <v>0</v>
      </c>
      <c r="CB24" s="138">
        <f>SUMIFS('Celkem místnosti'!$H:$H,'Celkem místnosti'!$D:$D,$A24,'Celkem místnosti'!$F:$F,CB$1)</f>
        <v>0</v>
      </c>
      <c r="CC24" s="54">
        <f>COUNTIFS('Celkem místnosti'!$D:$D,'Odd. + typ'!$A24,'Celkem místnosti'!$F:$F,'Odd. + typ'!CB$1)</f>
        <v>0</v>
      </c>
      <c r="CD24" s="51">
        <f t="shared" si="37"/>
        <v>0</v>
      </c>
      <c r="CE24" s="137">
        <f t="shared" si="38"/>
        <v>0</v>
      </c>
    </row>
    <row r="25" spans="1:83" x14ac:dyDescent="0.2">
      <c r="A25" s="107" t="s">
        <v>68</v>
      </c>
      <c r="B25" s="124">
        <f t="shared" si="1"/>
        <v>0</v>
      </c>
      <c r="C25" s="46">
        <f t="shared" si="0"/>
        <v>0</v>
      </c>
      <c r="D25" s="52">
        <f>SUMIF('Celkem místnosti'!D:D,A25,'Celkem místnosti'!H:H)</f>
        <v>801.96999999999991</v>
      </c>
      <c r="E25" s="129">
        <f>COUNTIFS('Celkem místnosti'!$D:$D,'Odd. + typ'!$A25)</f>
        <v>49</v>
      </c>
      <c r="F25" s="138">
        <f>SUMIFS('Celkem místnosti'!$H:$H,'Celkem místnosti'!$D:$D,$A25,'Celkem místnosti'!$F:$F,F$1)</f>
        <v>21.64</v>
      </c>
      <c r="G25" s="53">
        <f>COUNTIFS('Celkem místnosti'!$D:$D,'Odd. + typ'!$A25,'Celkem místnosti'!$F:$F,'Odd. + typ'!F$1)</f>
        <v>2</v>
      </c>
      <c r="H25" s="49">
        <f t="shared" si="2"/>
        <v>0</v>
      </c>
      <c r="I25" s="137">
        <f t="shared" si="39"/>
        <v>0</v>
      </c>
      <c r="J25" s="138">
        <f>SUMIFS('Celkem místnosti'!$H:$H,'Celkem místnosti'!$D:$D,$A25,'Celkem místnosti'!$F:$F,J$1)</f>
        <v>450.12999999999994</v>
      </c>
      <c r="K25" s="53">
        <f>COUNTIFS('Celkem místnosti'!$D:$D,'Odd. + typ'!$A25,'Celkem místnosti'!$F:$F,'Odd. + typ'!J$1)</f>
        <v>35</v>
      </c>
      <c r="L25" s="49">
        <f t="shared" si="3"/>
        <v>0</v>
      </c>
      <c r="M25" s="137">
        <f t="shared" si="4"/>
        <v>0</v>
      </c>
      <c r="N25" s="138">
        <f>SUMIFS('Celkem místnosti'!$H:$H,'Celkem místnosti'!$D:$D,$A25,'Celkem místnosti'!$F:$F,N$1)</f>
        <v>0</v>
      </c>
      <c r="O25" s="53">
        <f>COUNTIFS('Celkem místnosti'!$D:$D,'Odd. + typ'!$A25,'Celkem místnosti'!$F:$F,'Odd. + typ'!N$1)</f>
        <v>0</v>
      </c>
      <c r="P25" s="49">
        <f t="shared" si="5"/>
        <v>0</v>
      </c>
      <c r="Q25" s="137">
        <f t="shared" si="6"/>
        <v>0</v>
      </c>
      <c r="R25" s="138">
        <f>SUMIFS('Celkem místnosti'!$H:$H,'Celkem místnosti'!$D:$D,$A25,'Celkem místnosti'!$F:$F,R$1)</f>
        <v>25.64</v>
      </c>
      <c r="S25" s="53">
        <f>COUNTIFS('Celkem místnosti'!$D:$D,'Odd. + typ'!$A25,'Celkem místnosti'!$F:$F,'Odd. + typ'!R$1)</f>
        <v>2</v>
      </c>
      <c r="T25" s="49">
        <f t="shared" si="7"/>
        <v>0</v>
      </c>
      <c r="U25" s="137">
        <f t="shared" si="8"/>
        <v>0</v>
      </c>
      <c r="V25" s="138">
        <f>SUMIFS('Celkem místnosti'!$H:$H,'Celkem místnosti'!$D:$D,$A25,'Celkem místnosti'!$F:$F,V$1)</f>
        <v>0</v>
      </c>
      <c r="W25" s="153"/>
      <c r="X25" s="53">
        <f>COUNTIFS('Celkem místnosti'!$D:$D,'Odd. + typ'!$A25,'Celkem místnosti'!$F:$F,'Odd. + typ'!V$1)</f>
        <v>0</v>
      </c>
      <c r="Y25" s="49">
        <f t="shared" si="9"/>
        <v>0</v>
      </c>
      <c r="Z25" s="137">
        <f t="shared" si="10"/>
        <v>0</v>
      </c>
      <c r="AA25" s="138">
        <f>SUMIFS('Celkem místnosti'!$H:$H,'Celkem místnosti'!$D:$D,$A25,'Celkem místnosti'!$F:$F,AA$1)</f>
        <v>265.89999999999998</v>
      </c>
      <c r="AB25" s="54">
        <f>COUNTIFS('Celkem místnosti'!$D:$D,'Odd. + typ'!$A25,'Celkem místnosti'!$F:$F,'Odd. + typ'!AA$1)</f>
        <v>3</v>
      </c>
      <c r="AC25" s="49">
        <f t="shared" si="11"/>
        <v>0</v>
      </c>
      <c r="AD25" s="137">
        <f t="shared" si="12"/>
        <v>0</v>
      </c>
      <c r="AE25" s="138">
        <f>SUMIFS('Celkem místnosti'!$H:$H,'Celkem místnosti'!$D:$D,$A25,'Celkem místnosti'!$F:$F,AE$1)</f>
        <v>0</v>
      </c>
      <c r="AF25" s="54">
        <f>COUNTIFS('Celkem místnosti'!$D:$D,'Odd. + typ'!$A25,'Celkem místnosti'!$F:$F,'Odd. + typ'!AE$1)</f>
        <v>0</v>
      </c>
      <c r="AG25" s="49">
        <f t="shared" si="13"/>
        <v>0</v>
      </c>
      <c r="AH25" s="137">
        <f t="shared" si="14"/>
        <v>0</v>
      </c>
      <c r="AI25" s="138">
        <f>SUMIFS('Celkem místnosti'!$H:$H,'Celkem místnosti'!$D:$D,$A25,'Celkem místnosti'!$F:$F,AI$1)</f>
        <v>0</v>
      </c>
      <c r="AJ25" s="54">
        <f>COUNTIFS('Celkem místnosti'!$D:$D,'Odd. + typ'!$A25,'Celkem místnosti'!$F:$F,'Odd. + typ'!AI$1)</f>
        <v>0</v>
      </c>
      <c r="AK25" s="49">
        <f t="shared" si="15"/>
        <v>0</v>
      </c>
      <c r="AL25" s="137">
        <f t="shared" si="16"/>
        <v>0</v>
      </c>
      <c r="AM25" s="138">
        <f>SUMIFS('Celkem místnosti'!$H:$H,'Celkem místnosti'!$D:$D,$A25,'Celkem místnosti'!$F:$F,AM$1)</f>
        <v>0</v>
      </c>
      <c r="AN25" s="54">
        <f>COUNTIFS('Celkem místnosti'!$D:$D,'Odd. + typ'!$A25,'Celkem místnosti'!$F:$F,'Odd. + typ'!AM$1)</f>
        <v>0</v>
      </c>
      <c r="AO25" s="49">
        <f t="shared" si="17"/>
        <v>0</v>
      </c>
      <c r="AP25" s="137">
        <f t="shared" si="18"/>
        <v>0</v>
      </c>
      <c r="AQ25" s="138">
        <f>SUMIFS('Celkem místnosti'!$H:$H,'Celkem místnosti'!$D:$D,$A25,'Celkem místnosti'!$F:$F,AQ$1)</f>
        <v>0</v>
      </c>
      <c r="AR25" s="54">
        <f>COUNTIFS('Celkem místnosti'!$D:$D,'Odd. + typ'!$A25,'Celkem místnosti'!$F:$F,'Odd. + typ'!AQ$1)</f>
        <v>0</v>
      </c>
      <c r="AS25" s="49">
        <f t="shared" si="19"/>
        <v>0</v>
      </c>
      <c r="AT25" s="137">
        <f t="shared" si="20"/>
        <v>0</v>
      </c>
      <c r="AU25" s="138">
        <f>SUMIFS('Celkem místnosti'!$H:$H,'Celkem místnosti'!$D:$D,$A25,'Celkem místnosti'!$F:$F,AU$1)</f>
        <v>0</v>
      </c>
      <c r="AV25" s="153"/>
      <c r="AW25" s="54">
        <f>COUNTIFS('Celkem místnosti'!$D:$D,'Odd. + typ'!$A25,'Celkem místnosti'!$F:$F,'Odd. + typ'!AU$1)</f>
        <v>0</v>
      </c>
      <c r="AX25" s="49">
        <f t="shared" si="41"/>
        <v>0</v>
      </c>
      <c r="AY25" s="137">
        <f t="shared" si="22"/>
        <v>0</v>
      </c>
      <c r="AZ25" s="138">
        <f>SUMIFS('Celkem místnosti'!$H:$H,'Celkem místnosti'!$D:$D,$A25,'Celkem místnosti'!$F:$F,AZ$1)</f>
        <v>3.42</v>
      </c>
      <c r="BA25" s="54">
        <f>COUNTIFS('Celkem místnosti'!$D:$D,'Odd. + typ'!$A25,'Celkem místnosti'!$F:$F,'Odd. + typ'!AZ$1)</f>
        <v>1</v>
      </c>
      <c r="BB25" s="49">
        <f t="shared" si="23"/>
        <v>0</v>
      </c>
      <c r="BC25" s="137">
        <f t="shared" si="24"/>
        <v>0</v>
      </c>
      <c r="BD25" s="138">
        <f>SUMIFS('Celkem místnosti'!$H:$H,'Celkem místnosti'!$D:$D,$A25,'Celkem místnosti'!$F:$F,BD$1)</f>
        <v>4.79</v>
      </c>
      <c r="BE25" s="54">
        <f>COUNTIFS('Celkem místnosti'!$D:$D,'Odd. + typ'!$A25,'Celkem místnosti'!$F:$F,'Odd. + typ'!BD$1)</f>
        <v>1</v>
      </c>
      <c r="BF25" s="49">
        <f t="shared" si="25"/>
        <v>0</v>
      </c>
      <c r="BG25" s="137">
        <f t="shared" si="26"/>
        <v>0</v>
      </c>
      <c r="BH25" s="138">
        <f>SUMIFS('Celkem místnosti'!$H:$H,'Celkem místnosti'!$D:$D,$A25,'Celkem místnosti'!$F:$F,BH$1)</f>
        <v>9.85</v>
      </c>
      <c r="BI25" s="54">
        <f>COUNTIFS('Celkem místnosti'!$D:$D,'Odd. + typ'!$A25,'Celkem místnosti'!$F:$F,'Odd. + typ'!BH$1)</f>
        <v>2</v>
      </c>
      <c r="BJ25" s="49">
        <f t="shared" si="27"/>
        <v>0</v>
      </c>
      <c r="BK25" s="137">
        <f t="shared" si="28"/>
        <v>0</v>
      </c>
      <c r="BL25" s="138">
        <f>SUMIFS('Celkem místnosti'!$H:$H,'Celkem místnosti'!$D:$D,$A25,'Celkem místnosti'!$F:$F,BL$1)</f>
        <v>20.6</v>
      </c>
      <c r="BM25" s="54">
        <f>COUNTIFS('Celkem místnosti'!$D:$D,'Odd. + typ'!$A25,'Celkem místnosti'!$F:$F,'Odd. + typ'!BL$1)</f>
        <v>1</v>
      </c>
      <c r="BN25" s="49">
        <f t="shared" si="29"/>
        <v>0</v>
      </c>
      <c r="BO25" s="137">
        <f t="shared" si="30"/>
        <v>0</v>
      </c>
      <c r="BP25" s="138">
        <f>SUMIFS('Celkem místnosti'!$H:$H,'Celkem místnosti'!$D:$D,$A25,'Celkem místnosti'!$F:$F,BP$1)</f>
        <v>0</v>
      </c>
      <c r="BQ25" s="54">
        <f>COUNTIFS('Celkem místnosti'!$D:$D,'Odd. + typ'!$A25,'Celkem místnosti'!$F:$F,'Odd. + typ'!BP$1)</f>
        <v>0</v>
      </c>
      <c r="BR25" s="49">
        <f t="shared" si="31"/>
        <v>0</v>
      </c>
      <c r="BS25" s="137">
        <f t="shared" si="32"/>
        <v>0</v>
      </c>
      <c r="BT25" s="138">
        <f>SUMIFS('Celkem místnosti'!$H:$H,'Celkem místnosti'!$D:$D,$A25,'Celkem místnosti'!$F:$F,BT$1)</f>
        <v>0</v>
      </c>
      <c r="BU25" s="54">
        <f>COUNTIFS('Celkem místnosti'!$D:$D,'Odd. + typ'!$A25,'Celkem místnosti'!$F:$F,'Odd. + typ'!BT$1)</f>
        <v>2</v>
      </c>
      <c r="BV25" s="51">
        <f t="shared" si="33"/>
        <v>0</v>
      </c>
      <c r="BW25" s="137">
        <f t="shared" si="34"/>
        <v>0</v>
      </c>
      <c r="BX25" s="138">
        <f>SUMIFS('Celkem místnosti'!$H:$H,'Celkem místnosti'!$D:$D,$A25,'Celkem místnosti'!$F:$F,BX$1)</f>
        <v>0</v>
      </c>
      <c r="BY25" s="54">
        <f>COUNTIFS('Celkem místnosti'!$D:$D,'Odd. + typ'!$A25,'Celkem místnosti'!$F:$F,'Odd. + typ'!BX$1)</f>
        <v>0</v>
      </c>
      <c r="BZ25" s="51">
        <f t="shared" si="35"/>
        <v>0</v>
      </c>
      <c r="CA25" s="137">
        <f t="shared" si="36"/>
        <v>0</v>
      </c>
      <c r="CB25" s="138">
        <f>SUMIFS('Celkem místnosti'!$H:$H,'Celkem místnosti'!$D:$D,$A25,'Celkem místnosti'!$F:$F,CB$1)</f>
        <v>0</v>
      </c>
      <c r="CC25" s="54">
        <f>COUNTIFS('Celkem místnosti'!$D:$D,'Odd. + typ'!$A25,'Celkem místnosti'!$F:$F,'Odd. + typ'!CB$1)</f>
        <v>0</v>
      </c>
      <c r="CD25" s="51">
        <f t="shared" si="37"/>
        <v>0</v>
      </c>
      <c r="CE25" s="137">
        <f t="shared" si="38"/>
        <v>0</v>
      </c>
    </row>
    <row r="26" spans="1:83" x14ac:dyDescent="0.2">
      <c r="A26" s="108" t="s">
        <v>906</v>
      </c>
      <c r="B26" s="124">
        <f t="shared" si="1"/>
        <v>0</v>
      </c>
      <c r="C26" s="46">
        <f t="shared" si="0"/>
        <v>0</v>
      </c>
      <c r="D26" s="52">
        <f>SUMIF('Celkem místnosti'!D:D,A26,'Celkem místnosti'!H:H)</f>
        <v>818.65999999999985</v>
      </c>
      <c r="E26" s="129">
        <f>COUNTIFS('Celkem místnosti'!$D:$D,'Odd. + typ'!$A26)</f>
        <v>46</v>
      </c>
      <c r="F26" s="138">
        <f>SUMIFS('Celkem místnosti'!$H:$H,'Celkem místnosti'!$D:$D,$A26,'Celkem místnosti'!$F:$F,F$1)</f>
        <v>0</v>
      </c>
      <c r="G26" s="53">
        <f>COUNTIFS('Celkem místnosti'!$D:$D,'Odd. + typ'!$A26,'Celkem místnosti'!$F:$F,'Odd. + typ'!F$1)</f>
        <v>0</v>
      </c>
      <c r="H26" s="49">
        <f t="shared" si="2"/>
        <v>0</v>
      </c>
      <c r="I26" s="137">
        <f t="shared" si="39"/>
        <v>0</v>
      </c>
      <c r="J26" s="138">
        <f>SUMIFS('Celkem místnosti'!$H:$H,'Celkem místnosti'!$D:$D,$A26,'Celkem místnosti'!$F:$F,J$1)</f>
        <v>0</v>
      </c>
      <c r="K26" s="53">
        <f>COUNTIFS('Celkem místnosti'!$D:$D,'Odd. + typ'!$A26,'Celkem místnosti'!$F:$F,'Odd. + typ'!J$1)</f>
        <v>0</v>
      </c>
      <c r="L26" s="49">
        <f t="shared" si="3"/>
        <v>0</v>
      </c>
      <c r="M26" s="137">
        <f t="shared" si="4"/>
        <v>0</v>
      </c>
      <c r="N26" s="138">
        <f>SUMIFS('Celkem místnosti'!$H:$H,'Celkem místnosti'!$D:$D,$A26,'Celkem místnosti'!$F:$F,N$1)</f>
        <v>0</v>
      </c>
      <c r="O26" s="53">
        <f>COUNTIFS('Celkem místnosti'!$D:$D,'Odd. + typ'!$A26,'Celkem místnosti'!$F:$F,'Odd. + typ'!N$1)</f>
        <v>0</v>
      </c>
      <c r="P26" s="49">
        <f t="shared" si="5"/>
        <v>0</v>
      </c>
      <c r="Q26" s="137">
        <f t="shared" si="6"/>
        <v>0</v>
      </c>
      <c r="R26" s="138">
        <f>SUMIFS('Celkem místnosti'!$H:$H,'Celkem místnosti'!$D:$D,$A26,'Celkem místnosti'!$F:$F,R$1)</f>
        <v>0</v>
      </c>
      <c r="S26" s="53">
        <f>COUNTIFS('Celkem místnosti'!$D:$D,'Odd. + typ'!$A26,'Celkem místnosti'!$F:$F,'Odd. + typ'!R$1)</f>
        <v>0</v>
      </c>
      <c r="T26" s="49">
        <f t="shared" si="7"/>
        <v>0</v>
      </c>
      <c r="U26" s="137">
        <f t="shared" si="8"/>
        <v>0</v>
      </c>
      <c r="V26" s="138">
        <f>SUMIFS('Celkem místnosti'!$H:$H,'Celkem místnosti'!$D:$D,$A26,'Celkem místnosti'!$F:$F,V$1)</f>
        <v>0</v>
      </c>
      <c r="W26" s="153"/>
      <c r="X26" s="53">
        <f>COUNTIFS('Celkem místnosti'!$D:$D,'Odd. + typ'!$A26,'Celkem místnosti'!$F:$F,'Odd. + typ'!V$1)</f>
        <v>0</v>
      </c>
      <c r="Y26" s="49">
        <f t="shared" si="9"/>
        <v>0</v>
      </c>
      <c r="Z26" s="137">
        <f t="shared" si="10"/>
        <v>0</v>
      </c>
      <c r="AA26" s="138">
        <f>SUMIFS('Celkem místnosti'!$H:$H,'Celkem místnosti'!$D:$D,$A26,'Celkem místnosti'!$F:$F,AA$1)</f>
        <v>149.33000000000001</v>
      </c>
      <c r="AB26" s="54">
        <f>COUNTIFS('Celkem místnosti'!$D:$D,'Odd. + typ'!$A26,'Celkem místnosti'!$F:$F,'Odd. + typ'!AA$1)</f>
        <v>2</v>
      </c>
      <c r="AC26" s="49">
        <f t="shared" si="11"/>
        <v>0</v>
      </c>
      <c r="AD26" s="137">
        <f t="shared" si="12"/>
        <v>0</v>
      </c>
      <c r="AE26" s="138">
        <f>SUMIFS('Celkem místnosti'!$H:$H,'Celkem místnosti'!$D:$D,$A26,'Celkem místnosti'!$F:$F,AE$1)</f>
        <v>0</v>
      </c>
      <c r="AF26" s="54">
        <f>COUNTIFS('Celkem místnosti'!$D:$D,'Odd. + typ'!$A26,'Celkem místnosti'!$F:$F,'Odd. + typ'!AE$1)</f>
        <v>0</v>
      </c>
      <c r="AG26" s="49">
        <f t="shared" si="13"/>
        <v>0</v>
      </c>
      <c r="AH26" s="137">
        <f t="shared" si="14"/>
        <v>0</v>
      </c>
      <c r="AI26" s="138">
        <f>SUMIFS('Celkem místnosti'!$H:$H,'Celkem místnosti'!$D:$D,$A26,'Celkem místnosti'!$F:$F,AI$1)</f>
        <v>0</v>
      </c>
      <c r="AJ26" s="54">
        <f>COUNTIFS('Celkem místnosti'!$D:$D,'Odd. + typ'!$A26,'Celkem místnosti'!$F:$F,'Odd. + typ'!AI$1)</f>
        <v>0</v>
      </c>
      <c r="AK26" s="49">
        <f t="shared" si="15"/>
        <v>0</v>
      </c>
      <c r="AL26" s="137">
        <f t="shared" si="16"/>
        <v>0</v>
      </c>
      <c r="AM26" s="138">
        <f>SUMIFS('Celkem místnosti'!$H:$H,'Celkem místnosti'!$D:$D,$A26,'Celkem místnosti'!$F:$F,AM$1)</f>
        <v>0</v>
      </c>
      <c r="AN26" s="54">
        <f>COUNTIFS('Celkem místnosti'!$D:$D,'Odd. + typ'!$A26,'Celkem místnosti'!$F:$F,'Odd. + typ'!AM$1)</f>
        <v>0</v>
      </c>
      <c r="AO26" s="49">
        <f t="shared" si="17"/>
        <v>0</v>
      </c>
      <c r="AP26" s="137">
        <f t="shared" si="18"/>
        <v>0</v>
      </c>
      <c r="AQ26" s="138">
        <f>SUMIFS('Celkem místnosti'!$H:$H,'Celkem místnosti'!$D:$D,$A26,'Celkem místnosti'!$F:$F,AQ$1)</f>
        <v>0</v>
      </c>
      <c r="AR26" s="54">
        <f>COUNTIFS('Celkem místnosti'!$D:$D,'Odd. + typ'!$A26,'Celkem místnosti'!$F:$F,'Odd. + typ'!AQ$1)</f>
        <v>0</v>
      </c>
      <c r="AS26" s="49">
        <f t="shared" si="19"/>
        <v>0</v>
      </c>
      <c r="AT26" s="137">
        <f t="shared" si="20"/>
        <v>0</v>
      </c>
      <c r="AU26" s="138">
        <f>SUMIFS('Celkem místnosti'!$H:$H,'Celkem místnosti'!$D:$D,$A26,'Celkem místnosti'!$F:$F,AU$1)</f>
        <v>0</v>
      </c>
      <c r="AV26" s="153"/>
      <c r="AW26" s="54">
        <f>COUNTIFS('Celkem místnosti'!$D:$D,'Odd. + typ'!$A26,'Celkem místnosti'!$F:$F,'Odd. + typ'!AU$1)</f>
        <v>0</v>
      </c>
      <c r="AX26" s="49">
        <f t="shared" si="41"/>
        <v>0</v>
      </c>
      <c r="AY26" s="137">
        <f t="shared" si="22"/>
        <v>0</v>
      </c>
      <c r="AZ26" s="138">
        <f>SUMIFS('Celkem místnosti'!$H:$H,'Celkem místnosti'!$D:$D,$A26,'Celkem místnosti'!$F:$F,AZ$1)</f>
        <v>0</v>
      </c>
      <c r="BA26" s="54">
        <f>COUNTIFS('Celkem místnosti'!$D:$D,'Odd. + typ'!$A26,'Celkem místnosti'!$F:$F,'Odd. + typ'!AZ$1)</f>
        <v>0</v>
      </c>
      <c r="BB26" s="49">
        <f t="shared" si="23"/>
        <v>0</v>
      </c>
      <c r="BC26" s="137">
        <f t="shared" si="24"/>
        <v>0</v>
      </c>
      <c r="BD26" s="138">
        <f>SUMIFS('Celkem místnosti'!$H:$H,'Celkem místnosti'!$D:$D,$A26,'Celkem místnosti'!$F:$F,BD$1)</f>
        <v>0</v>
      </c>
      <c r="BE26" s="54">
        <f>COUNTIFS('Celkem místnosti'!$D:$D,'Odd. + typ'!$A26,'Celkem místnosti'!$F:$F,'Odd. + typ'!BD$1)</f>
        <v>0</v>
      </c>
      <c r="BF26" s="49">
        <f t="shared" si="25"/>
        <v>0</v>
      </c>
      <c r="BG26" s="137">
        <f t="shared" si="26"/>
        <v>0</v>
      </c>
      <c r="BH26" s="138">
        <f>SUMIFS('Celkem místnosti'!$H:$H,'Celkem místnosti'!$D:$D,$A26,'Celkem místnosti'!$F:$F,BH$1)</f>
        <v>7.32</v>
      </c>
      <c r="BI26" s="54">
        <f>COUNTIFS('Celkem místnosti'!$D:$D,'Odd. + typ'!$A26,'Celkem místnosti'!$F:$F,'Odd. + typ'!BH$1)</f>
        <v>2</v>
      </c>
      <c r="BJ26" s="49">
        <f t="shared" si="27"/>
        <v>0</v>
      </c>
      <c r="BK26" s="137">
        <f t="shared" si="28"/>
        <v>0</v>
      </c>
      <c r="BL26" s="138">
        <f>SUMIFS('Celkem místnosti'!$H:$H,'Celkem místnosti'!$D:$D,$A26,'Celkem místnosti'!$F:$F,BL$1)</f>
        <v>17.04</v>
      </c>
      <c r="BM26" s="54">
        <f>COUNTIFS('Celkem místnosti'!$D:$D,'Odd. + typ'!$A26,'Celkem místnosti'!$F:$F,'Odd. + typ'!BL$1)</f>
        <v>1</v>
      </c>
      <c r="BN26" s="49">
        <f t="shared" si="29"/>
        <v>0</v>
      </c>
      <c r="BO26" s="137">
        <f t="shared" si="30"/>
        <v>0</v>
      </c>
      <c r="BP26" s="138">
        <f>SUMIFS('Celkem místnosti'!$H:$H,'Celkem místnosti'!$D:$D,$A26,'Celkem místnosti'!$F:$F,BP$1)</f>
        <v>0</v>
      </c>
      <c r="BQ26" s="54">
        <f>COUNTIFS('Celkem místnosti'!$D:$D,'Odd. + typ'!$A26,'Celkem místnosti'!$F:$F,'Odd. + typ'!BP$1)</f>
        <v>0</v>
      </c>
      <c r="BR26" s="49">
        <f t="shared" si="31"/>
        <v>0</v>
      </c>
      <c r="BS26" s="137">
        <f t="shared" si="32"/>
        <v>0</v>
      </c>
      <c r="BT26" s="138">
        <f>SUMIFS('Celkem místnosti'!$H:$H,'Celkem místnosti'!$D:$D,$A26,'Celkem místnosti'!$F:$F,BT$1)</f>
        <v>0</v>
      </c>
      <c r="BU26" s="54">
        <f>COUNTIFS('Celkem místnosti'!$D:$D,'Odd. + typ'!$A26,'Celkem místnosti'!$F:$F,'Odd. + typ'!BT$1)</f>
        <v>0</v>
      </c>
      <c r="BV26" s="51">
        <f t="shared" si="33"/>
        <v>0</v>
      </c>
      <c r="BW26" s="137">
        <f t="shared" si="34"/>
        <v>0</v>
      </c>
      <c r="BX26" s="138">
        <f>SUMIFS('Celkem místnosti'!$H:$H,'Celkem místnosti'!$D:$D,$A26,'Celkem místnosti'!$F:$F,BX$1)</f>
        <v>0</v>
      </c>
      <c r="BY26" s="54">
        <f>COUNTIFS('Celkem místnosti'!$D:$D,'Odd. + typ'!$A26,'Celkem místnosti'!$F:$F,'Odd. + typ'!BX$1)</f>
        <v>0</v>
      </c>
      <c r="BZ26" s="51">
        <f t="shared" si="35"/>
        <v>0</v>
      </c>
      <c r="CA26" s="137">
        <f t="shared" si="36"/>
        <v>0</v>
      </c>
      <c r="CB26" s="138">
        <f>SUMIFS('Celkem místnosti'!$H:$H,'Celkem místnosti'!$D:$D,$A26,'Celkem místnosti'!$F:$F,CB$1)</f>
        <v>644.96999999999991</v>
      </c>
      <c r="CC26" s="54">
        <f>COUNTIFS('Celkem místnosti'!$D:$D,'Odd. + typ'!$A26,'Celkem místnosti'!$F:$F,'Odd. + typ'!CB$1)</f>
        <v>41</v>
      </c>
      <c r="CD26" s="51">
        <f t="shared" si="37"/>
        <v>0</v>
      </c>
      <c r="CE26" s="137">
        <f t="shared" si="38"/>
        <v>0</v>
      </c>
    </row>
    <row r="27" spans="1:83" x14ac:dyDescent="0.2">
      <c r="A27" s="107" t="s">
        <v>1039</v>
      </c>
      <c r="B27" s="124">
        <f t="shared" si="1"/>
        <v>0</v>
      </c>
      <c r="C27" s="46">
        <f t="shared" si="0"/>
        <v>0</v>
      </c>
      <c r="D27" s="52">
        <f>SUMIF('Celkem místnosti'!D:D,A27,'Celkem místnosti'!H:H)</f>
        <v>6171.4299999999957</v>
      </c>
      <c r="E27" s="129">
        <f>COUNTIFS('Celkem místnosti'!$D:$D,'Odd. + typ'!$A27)</f>
        <v>270</v>
      </c>
      <c r="F27" s="138">
        <f>SUMIFS('Celkem místnosti'!$H:$H,'Celkem místnosti'!$D:$D,$A27,'Celkem místnosti'!$F:$F,F$1)</f>
        <v>14.14</v>
      </c>
      <c r="G27" s="53">
        <f>COUNTIFS('Celkem místnosti'!$D:$D,'Odd. + typ'!$A27,'Celkem místnosti'!$F:$F,'Odd. + typ'!F$1)</f>
        <v>1</v>
      </c>
      <c r="H27" s="49">
        <f t="shared" si="2"/>
        <v>0</v>
      </c>
      <c r="I27" s="137">
        <f t="shared" si="39"/>
        <v>0</v>
      </c>
      <c r="J27" s="138">
        <f>SUMIFS('Celkem místnosti'!$H:$H,'Celkem místnosti'!$D:$D,$A27,'Celkem místnosti'!$F:$F,J$1)</f>
        <v>32.31</v>
      </c>
      <c r="K27" s="53">
        <f>COUNTIFS('Celkem místnosti'!$D:$D,'Odd. + typ'!$A27,'Celkem místnosti'!$F:$F,'Odd. + typ'!J$1)</f>
        <v>2</v>
      </c>
      <c r="L27" s="49">
        <f t="shared" si="3"/>
        <v>0</v>
      </c>
      <c r="M27" s="137">
        <f t="shared" si="4"/>
        <v>0</v>
      </c>
      <c r="N27" s="138">
        <f>SUMIFS('Celkem místnosti'!$H:$H,'Celkem místnosti'!$D:$D,$A27,'Celkem místnosti'!$F:$F,N$1)</f>
        <v>0</v>
      </c>
      <c r="O27" s="53">
        <f>COUNTIFS('Celkem místnosti'!$D:$D,'Odd. + typ'!$A27,'Celkem místnosti'!$F:$F,'Odd. + typ'!N$1)</f>
        <v>0</v>
      </c>
      <c r="P27" s="49">
        <f t="shared" si="5"/>
        <v>0</v>
      </c>
      <c r="Q27" s="137">
        <f t="shared" si="6"/>
        <v>0</v>
      </c>
      <c r="R27" s="138">
        <f>SUMIFS('Celkem místnosti'!$H:$H,'Celkem místnosti'!$D:$D,$A27,'Celkem místnosti'!$F:$F,R$1)</f>
        <v>353.32000000000005</v>
      </c>
      <c r="S27" s="53">
        <f>COUNTIFS('Celkem místnosti'!$D:$D,'Odd. + typ'!$A27,'Celkem místnosti'!$F:$F,'Odd. + typ'!R$1)</f>
        <v>15</v>
      </c>
      <c r="T27" s="49">
        <f t="shared" si="7"/>
        <v>0</v>
      </c>
      <c r="U27" s="137">
        <f t="shared" si="8"/>
        <v>0</v>
      </c>
      <c r="V27" s="138">
        <f>SUMIFS('Celkem místnosti'!$H:$H,'Celkem místnosti'!$D:$D,$A27,'Celkem místnosti'!$F:$F,V$1)</f>
        <v>0</v>
      </c>
      <c r="W27" s="153"/>
      <c r="X27" s="53">
        <f>COUNTIFS('Celkem místnosti'!$D:$D,'Odd. + typ'!$A27,'Celkem místnosti'!$F:$F,'Odd. + typ'!V$1)</f>
        <v>0</v>
      </c>
      <c r="Y27" s="49">
        <f t="shared" si="9"/>
        <v>0</v>
      </c>
      <c r="Z27" s="137">
        <f t="shared" si="10"/>
        <v>0</v>
      </c>
      <c r="AA27" s="138">
        <f>SUMIFS('Celkem místnosti'!$H:$H,'Celkem místnosti'!$D:$D,$A27,'Celkem místnosti'!$F:$F,AA$1)</f>
        <v>3435.8000000000006</v>
      </c>
      <c r="AB27" s="54">
        <f>COUNTIFS('Celkem místnosti'!$D:$D,'Odd. + typ'!$A27,'Celkem místnosti'!$F:$F,'Odd. + typ'!AA$1)</f>
        <v>143</v>
      </c>
      <c r="AC27" s="49">
        <f t="shared" si="11"/>
        <v>0</v>
      </c>
      <c r="AD27" s="137">
        <f t="shared" si="12"/>
        <v>0</v>
      </c>
      <c r="AE27" s="138">
        <f>SUMIFS('Celkem místnosti'!$H:$H,'Celkem místnosti'!$D:$D,$A27,'Celkem místnosti'!$F:$F,AE$1)</f>
        <v>0</v>
      </c>
      <c r="AF27" s="54">
        <f>COUNTIFS('Celkem místnosti'!$D:$D,'Odd. + typ'!$A27,'Celkem místnosti'!$F:$F,'Odd. + typ'!AE$1)</f>
        <v>0</v>
      </c>
      <c r="AG27" s="49">
        <f t="shared" si="13"/>
        <v>0</v>
      </c>
      <c r="AH27" s="137">
        <f t="shared" si="14"/>
        <v>0</v>
      </c>
      <c r="AI27" s="138">
        <f>SUMIFS('Celkem místnosti'!$H:$H,'Celkem místnosti'!$D:$D,$A27,'Celkem místnosti'!$F:$F,AI$1)</f>
        <v>292.91000000000003</v>
      </c>
      <c r="AJ27" s="54">
        <f>COUNTIFS('Celkem místnosti'!$D:$D,'Odd. + typ'!$A27,'Celkem místnosti'!$F:$F,'Odd. + typ'!AI$1)</f>
        <v>42</v>
      </c>
      <c r="AK27" s="49">
        <f t="shared" si="15"/>
        <v>0</v>
      </c>
      <c r="AL27" s="137">
        <f t="shared" si="16"/>
        <v>0</v>
      </c>
      <c r="AM27" s="138">
        <f>SUMIFS('Celkem místnosti'!$H:$H,'Celkem místnosti'!$D:$D,$A27,'Celkem místnosti'!$F:$F,AM$1)</f>
        <v>238.92000000000002</v>
      </c>
      <c r="AN27" s="54">
        <f>COUNTIFS('Celkem místnosti'!$D:$D,'Odd. + typ'!$A27,'Celkem místnosti'!$F:$F,'Odd. + typ'!AM$1)</f>
        <v>5</v>
      </c>
      <c r="AO27" s="49">
        <f t="shared" si="17"/>
        <v>0</v>
      </c>
      <c r="AP27" s="137">
        <f t="shared" si="18"/>
        <v>0</v>
      </c>
      <c r="AQ27" s="138">
        <f>SUMIFS('Celkem místnosti'!$H:$H,'Celkem místnosti'!$D:$D,$A27,'Celkem místnosti'!$F:$F,AQ$1)</f>
        <v>0</v>
      </c>
      <c r="AR27" s="54">
        <f>COUNTIFS('Celkem místnosti'!$D:$D,'Odd. + typ'!$A27,'Celkem místnosti'!$F:$F,'Odd. + typ'!AQ$1)</f>
        <v>0</v>
      </c>
      <c r="AS27" s="49">
        <f t="shared" si="19"/>
        <v>0</v>
      </c>
      <c r="AT27" s="137">
        <f t="shared" si="20"/>
        <v>0</v>
      </c>
      <c r="AU27" s="138">
        <f>SUMIFS('Celkem místnosti'!$H:$H,'Celkem místnosti'!$D:$D,$A27,'Celkem místnosti'!$F:$F,AU$1)</f>
        <v>0</v>
      </c>
      <c r="AV27" s="153"/>
      <c r="AW27" s="54">
        <f>COUNTIFS('Celkem místnosti'!$D:$D,'Odd. + typ'!$A27,'Celkem místnosti'!$F:$F,'Odd. + typ'!AU$1)</f>
        <v>0</v>
      </c>
      <c r="AX27" s="49">
        <f t="shared" si="41"/>
        <v>0</v>
      </c>
      <c r="AY27" s="137">
        <f t="shared" si="22"/>
        <v>0</v>
      </c>
      <c r="AZ27" s="138">
        <f>SUMIFS('Celkem místnosti'!$H:$H,'Celkem místnosti'!$D:$D,$A27,'Celkem místnosti'!$F:$F,AZ$1)</f>
        <v>105.6</v>
      </c>
      <c r="BA27" s="54">
        <f>COUNTIFS('Celkem místnosti'!$D:$D,'Odd. + typ'!$A27,'Celkem místnosti'!$F:$F,'Odd. + typ'!AZ$1)</f>
        <v>6</v>
      </c>
      <c r="BB27" s="49">
        <f t="shared" si="23"/>
        <v>0</v>
      </c>
      <c r="BC27" s="137">
        <f t="shared" si="24"/>
        <v>0</v>
      </c>
      <c r="BD27" s="138">
        <f>SUMIFS('Celkem místnosti'!$H:$H,'Celkem místnosti'!$D:$D,$A27,'Celkem místnosti'!$F:$F,BD$1)</f>
        <v>1607.6900000000003</v>
      </c>
      <c r="BE27" s="54">
        <f>COUNTIFS('Celkem místnosti'!$D:$D,'Odd. + typ'!$A27,'Celkem místnosti'!$F:$F,'Odd. + typ'!BD$1)</f>
        <v>34</v>
      </c>
      <c r="BF27" s="49">
        <f t="shared" si="25"/>
        <v>0</v>
      </c>
      <c r="BG27" s="137">
        <f t="shared" si="26"/>
        <v>0</v>
      </c>
      <c r="BH27" s="138">
        <f>SUMIFS('Celkem místnosti'!$H:$H,'Celkem místnosti'!$D:$D,$A27,'Celkem místnosti'!$F:$F,BH$1)</f>
        <v>41.19</v>
      </c>
      <c r="BI27" s="54">
        <f>COUNTIFS('Celkem místnosti'!$D:$D,'Odd. + typ'!$A27,'Celkem místnosti'!$F:$F,'Odd. + typ'!BH$1)</f>
        <v>12</v>
      </c>
      <c r="BJ27" s="49">
        <f t="shared" si="27"/>
        <v>0</v>
      </c>
      <c r="BK27" s="137">
        <f t="shared" si="28"/>
        <v>0</v>
      </c>
      <c r="BL27" s="138">
        <f>SUMIFS('Celkem místnosti'!$H:$H,'Celkem místnosti'!$D:$D,$A27,'Celkem místnosti'!$F:$F,BL$1)</f>
        <v>16.649999999999999</v>
      </c>
      <c r="BM27" s="54">
        <f>COUNTIFS('Celkem místnosti'!$D:$D,'Odd. + typ'!$A27,'Celkem místnosti'!$F:$F,'Odd. + typ'!BL$1)</f>
        <v>1</v>
      </c>
      <c r="BN27" s="49">
        <f t="shared" si="29"/>
        <v>0</v>
      </c>
      <c r="BO27" s="137">
        <f t="shared" si="30"/>
        <v>0</v>
      </c>
      <c r="BP27" s="138">
        <f>SUMIFS('Celkem místnosti'!$H:$H,'Celkem místnosti'!$D:$D,$A27,'Celkem místnosti'!$F:$F,BP$1)</f>
        <v>0</v>
      </c>
      <c r="BQ27" s="54">
        <f>COUNTIFS('Celkem místnosti'!$D:$D,'Odd. + typ'!$A27,'Celkem místnosti'!$F:$F,'Odd. + typ'!BP$1)</f>
        <v>0</v>
      </c>
      <c r="BR27" s="49">
        <f t="shared" si="31"/>
        <v>0</v>
      </c>
      <c r="BS27" s="137">
        <f t="shared" si="32"/>
        <v>0</v>
      </c>
      <c r="BT27" s="138">
        <f>SUMIFS('Celkem místnosti'!$H:$H,'Celkem místnosti'!$D:$D,$A27,'Celkem místnosti'!$F:$F,BT$1)</f>
        <v>32.9</v>
      </c>
      <c r="BU27" s="54">
        <f>COUNTIFS('Celkem místnosti'!$D:$D,'Odd. + typ'!$A27,'Celkem místnosti'!$F:$F,'Odd. + typ'!BT$1)</f>
        <v>9</v>
      </c>
      <c r="BV27" s="51">
        <f t="shared" si="33"/>
        <v>0</v>
      </c>
      <c r="BW27" s="137">
        <f t="shared" si="34"/>
        <v>0</v>
      </c>
      <c r="BX27" s="138">
        <f>SUMIFS('Celkem místnosti'!$H:$H,'Celkem místnosti'!$D:$D,$A27,'Celkem místnosti'!$F:$F,BX$1)</f>
        <v>0</v>
      </c>
      <c r="BY27" s="54">
        <f>COUNTIFS('Celkem místnosti'!$D:$D,'Odd. + typ'!$A27,'Celkem místnosti'!$F:$F,'Odd. + typ'!BX$1)</f>
        <v>0</v>
      </c>
      <c r="BZ27" s="51">
        <f t="shared" si="35"/>
        <v>0</v>
      </c>
      <c r="CA27" s="137">
        <f t="shared" si="36"/>
        <v>0</v>
      </c>
      <c r="CB27" s="138">
        <f>SUMIFS('Celkem místnosti'!$H:$H,'Celkem místnosti'!$D:$D,$A27,'Celkem místnosti'!$F:$F,CB$1)</f>
        <v>0</v>
      </c>
      <c r="CC27" s="54">
        <f>COUNTIFS('Celkem místnosti'!$D:$D,'Odd. + typ'!$A27,'Celkem místnosti'!$F:$F,'Odd. + typ'!CB$1)</f>
        <v>0</v>
      </c>
      <c r="CD27" s="51">
        <f t="shared" si="37"/>
        <v>0</v>
      </c>
      <c r="CE27" s="137">
        <f t="shared" si="38"/>
        <v>0</v>
      </c>
    </row>
    <row r="28" spans="1:83" x14ac:dyDescent="0.2">
      <c r="A28" s="107" t="s">
        <v>697</v>
      </c>
      <c r="B28" s="124">
        <f t="shared" si="1"/>
        <v>0</v>
      </c>
      <c r="C28" s="46">
        <f t="shared" si="0"/>
        <v>0</v>
      </c>
      <c r="D28" s="52">
        <f>SUMIF('Celkem místnosti'!D:D,A28,'Celkem místnosti'!H:H)</f>
        <v>2744.67</v>
      </c>
      <c r="E28" s="129">
        <f>COUNTIFS('Celkem místnosti'!$D:$D,'Odd. + typ'!$A28)</f>
        <v>130</v>
      </c>
      <c r="F28" s="138">
        <f>SUMIFS('Celkem místnosti'!$H:$H,'Celkem místnosti'!$D:$D,$A28,'Celkem místnosti'!$F:$F,F$1)</f>
        <v>0</v>
      </c>
      <c r="G28" s="53">
        <f>COUNTIFS('Celkem místnosti'!$D:$D,'Odd. + typ'!$A28,'Celkem místnosti'!$F:$F,'Odd. + typ'!F$1)</f>
        <v>0</v>
      </c>
      <c r="H28" s="49">
        <f t="shared" si="2"/>
        <v>0</v>
      </c>
      <c r="I28" s="137">
        <f t="shared" si="39"/>
        <v>0</v>
      </c>
      <c r="J28" s="138">
        <f>SUMIFS('Celkem místnosti'!$H:$H,'Celkem místnosti'!$D:$D,$A28,'Celkem místnosti'!$F:$F,J$1)</f>
        <v>0</v>
      </c>
      <c r="K28" s="53">
        <f>COUNTIFS('Celkem místnosti'!$D:$D,'Odd. + typ'!$A28,'Celkem místnosti'!$F:$F,'Odd. + typ'!J$1)</f>
        <v>0</v>
      </c>
      <c r="L28" s="49">
        <f t="shared" si="3"/>
        <v>0</v>
      </c>
      <c r="M28" s="137">
        <f t="shared" si="4"/>
        <v>0</v>
      </c>
      <c r="N28" s="138">
        <f>SUMIFS('Celkem místnosti'!$H:$H,'Celkem místnosti'!$D:$D,$A28,'Celkem místnosti'!$F:$F,N$1)</f>
        <v>0</v>
      </c>
      <c r="O28" s="53">
        <f>COUNTIFS('Celkem místnosti'!$D:$D,'Odd. + typ'!$A28,'Celkem místnosti'!$F:$F,'Odd. + typ'!N$1)</f>
        <v>0</v>
      </c>
      <c r="P28" s="49">
        <f t="shared" si="5"/>
        <v>0</v>
      </c>
      <c r="Q28" s="137">
        <f t="shared" si="6"/>
        <v>0</v>
      </c>
      <c r="R28" s="138">
        <f>SUMIFS('Celkem místnosti'!$H:$H,'Celkem místnosti'!$D:$D,$A28,'Celkem místnosti'!$F:$F,R$1)</f>
        <v>280.44999999999993</v>
      </c>
      <c r="S28" s="53">
        <f>COUNTIFS('Celkem místnosti'!$D:$D,'Odd. + typ'!$A28,'Celkem místnosti'!$F:$F,'Odd. + typ'!R$1)</f>
        <v>30</v>
      </c>
      <c r="T28" s="49">
        <f t="shared" si="7"/>
        <v>0</v>
      </c>
      <c r="U28" s="137">
        <f t="shared" si="8"/>
        <v>0</v>
      </c>
      <c r="V28" s="138">
        <f>SUMIFS('Celkem místnosti'!$H:$H,'Celkem místnosti'!$D:$D,$A28,'Celkem místnosti'!$F:$F,V$1)</f>
        <v>0</v>
      </c>
      <c r="W28" s="153"/>
      <c r="X28" s="53">
        <f>COUNTIFS('Celkem místnosti'!$D:$D,'Odd. + typ'!$A28,'Celkem místnosti'!$F:$F,'Odd. + typ'!V$1)</f>
        <v>0</v>
      </c>
      <c r="Y28" s="49">
        <f t="shared" si="9"/>
        <v>0</v>
      </c>
      <c r="Z28" s="137">
        <f t="shared" si="10"/>
        <v>0</v>
      </c>
      <c r="AA28" s="138">
        <f>SUMIFS('Celkem místnosti'!$H:$H,'Celkem místnosti'!$D:$D,$A28,'Celkem místnosti'!$F:$F,AA$1)</f>
        <v>566.41999999999996</v>
      </c>
      <c r="AB28" s="54">
        <f>COUNTIFS('Celkem místnosti'!$D:$D,'Odd. + typ'!$A28,'Celkem místnosti'!$F:$F,'Odd. + typ'!AA$1)</f>
        <v>24</v>
      </c>
      <c r="AC28" s="49">
        <f t="shared" si="11"/>
        <v>0</v>
      </c>
      <c r="AD28" s="137">
        <f t="shared" si="12"/>
        <v>0</v>
      </c>
      <c r="AE28" s="138">
        <f>SUMIFS('Celkem místnosti'!$H:$H,'Celkem místnosti'!$D:$D,$A28,'Celkem místnosti'!$F:$F,AE$1)</f>
        <v>0</v>
      </c>
      <c r="AF28" s="54">
        <f>COUNTIFS('Celkem místnosti'!$D:$D,'Odd. + typ'!$A28,'Celkem místnosti'!$F:$F,'Odd. + typ'!AE$1)</f>
        <v>0</v>
      </c>
      <c r="AG28" s="49">
        <f t="shared" si="13"/>
        <v>0</v>
      </c>
      <c r="AH28" s="137">
        <f t="shared" si="14"/>
        <v>0</v>
      </c>
      <c r="AI28" s="138">
        <f>SUMIFS('Celkem místnosti'!$H:$H,'Celkem místnosti'!$D:$D,$A28,'Celkem místnosti'!$F:$F,AI$1)</f>
        <v>7.58</v>
      </c>
      <c r="AJ28" s="54">
        <f>COUNTIFS('Celkem místnosti'!$D:$D,'Odd. + typ'!$A28,'Celkem místnosti'!$F:$F,'Odd. + typ'!AI$1)</f>
        <v>1</v>
      </c>
      <c r="AK28" s="49">
        <f t="shared" si="15"/>
        <v>0</v>
      </c>
      <c r="AL28" s="137">
        <f t="shared" si="16"/>
        <v>0</v>
      </c>
      <c r="AM28" s="138">
        <f>SUMIFS('Celkem místnosti'!$H:$H,'Celkem místnosti'!$D:$D,$A28,'Celkem místnosti'!$F:$F,AM$1)</f>
        <v>0</v>
      </c>
      <c r="AN28" s="54">
        <f>COUNTIFS('Celkem místnosti'!$D:$D,'Odd. + typ'!$A28,'Celkem místnosti'!$F:$F,'Odd. + typ'!AM$1)</f>
        <v>0</v>
      </c>
      <c r="AO28" s="49">
        <f t="shared" si="17"/>
        <v>0</v>
      </c>
      <c r="AP28" s="137">
        <f t="shared" si="18"/>
        <v>0</v>
      </c>
      <c r="AQ28" s="138">
        <f>SUMIFS('Celkem místnosti'!$H:$H,'Celkem místnosti'!$D:$D,$A28,'Celkem místnosti'!$F:$F,AQ$1)</f>
        <v>28.759999999999998</v>
      </c>
      <c r="AR28" s="54">
        <f>COUNTIFS('Celkem místnosti'!$D:$D,'Odd. + typ'!$A28,'Celkem místnosti'!$F:$F,'Odd. + typ'!AQ$1)</f>
        <v>3</v>
      </c>
      <c r="AS28" s="49">
        <f t="shared" si="19"/>
        <v>0</v>
      </c>
      <c r="AT28" s="137">
        <f t="shared" si="20"/>
        <v>0</v>
      </c>
      <c r="AU28" s="138">
        <f>SUMIFS('Celkem místnosti'!$H:$H,'Celkem místnosti'!$D:$D,$A28,'Celkem místnosti'!$F:$F,AU$1)</f>
        <v>0</v>
      </c>
      <c r="AV28" s="153"/>
      <c r="AW28" s="54">
        <f>COUNTIFS('Celkem místnosti'!$D:$D,'Odd. + typ'!$A28,'Celkem místnosti'!$F:$F,'Odd. + typ'!AU$1)</f>
        <v>0</v>
      </c>
      <c r="AX28" s="49">
        <f t="shared" si="41"/>
        <v>0</v>
      </c>
      <c r="AY28" s="137">
        <f t="shared" si="22"/>
        <v>0</v>
      </c>
      <c r="AZ28" s="138">
        <f>SUMIFS('Celkem místnosti'!$H:$H,'Celkem místnosti'!$D:$D,$A28,'Celkem místnosti'!$F:$F,AZ$1)</f>
        <v>648.32000000000005</v>
      </c>
      <c r="BA28" s="54">
        <f>COUNTIFS('Celkem místnosti'!$D:$D,'Odd. + typ'!$A28,'Celkem místnosti'!$F:$F,'Odd. + typ'!AZ$1)</f>
        <v>23</v>
      </c>
      <c r="BB28" s="49">
        <f t="shared" si="23"/>
        <v>0</v>
      </c>
      <c r="BC28" s="137">
        <f t="shared" si="24"/>
        <v>0</v>
      </c>
      <c r="BD28" s="138">
        <f>SUMIFS('Celkem místnosti'!$H:$H,'Celkem místnosti'!$D:$D,$A28,'Celkem místnosti'!$F:$F,BD$1)</f>
        <v>1028.96</v>
      </c>
      <c r="BE28" s="54">
        <f>COUNTIFS('Celkem místnosti'!$D:$D,'Odd. + typ'!$A28,'Celkem místnosti'!$F:$F,'Odd. + typ'!BD$1)</f>
        <v>39</v>
      </c>
      <c r="BF28" s="49">
        <f t="shared" si="25"/>
        <v>0</v>
      </c>
      <c r="BG28" s="137">
        <f t="shared" si="26"/>
        <v>0</v>
      </c>
      <c r="BH28" s="138">
        <f>SUMIFS('Celkem místnosti'!$H:$H,'Celkem místnosti'!$D:$D,$A28,'Celkem místnosti'!$F:$F,BH$1)</f>
        <v>12.34</v>
      </c>
      <c r="BI28" s="54">
        <f>COUNTIFS('Celkem místnosti'!$D:$D,'Odd. + typ'!$A28,'Celkem místnosti'!$F:$F,'Odd. + typ'!BH$1)</f>
        <v>4</v>
      </c>
      <c r="BJ28" s="49">
        <f t="shared" si="27"/>
        <v>0</v>
      </c>
      <c r="BK28" s="137">
        <f t="shared" si="28"/>
        <v>0</v>
      </c>
      <c r="BL28" s="138">
        <f>SUMIFS('Celkem místnosti'!$H:$H,'Celkem místnosti'!$D:$D,$A28,'Celkem místnosti'!$F:$F,BL$1)</f>
        <v>18.899999999999999</v>
      </c>
      <c r="BM28" s="54">
        <f>COUNTIFS('Celkem místnosti'!$D:$D,'Odd. + typ'!$A28,'Celkem místnosti'!$F:$F,'Odd. + typ'!BL$1)</f>
        <v>1</v>
      </c>
      <c r="BN28" s="49">
        <f t="shared" si="29"/>
        <v>0</v>
      </c>
      <c r="BO28" s="137">
        <f t="shared" si="30"/>
        <v>0</v>
      </c>
      <c r="BP28" s="138">
        <f>SUMIFS('Celkem místnosti'!$H:$H,'Celkem místnosti'!$D:$D,$A28,'Celkem místnosti'!$F:$F,BP$1)</f>
        <v>130.13999999999999</v>
      </c>
      <c r="BQ28" s="54">
        <f>COUNTIFS('Celkem místnosti'!$D:$D,'Odd. + typ'!$A28,'Celkem místnosti'!$F:$F,'Odd. + typ'!BP$1)</f>
        <v>3</v>
      </c>
      <c r="BR28" s="49">
        <f t="shared" si="31"/>
        <v>0</v>
      </c>
      <c r="BS28" s="137">
        <f t="shared" si="32"/>
        <v>0</v>
      </c>
      <c r="BT28" s="138">
        <f>SUMIFS('Celkem místnosti'!$H:$H,'Celkem místnosti'!$D:$D,$A28,'Celkem místnosti'!$F:$F,BT$1)</f>
        <v>22.8</v>
      </c>
      <c r="BU28" s="54">
        <f>COUNTIFS('Celkem místnosti'!$D:$D,'Odd. + typ'!$A28,'Celkem místnosti'!$F:$F,'Odd. + typ'!BT$1)</f>
        <v>2</v>
      </c>
      <c r="BV28" s="51">
        <f t="shared" si="33"/>
        <v>0</v>
      </c>
      <c r="BW28" s="137">
        <f t="shared" si="34"/>
        <v>0</v>
      </c>
      <c r="BX28" s="138">
        <f>SUMIFS('Celkem místnosti'!$H:$H,'Celkem místnosti'!$D:$D,$A28,'Celkem místnosti'!$F:$F,BX$1)</f>
        <v>0</v>
      </c>
      <c r="BY28" s="54">
        <f>COUNTIFS('Celkem místnosti'!$D:$D,'Odd. + typ'!$A28,'Celkem místnosti'!$F:$F,'Odd. + typ'!BX$1)</f>
        <v>0</v>
      </c>
      <c r="BZ28" s="51">
        <f t="shared" si="35"/>
        <v>0</v>
      </c>
      <c r="CA28" s="137">
        <f t="shared" si="36"/>
        <v>0</v>
      </c>
      <c r="CB28" s="138">
        <f>SUMIFS('Celkem místnosti'!$H:$H,'Celkem místnosti'!$D:$D,$A28,'Celkem místnosti'!$F:$F,CB$1)</f>
        <v>0</v>
      </c>
      <c r="CC28" s="54">
        <f>COUNTIFS('Celkem místnosti'!$D:$D,'Odd. + typ'!$A28,'Celkem místnosti'!$F:$F,'Odd. + typ'!CB$1)</f>
        <v>0</v>
      </c>
      <c r="CD28" s="51">
        <f t="shared" si="37"/>
        <v>0</v>
      </c>
      <c r="CE28" s="137">
        <f t="shared" si="38"/>
        <v>0</v>
      </c>
    </row>
    <row r="29" spans="1:83" x14ac:dyDescent="0.2">
      <c r="A29" s="107" t="s">
        <v>1142</v>
      </c>
      <c r="B29" s="124">
        <f t="shared" si="1"/>
        <v>0</v>
      </c>
      <c r="C29" s="46">
        <f t="shared" si="0"/>
        <v>0</v>
      </c>
      <c r="D29" s="52">
        <f>SUMIF('Celkem místnosti'!D:D,A29,'Celkem místnosti'!H:H)</f>
        <v>504.65999999999997</v>
      </c>
      <c r="E29" s="129">
        <f>COUNTIFS('Celkem místnosti'!$D:$D,'Odd. + typ'!$A29)</f>
        <v>56</v>
      </c>
      <c r="F29" s="138">
        <f>SUMIFS('Celkem místnosti'!$H:$H,'Celkem místnosti'!$D:$D,$A29,'Celkem místnosti'!$F:$F,F$1)</f>
        <v>0</v>
      </c>
      <c r="G29" s="53">
        <f>COUNTIFS('Celkem místnosti'!$D:$D,'Odd. + typ'!$A29,'Celkem místnosti'!$F:$F,'Odd. + typ'!F$1)</f>
        <v>0</v>
      </c>
      <c r="H29" s="49">
        <f>H$3*F29</f>
        <v>0</v>
      </c>
      <c r="I29" s="137">
        <f t="shared" si="39"/>
        <v>0</v>
      </c>
      <c r="J29" s="138">
        <f>SUMIFS('Celkem místnosti'!$H:$H,'Celkem místnosti'!$D:$D,$A29,'Celkem místnosti'!$F:$F,J$1)</f>
        <v>202.18000000000004</v>
      </c>
      <c r="K29" s="53">
        <f>COUNTIFS('Celkem místnosti'!$D:$D,'Odd. + typ'!$A29,'Celkem místnosti'!$F:$F,'Odd. + typ'!J$1)</f>
        <v>32</v>
      </c>
      <c r="L29" s="49">
        <f t="shared" si="3"/>
        <v>0</v>
      </c>
      <c r="M29" s="137">
        <f t="shared" si="4"/>
        <v>0</v>
      </c>
      <c r="N29" s="138">
        <f>SUMIFS('Celkem místnosti'!$H:$H,'Celkem místnosti'!$D:$D,$A29,'Celkem místnosti'!$F:$F,N$1)</f>
        <v>4.68</v>
      </c>
      <c r="O29" s="53">
        <f>COUNTIFS('Celkem místnosti'!$D:$D,'Odd. + typ'!$A29,'Celkem místnosti'!$F:$F,'Odd. + typ'!N$1)</f>
        <v>1</v>
      </c>
      <c r="P29" s="49">
        <f t="shared" si="5"/>
        <v>0</v>
      </c>
      <c r="Q29" s="137">
        <f t="shared" si="6"/>
        <v>0</v>
      </c>
      <c r="R29" s="138">
        <f>SUMIFS('Celkem místnosti'!$H:$H,'Celkem místnosti'!$D:$D,$A29,'Celkem místnosti'!$F:$F,R$1)</f>
        <v>49.59</v>
      </c>
      <c r="S29" s="53">
        <f>COUNTIFS('Celkem místnosti'!$D:$D,'Odd. + typ'!$A29,'Celkem místnosti'!$F:$F,'Odd. + typ'!R$1)</f>
        <v>4</v>
      </c>
      <c r="T29" s="49">
        <f t="shared" si="7"/>
        <v>0</v>
      </c>
      <c r="U29" s="137">
        <f t="shared" si="8"/>
        <v>0</v>
      </c>
      <c r="V29" s="138">
        <f>SUMIFS('Celkem místnosti'!$H:$H,'Celkem místnosti'!$D:$D,$A29,'Celkem místnosti'!$F:$F,V$1)</f>
        <v>0</v>
      </c>
      <c r="W29" s="153"/>
      <c r="X29" s="53">
        <f>COUNTIFS('Celkem místnosti'!$D:$D,'Odd. + typ'!$A29,'Celkem místnosti'!$F:$F,'Odd. + typ'!V$1)</f>
        <v>0</v>
      </c>
      <c r="Y29" s="49">
        <f t="shared" si="9"/>
        <v>0</v>
      </c>
      <c r="Z29" s="137">
        <f t="shared" si="10"/>
        <v>0</v>
      </c>
      <c r="AA29" s="138">
        <f>SUMIFS('Celkem místnosti'!$H:$H,'Celkem místnosti'!$D:$D,$A29,'Celkem místnosti'!$F:$F,AA$1)</f>
        <v>133.71</v>
      </c>
      <c r="AB29" s="54">
        <f>COUNTIFS('Celkem místnosti'!$D:$D,'Odd. + typ'!$A29,'Celkem místnosti'!$F:$F,'Odd. + typ'!AA$1)</f>
        <v>10</v>
      </c>
      <c r="AC29" s="49">
        <f t="shared" si="11"/>
        <v>0</v>
      </c>
      <c r="AD29" s="137">
        <f t="shared" si="12"/>
        <v>0</v>
      </c>
      <c r="AE29" s="138">
        <f>SUMIFS('Celkem místnosti'!$H:$H,'Celkem místnosti'!$D:$D,$A29,'Celkem místnosti'!$F:$F,AE$1)</f>
        <v>0</v>
      </c>
      <c r="AF29" s="54">
        <f>COUNTIFS('Celkem místnosti'!$D:$D,'Odd. + typ'!$A29,'Celkem místnosti'!$F:$F,'Odd. + typ'!AE$1)</f>
        <v>0</v>
      </c>
      <c r="AG29" s="49">
        <f t="shared" si="13"/>
        <v>0</v>
      </c>
      <c r="AH29" s="137">
        <f t="shared" si="14"/>
        <v>0</v>
      </c>
      <c r="AI29" s="138">
        <f>SUMIFS('Celkem místnosti'!$H:$H,'Celkem místnosti'!$D:$D,$A29,'Celkem místnosti'!$F:$F,AI$1)</f>
        <v>0</v>
      </c>
      <c r="AJ29" s="54">
        <f>COUNTIFS('Celkem místnosti'!$D:$D,'Odd. + typ'!$A29,'Celkem místnosti'!$F:$F,'Odd. + typ'!AI$1)</f>
        <v>0</v>
      </c>
      <c r="AK29" s="49">
        <f t="shared" si="15"/>
        <v>0</v>
      </c>
      <c r="AL29" s="137">
        <f t="shared" si="16"/>
        <v>0</v>
      </c>
      <c r="AM29" s="138">
        <f>SUMIFS('Celkem místnosti'!$H:$H,'Celkem místnosti'!$D:$D,$A29,'Celkem místnosti'!$F:$F,AM$1)</f>
        <v>0</v>
      </c>
      <c r="AN29" s="54">
        <f>COUNTIFS('Celkem místnosti'!$D:$D,'Odd. + typ'!$A29,'Celkem místnosti'!$F:$F,'Odd. + typ'!AM$1)</f>
        <v>0</v>
      </c>
      <c r="AO29" s="49">
        <f t="shared" si="17"/>
        <v>0</v>
      </c>
      <c r="AP29" s="137">
        <f t="shared" si="18"/>
        <v>0</v>
      </c>
      <c r="AQ29" s="138">
        <f>SUMIFS('Celkem místnosti'!$H:$H,'Celkem místnosti'!$D:$D,$A29,'Celkem místnosti'!$F:$F,AQ$1)</f>
        <v>43.400000000000006</v>
      </c>
      <c r="AR29" s="54">
        <f>COUNTIFS('Celkem místnosti'!$D:$D,'Odd. + typ'!$A29,'Celkem místnosti'!$F:$F,'Odd. + typ'!AQ$1)</f>
        <v>3</v>
      </c>
      <c r="AS29" s="49">
        <f t="shared" si="19"/>
        <v>0</v>
      </c>
      <c r="AT29" s="137">
        <f t="shared" si="20"/>
        <v>0</v>
      </c>
      <c r="AU29" s="138">
        <f>SUMIFS('Celkem místnosti'!$H:$H,'Celkem místnosti'!$D:$D,$A29,'Celkem místnosti'!$F:$F,AU$1)</f>
        <v>0</v>
      </c>
      <c r="AV29" s="153"/>
      <c r="AW29" s="54">
        <f>COUNTIFS('Celkem místnosti'!$D:$D,'Odd. + typ'!$A29,'Celkem místnosti'!$F:$F,'Odd. + typ'!AU$1)</f>
        <v>0</v>
      </c>
      <c r="AX29" s="49">
        <f t="shared" ref="AX29" si="56">AX$3*AV29*28</f>
        <v>0</v>
      </c>
      <c r="AY29" s="137">
        <f t="shared" si="22"/>
        <v>0</v>
      </c>
      <c r="AZ29" s="138">
        <f>SUMIFS('Celkem místnosti'!$H:$H,'Celkem místnosti'!$D:$D,$A29,'Celkem místnosti'!$F:$F,AZ$1)</f>
        <v>57.260000000000005</v>
      </c>
      <c r="BA29" s="54">
        <f>COUNTIFS('Celkem místnosti'!$D:$D,'Odd. + typ'!$A29,'Celkem místnosti'!$F:$F,'Odd. + typ'!AZ$1)</f>
        <v>3</v>
      </c>
      <c r="BB29" s="49">
        <f t="shared" si="23"/>
        <v>0</v>
      </c>
      <c r="BC29" s="137">
        <f t="shared" si="24"/>
        <v>0</v>
      </c>
      <c r="BD29" s="138">
        <f>SUMIFS('Celkem místnosti'!$H:$H,'Celkem místnosti'!$D:$D,$A29,'Celkem místnosti'!$F:$F,BD$1)</f>
        <v>0</v>
      </c>
      <c r="BE29" s="54">
        <f>COUNTIFS('Celkem místnosti'!$D:$D,'Odd. + typ'!$A29,'Celkem místnosti'!$F:$F,'Odd. + typ'!BD$1)</f>
        <v>0</v>
      </c>
      <c r="BF29" s="49">
        <f t="shared" si="25"/>
        <v>0</v>
      </c>
      <c r="BG29" s="137">
        <f t="shared" si="26"/>
        <v>0</v>
      </c>
      <c r="BH29" s="138">
        <f>SUMIFS('Celkem místnosti'!$H:$H,'Celkem místnosti'!$D:$D,$A29,'Celkem místnosti'!$F:$F,BH$1)</f>
        <v>6.86</v>
      </c>
      <c r="BI29" s="54">
        <f>COUNTIFS('Celkem místnosti'!$D:$D,'Odd. + typ'!$A29,'Celkem místnosti'!$F:$F,'Odd. + typ'!BH$1)</f>
        <v>2</v>
      </c>
      <c r="BJ29" s="49">
        <f t="shared" si="27"/>
        <v>0</v>
      </c>
      <c r="BK29" s="137">
        <f t="shared" si="28"/>
        <v>0</v>
      </c>
      <c r="BL29" s="138">
        <f>SUMIFS('Celkem místnosti'!$H:$H,'Celkem místnosti'!$D:$D,$A29,'Celkem místnosti'!$F:$F,BL$1)</f>
        <v>6.98</v>
      </c>
      <c r="BM29" s="54">
        <f>COUNTIFS('Celkem místnosti'!$D:$D,'Odd. + typ'!$A29,'Celkem místnosti'!$F:$F,'Odd. + typ'!BL$1)</f>
        <v>1</v>
      </c>
      <c r="BN29" s="49">
        <f t="shared" si="29"/>
        <v>0</v>
      </c>
      <c r="BO29" s="137">
        <f t="shared" si="30"/>
        <v>0</v>
      </c>
      <c r="BP29" s="138">
        <f>SUMIFS('Celkem místnosti'!$H:$H,'Celkem místnosti'!$D:$D,$A29,'Celkem místnosti'!$F:$F,BP$1)</f>
        <v>0</v>
      </c>
      <c r="BQ29" s="54">
        <f>COUNTIFS('Celkem místnosti'!$D:$D,'Odd. + typ'!$A29,'Celkem místnosti'!$F:$F,'Odd. + typ'!BP$1)</f>
        <v>0</v>
      </c>
      <c r="BR29" s="49">
        <f t="shared" si="31"/>
        <v>0</v>
      </c>
      <c r="BS29" s="137">
        <f t="shared" si="32"/>
        <v>0</v>
      </c>
      <c r="BT29" s="138">
        <f>SUMIFS('Celkem místnosti'!$H:$H,'Celkem místnosti'!$D:$D,$A29,'Celkem místnosti'!$F:$F,BT$1)</f>
        <v>0</v>
      </c>
      <c r="BU29" s="54">
        <f>COUNTIFS('Celkem místnosti'!$D:$D,'Odd. + typ'!$A29,'Celkem místnosti'!$F:$F,'Odd. + typ'!BT$1)</f>
        <v>0</v>
      </c>
      <c r="BV29" s="51">
        <f t="shared" si="33"/>
        <v>0</v>
      </c>
      <c r="BW29" s="137">
        <f t="shared" si="34"/>
        <v>0</v>
      </c>
      <c r="BX29" s="138">
        <f>SUMIFS('Celkem místnosti'!$H:$H,'Celkem místnosti'!$D:$D,$A29,'Celkem místnosti'!$F:$F,BX$1)</f>
        <v>0</v>
      </c>
      <c r="BY29" s="54">
        <f>COUNTIFS('Celkem místnosti'!$D:$D,'Odd. + typ'!$A29,'Celkem místnosti'!$F:$F,'Odd. + typ'!BX$1)</f>
        <v>0</v>
      </c>
      <c r="BZ29" s="51">
        <f t="shared" si="35"/>
        <v>0</v>
      </c>
      <c r="CA29" s="137">
        <f t="shared" si="36"/>
        <v>0</v>
      </c>
      <c r="CB29" s="138">
        <f>SUMIFS('Celkem místnosti'!$H:$H,'Celkem místnosti'!$D:$D,$A29,'Celkem místnosti'!$F:$F,CB$1)</f>
        <v>0</v>
      </c>
      <c r="CC29" s="54">
        <f>COUNTIFS('Celkem místnosti'!$D:$D,'Odd. + typ'!$A29,'Celkem místnosti'!$F:$F,'Odd. + typ'!CB$1)</f>
        <v>0</v>
      </c>
      <c r="CD29" s="51">
        <f t="shared" si="37"/>
        <v>0</v>
      </c>
      <c r="CE29" s="137">
        <f t="shared" si="38"/>
        <v>0</v>
      </c>
    </row>
    <row r="30" spans="1:83" x14ac:dyDescent="0.2">
      <c r="A30" s="107" t="s">
        <v>1237</v>
      </c>
      <c r="B30" s="124">
        <f t="shared" si="1"/>
        <v>0</v>
      </c>
      <c r="C30" s="46">
        <f t="shared" si="0"/>
        <v>0</v>
      </c>
      <c r="D30" s="52">
        <f>SUMIF('Celkem místnosti'!D:D,A30,'Celkem místnosti'!H:H)</f>
        <v>661.89999999999986</v>
      </c>
      <c r="E30" s="129">
        <f>COUNTIFS('Celkem místnosti'!$D:$D,'Odd. + typ'!$A30)</f>
        <v>47</v>
      </c>
      <c r="F30" s="138">
        <f>SUMIFS('Celkem místnosti'!$H:$H,'Celkem místnosti'!$D:$D,$A30,'Celkem místnosti'!$F:$F,F$1)</f>
        <v>10.7</v>
      </c>
      <c r="G30" s="53">
        <f>COUNTIFS('Celkem místnosti'!$D:$D,'Odd. + typ'!$A30,'Celkem místnosti'!$F:$F,'Odd. + typ'!F$1)</f>
        <v>1</v>
      </c>
      <c r="H30" s="49">
        <f t="shared" si="2"/>
        <v>0</v>
      </c>
      <c r="I30" s="137">
        <f t="shared" si="39"/>
        <v>0</v>
      </c>
      <c r="J30" s="138">
        <f>SUMIFS('Celkem místnosti'!$H:$H,'Celkem místnosti'!$D:$D,$A30,'Celkem místnosti'!$F:$F,J$1)</f>
        <v>19.900000000000002</v>
      </c>
      <c r="K30" s="53">
        <f>COUNTIFS('Celkem místnosti'!$D:$D,'Odd. + typ'!$A30,'Celkem místnosti'!$F:$F,'Odd. + typ'!J$1)</f>
        <v>10</v>
      </c>
      <c r="L30" s="49">
        <f t="shared" si="3"/>
        <v>0</v>
      </c>
      <c r="M30" s="137">
        <f t="shared" si="4"/>
        <v>0</v>
      </c>
      <c r="N30" s="138">
        <f>SUMIFS('Celkem místnosti'!$H:$H,'Celkem místnosti'!$D:$D,$A30,'Celkem místnosti'!$F:$F,N$1)</f>
        <v>320.8</v>
      </c>
      <c r="O30" s="53">
        <f>COUNTIFS('Celkem místnosti'!$D:$D,'Odd. + typ'!$A30,'Celkem místnosti'!$F:$F,'Odd. + typ'!N$1)</f>
        <v>18</v>
      </c>
      <c r="P30" s="49">
        <f t="shared" si="5"/>
        <v>0</v>
      </c>
      <c r="Q30" s="137">
        <f t="shared" si="6"/>
        <v>0</v>
      </c>
      <c r="R30" s="138">
        <f>SUMIFS('Celkem místnosti'!$H:$H,'Celkem místnosti'!$D:$D,$A30,'Celkem místnosti'!$F:$F,R$1)</f>
        <v>76.500000000000014</v>
      </c>
      <c r="S30" s="53">
        <f>COUNTIFS('Celkem místnosti'!$D:$D,'Odd. + typ'!$A30,'Celkem místnosti'!$F:$F,'Odd. + typ'!R$1)</f>
        <v>6</v>
      </c>
      <c r="T30" s="49">
        <f t="shared" si="7"/>
        <v>0</v>
      </c>
      <c r="U30" s="137">
        <f t="shared" si="8"/>
        <v>0</v>
      </c>
      <c r="V30" s="138">
        <f>SUMIFS('Celkem místnosti'!$H:$H,'Celkem místnosti'!$D:$D,$A30,'Celkem místnosti'!$F:$F,V$1)</f>
        <v>0</v>
      </c>
      <c r="W30" s="153"/>
      <c r="X30" s="53">
        <f>COUNTIFS('Celkem místnosti'!$D:$D,'Odd. + typ'!$A30,'Celkem místnosti'!$F:$F,'Odd. + typ'!V$1)</f>
        <v>0</v>
      </c>
      <c r="Y30" s="49">
        <f t="shared" si="9"/>
        <v>0</v>
      </c>
      <c r="Z30" s="137">
        <f t="shared" si="10"/>
        <v>0</v>
      </c>
      <c r="AA30" s="138">
        <f>SUMIFS('Celkem místnosti'!$H:$H,'Celkem místnosti'!$D:$D,$A30,'Celkem místnosti'!$F:$F,AA$1)</f>
        <v>184.4</v>
      </c>
      <c r="AB30" s="54">
        <f>COUNTIFS('Celkem místnosti'!$D:$D,'Odd. + typ'!$A30,'Celkem místnosti'!$F:$F,'Odd. + typ'!AA$1)</f>
        <v>7</v>
      </c>
      <c r="AC30" s="49">
        <f t="shared" si="11"/>
        <v>0</v>
      </c>
      <c r="AD30" s="137">
        <f t="shared" si="12"/>
        <v>0</v>
      </c>
      <c r="AE30" s="138">
        <f>SUMIFS('Celkem místnosti'!$H:$H,'Celkem místnosti'!$D:$D,$A30,'Celkem místnosti'!$F:$F,AE$1)</f>
        <v>0</v>
      </c>
      <c r="AF30" s="54">
        <f>COUNTIFS('Celkem místnosti'!$D:$D,'Odd. + typ'!$A30,'Celkem místnosti'!$F:$F,'Odd. + typ'!AE$1)</f>
        <v>0</v>
      </c>
      <c r="AG30" s="49">
        <f t="shared" si="13"/>
        <v>0</v>
      </c>
      <c r="AH30" s="137">
        <f t="shared" si="14"/>
        <v>0</v>
      </c>
      <c r="AI30" s="138">
        <f>SUMIFS('Celkem místnosti'!$H:$H,'Celkem místnosti'!$D:$D,$A30,'Celkem místnosti'!$F:$F,AI$1)</f>
        <v>3.7</v>
      </c>
      <c r="AJ30" s="54">
        <f>COUNTIFS('Celkem místnosti'!$D:$D,'Odd. + typ'!$A30,'Celkem místnosti'!$F:$F,'Odd. + typ'!AI$1)</f>
        <v>1</v>
      </c>
      <c r="AK30" s="49">
        <f t="shared" si="15"/>
        <v>0</v>
      </c>
      <c r="AL30" s="137">
        <f t="shared" si="16"/>
        <v>0</v>
      </c>
      <c r="AM30" s="138">
        <f>SUMIFS('Celkem místnosti'!$H:$H,'Celkem místnosti'!$D:$D,$A30,'Celkem místnosti'!$F:$F,AM$1)</f>
        <v>0</v>
      </c>
      <c r="AN30" s="54">
        <f>COUNTIFS('Celkem místnosti'!$D:$D,'Odd. + typ'!$A30,'Celkem místnosti'!$F:$F,'Odd. + typ'!AM$1)</f>
        <v>0</v>
      </c>
      <c r="AO30" s="49">
        <f t="shared" si="17"/>
        <v>0</v>
      </c>
      <c r="AP30" s="137">
        <f t="shared" si="18"/>
        <v>0</v>
      </c>
      <c r="AQ30" s="138">
        <f>SUMIFS('Celkem místnosti'!$H:$H,'Celkem místnosti'!$D:$D,$A30,'Celkem místnosti'!$F:$F,AQ$1)</f>
        <v>0</v>
      </c>
      <c r="AR30" s="54">
        <f>COUNTIFS('Celkem místnosti'!$D:$D,'Odd. + typ'!$A30,'Celkem místnosti'!$F:$F,'Odd. + typ'!AQ$1)</f>
        <v>0</v>
      </c>
      <c r="AS30" s="49">
        <f t="shared" si="19"/>
        <v>0</v>
      </c>
      <c r="AT30" s="137">
        <f t="shared" si="20"/>
        <v>0</v>
      </c>
      <c r="AU30" s="138">
        <f>SUMIFS('Celkem místnosti'!$H:$H,'Celkem místnosti'!$D:$D,$A30,'Celkem místnosti'!$F:$F,AU$1)</f>
        <v>0</v>
      </c>
      <c r="AV30" s="153"/>
      <c r="AW30" s="54">
        <f>COUNTIFS('Celkem místnosti'!$D:$D,'Odd. + typ'!$A30,'Celkem místnosti'!$F:$F,'Odd. + typ'!AU$1)</f>
        <v>0</v>
      </c>
      <c r="AX30" s="49">
        <f t="shared" ref="AX30:AX32" si="57">AX$3*AV30*30</f>
        <v>0</v>
      </c>
      <c r="AY30" s="137">
        <f t="shared" si="22"/>
        <v>0</v>
      </c>
      <c r="AZ30" s="138">
        <f>SUMIFS('Celkem místnosti'!$H:$H,'Celkem místnosti'!$D:$D,$A30,'Celkem místnosti'!$F:$F,AZ$1)</f>
        <v>9.9</v>
      </c>
      <c r="BA30" s="54">
        <f>COUNTIFS('Celkem místnosti'!$D:$D,'Odd. + typ'!$A30,'Celkem místnosti'!$F:$F,'Odd. + typ'!AZ$1)</f>
        <v>1</v>
      </c>
      <c r="BB30" s="49">
        <f t="shared" si="23"/>
        <v>0</v>
      </c>
      <c r="BC30" s="137">
        <f t="shared" si="24"/>
        <v>0</v>
      </c>
      <c r="BD30" s="138">
        <f>SUMIFS('Celkem místnosti'!$H:$H,'Celkem místnosti'!$D:$D,$A30,'Celkem místnosti'!$F:$F,BD$1)</f>
        <v>17.8</v>
      </c>
      <c r="BE30" s="54">
        <f>COUNTIFS('Celkem místnosti'!$D:$D,'Odd. + typ'!$A30,'Celkem místnosti'!$F:$F,'Odd. + typ'!BD$1)</f>
        <v>1</v>
      </c>
      <c r="BF30" s="49">
        <f t="shared" si="25"/>
        <v>0</v>
      </c>
      <c r="BG30" s="137">
        <f t="shared" si="26"/>
        <v>0</v>
      </c>
      <c r="BH30" s="138">
        <f>SUMIFS('Celkem místnosti'!$H:$H,'Celkem místnosti'!$D:$D,$A30,'Celkem místnosti'!$F:$F,BH$1)</f>
        <v>1.9</v>
      </c>
      <c r="BI30" s="54">
        <f>COUNTIFS('Celkem místnosti'!$D:$D,'Odd. + typ'!$A30,'Celkem místnosti'!$F:$F,'Odd. + typ'!BH$1)</f>
        <v>1</v>
      </c>
      <c r="BJ30" s="49">
        <f t="shared" si="27"/>
        <v>0</v>
      </c>
      <c r="BK30" s="137">
        <f t="shared" si="28"/>
        <v>0</v>
      </c>
      <c r="BL30" s="138">
        <f>SUMIFS('Celkem místnosti'!$H:$H,'Celkem místnosti'!$D:$D,$A30,'Celkem místnosti'!$F:$F,BL$1)</f>
        <v>16.3</v>
      </c>
      <c r="BM30" s="54">
        <f>COUNTIFS('Celkem místnosti'!$D:$D,'Odd. + typ'!$A30,'Celkem místnosti'!$F:$F,'Odd. + typ'!BL$1)</f>
        <v>1</v>
      </c>
      <c r="BN30" s="49">
        <f t="shared" si="29"/>
        <v>0</v>
      </c>
      <c r="BO30" s="137">
        <f t="shared" si="30"/>
        <v>0</v>
      </c>
      <c r="BP30" s="138">
        <f>SUMIFS('Celkem místnosti'!$H:$H,'Celkem místnosti'!$D:$D,$A30,'Celkem místnosti'!$F:$F,BP$1)</f>
        <v>0</v>
      </c>
      <c r="BQ30" s="54">
        <f>COUNTIFS('Celkem místnosti'!$D:$D,'Odd. + typ'!$A30,'Celkem místnosti'!$F:$F,'Odd. + typ'!BP$1)</f>
        <v>0</v>
      </c>
      <c r="BR30" s="49">
        <f t="shared" si="31"/>
        <v>0</v>
      </c>
      <c r="BS30" s="137">
        <f t="shared" si="32"/>
        <v>0</v>
      </c>
      <c r="BT30" s="138">
        <f>SUMIFS('Celkem místnosti'!$H:$H,'Celkem místnosti'!$D:$D,$A30,'Celkem místnosti'!$F:$F,BT$1)</f>
        <v>0</v>
      </c>
      <c r="BU30" s="54">
        <f>COUNTIFS('Celkem místnosti'!$D:$D,'Odd. + typ'!$A30,'Celkem místnosti'!$F:$F,'Odd. + typ'!BT$1)</f>
        <v>0</v>
      </c>
      <c r="BV30" s="51">
        <f t="shared" si="33"/>
        <v>0</v>
      </c>
      <c r="BW30" s="137">
        <f t="shared" si="34"/>
        <v>0</v>
      </c>
      <c r="BX30" s="138">
        <f>SUMIFS('Celkem místnosti'!$H:$H,'Celkem místnosti'!$D:$D,$A30,'Celkem místnosti'!$F:$F,BX$1)</f>
        <v>0</v>
      </c>
      <c r="BY30" s="54">
        <f>COUNTIFS('Celkem místnosti'!$D:$D,'Odd. + typ'!$A30,'Celkem místnosti'!$F:$F,'Odd. + typ'!BX$1)</f>
        <v>0</v>
      </c>
      <c r="BZ30" s="51">
        <f t="shared" si="35"/>
        <v>0</v>
      </c>
      <c r="CA30" s="137">
        <f t="shared" si="36"/>
        <v>0</v>
      </c>
      <c r="CB30" s="138">
        <f>SUMIFS('Celkem místnosti'!$H:$H,'Celkem místnosti'!$D:$D,$A30,'Celkem místnosti'!$F:$F,CB$1)</f>
        <v>0</v>
      </c>
      <c r="CC30" s="54">
        <f>COUNTIFS('Celkem místnosti'!$D:$D,'Odd. + typ'!$A30,'Celkem místnosti'!$F:$F,'Odd. + typ'!CB$1)</f>
        <v>0</v>
      </c>
      <c r="CD30" s="51">
        <f t="shared" si="37"/>
        <v>0</v>
      </c>
      <c r="CE30" s="137">
        <f t="shared" si="38"/>
        <v>0</v>
      </c>
    </row>
    <row r="31" spans="1:83" x14ac:dyDescent="0.2">
      <c r="A31" s="107" t="s">
        <v>1051</v>
      </c>
      <c r="B31" s="124">
        <f t="shared" si="1"/>
        <v>0</v>
      </c>
      <c r="C31" s="46">
        <f t="shared" si="0"/>
        <v>0</v>
      </c>
      <c r="D31" s="52">
        <f>SUMIF('Celkem místnosti'!D:D,A31,'Celkem místnosti'!H:H)</f>
        <v>32.090000000000003</v>
      </c>
      <c r="E31" s="129">
        <f>COUNTIFS('Celkem místnosti'!$D:$D,'Odd. + typ'!$A31)</f>
        <v>6</v>
      </c>
      <c r="F31" s="138">
        <f>SUMIFS('Celkem místnosti'!$H:$H,'Celkem místnosti'!$D:$D,$A31,'Celkem místnosti'!$F:$F,F$1)</f>
        <v>0</v>
      </c>
      <c r="G31" s="53">
        <f>COUNTIFS('Celkem místnosti'!$D:$D,'Odd. + typ'!$A31,'Celkem místnosti'!$F:$F,'Odd. + typ'!F$1)</f>
        <v>0</v>
      </c>
      <c r="H31" s="49">
        <f t="shared" si="2"/>
        <v>0</v>
      </c>
      <c r="I31" s="137">
        <f t="shared" si="39"/>
        <v>0</v>
      </c>
      <c r="J31" s="138">
        <f>SUMIFS('Celkem místnosti'!$H:$H,'Celkem místnosti'!$D:$D,$A31,'Celkem místnosti'!$F:$F,J$1)</f>
        <v>0</v>
      </c>
      <c r="K31" s="53">
        <f>COUNTIFS('Celkem místnosti'!$D:$D,'Odd. + typ'!$A31,'Celkem místnosti'!$F:$F,'Odd. + typ'!J$1)</f>
        <v>0</v>
      </c>
      <c r="L31" s="49">
        <f t="shared" si="3"/>
        <v>0</v>
      </c>
      <c r="M31" s="137">
        <f t="shared" si="4"/>
        <v>0</v>
      </c>
      <c r="N31" s="138">
        <f>SUMIFS('Celkem místnosti'!$H:$H,'Celkem místnosti'!$D:$D,$A31,'Celkem místnosti'!$F:$F,N$1)</f>
        <v>0</v>
      </c>
      <c r="O31" s="53">
        <f>COUNTIFS('Celkem místnosti'!$D:$D,'Odd. + typ'!$A31,'Celkem místnosti'!$F:$F,'Odd. + typ'!N$1)</f>
        <v>0</v>
      </c>
      <c r="P31" s="49">
        <f t="shared" si="5"/>
        <v>0</v>
      </c>
      <c r="Q31" s="137">
        <f t="shared" si="6"/>
        <v>0</v>
      </c>
      <c r="R31" s="138">
        <f>SUMIFS('Celkem místnosti'!$H:$H,'Celkem místnosti'!$D:$D,$A31,'Celkem místnosti'!$F:$F,R$1)</f>
        <v>0</v>
      </c>
      <c r="S31" s="53">
        <f>COUNTIFS('Celkem místnosti'!$D:$D,'Odd. + typ'!$A31,'Celkem místnosti'!$F:$F,'Odd. + typ'!R$1)</f>
        <v>0</v>
      </c>
      <c r="T31" s="49">
        <f t="shared" si="7"/>
        <v>0</v>
      </c>
      <c r="U31" s="137">
        <f t="shared" si="8"/>
        <v>0</v>
      </c>
      <c r="V31" s="138">
        <f>SUMIFS('Celkem místnosti'!$H:$H,'Celkem místnosti'!$D:$D,$A31,'Celkem místnosti'!$F:$F,V$1)</f>
        <v>0</v>
      </c>
      <c r="W31" s="153"/>
      <c r="X31" s="53">
        <f>COUNTIFS('Celkem místnosti'!$D:$D,'Odd. + typ'!$A31,'Celkem místnosti'!$F:$F,'Odd. + typ'!V$1)</f>
        <v>0</v>
      </c>
      <c r="Y31" s="49">
        <f t="shared" si="9"/>
        <v>0</v>
      </c>
      <c r="Z31" s="137">
        <f t="shared" si="10"/>
        <v>0</v>
      </c>
      <c r="AA31" s="138">
        <f>SUMIFS('Celkem místnosti'!$H:$H,'Celkem místnosti'!$D:$D,$A31,'Celkem místnosti'!$F:$F,AA$1)</f>
        <v>0</v>
      </c>
      <c r="AB31" s="54">
        <f>COUNTIFS('Celkem místnosti'!$D:$D,'Odd. + typ'!$A31,'Celkem místnosti'!$F:$F,'Odd. + typ'!AA$1)</f>
        <v>0</v>
      </c>
      <c r="AC31" s="49">
        <f t="shared" si="11"/>
        <v>0</v>
      </c>
      <c r="AD31" s="137">
        <f t="shared" si="12"/>
        <v>0</v>
      </c>
      <c r="AE31" s="138">
        <f>SUMIFS('Celkem místnosti'!$H:$H,'Celkem místnosti'!$D:$D,$A31,'Celkem místnosti'!$F:$F,AE$1)</f>
        <v>32.090000000000003</v>
      </c>
      <c r="AF31" s="54">
        <f>COUNTIFS('Celkem místnosti'!$D:$D,'Odd. + typ'!$A31,'Celkem místnosti'!$F:$F,'Odd. + typ'!AE$1)</f>
        <v>6</v>
      </c>
      <c r="AG31" s="49">
        <f t="shared" si="13"/>
        <v>0</v>
      </c>
      <c r="AH31" s="137">
        <f t="shared" si="14"/>
        <v>0</v>
      </c>
      <c r="AI31" s="138">
        <f>SUMIFS('Celkem místnosti'!$H:$H,'Celkem místnosti'!$D:$D,$A31,'Celkem místnosti'!$F:$F,AI$1)</f>
        <v>0</v>
      </c>
      <c r="AJ31" s="54">
        <f>COUNTIFS('Celkem místnosti'!$D:$D,'Odd. + typ'!$A31,'Celkem místnosti'!$F:$F,'Odd. + typ'!AI$1)</f>
        <v>0</v>
      </c>
      <c r="AK31" s="49">
        <f t="shared" si="15"/>
        <v>0</v>
      </c>
      <c r="AL31" s="137">
        <f t="shared" si="16"/>
        <v>0</v>
      </c>
      <c r="AM31" s="138">
        <f>SUMIFS('Celkem místnosti'!$H:$H,'Celkem místnosti'!$D:$D,$A31,'Celkem místnosti'!$F:$F,AM$1)</f>
        <v>0</v>
      </c>
      <c r="AN31" s="54">
        <f>COUNTIFS('Celkem místnosti'!$D:$D,'Odd. + typ'!$A31,'Celkem místnosti'!$F:$F,'Odd. + typ'!AM$1)</f>
        <v>0</v>
      </c>
      <c r="AO31" s="49">
        <f t="shared" si="17"/>
        <v>0</v>
      </c>
      <c r="AP31" s="137">
        <f t="shared" si="18"/>
        <v>0</v>
      </c>
      <c r="AQ31" s="138">
        <f>SUMIFS('Celkem místnosti'!$H:$H,'Celkem místnosti'!$D:$D,$A31,'Celkem místnosti'!$F:$F,AQ$1)</f>
        <v>0</v>
      </c>
      <c r="AR31" s="54">
        <f>COUNTIFS('Celkem místnosti'!$D:$D,'Odd. + typ'!$A31,'Celkem místnosti'!$F:$F,'Odd. + typ'!AQ$1)</f>
        <v>0</v>
      </c>
      <c r="AS31" s="49">
        <f t="shared" si="19"/>
        <v>0</v>
      </c>
      <c r="AT31" s="137">
        <f t="shared" si="20"/>
        <v>0</v>
      </c>
      <c r="AU31" s="138">
        <f>SUMIFS('Celkem místnosti'!$H:$H,'Celkem místnosti'!$D:$D,$A31,'Celkem místnosti'!$F:$F,AU$1)</f>
        <v>0</v>
      </c>
      <c r="AV31" s="153"/>
      <c r="AW31" s="54">
        <f>COUNTIFS('Celkem místnosti'!$D:$D,'Odd. + typ'!$A31,'Celkem místnosti'!$F:$F,'Odd. + typ'!AU$1)</f>
        <v>0</v>
      </c>
      <c r="AX31" s="49">
        <f t="shared" si="57"/>
        <v>0</v>
      </c>
      <c r="AY31" s="137">
        <f t="shared" si="22"/>
        <v>0</v>
      </c>
      <c r="AZ31" s="138">
        <f>SUMIFS('Celkem místnosti'!$H:$H,'Celkem místnosti'!$D:$D,$A31,'Celkem místnosti'!$F:$F,AZ$1)</f>
        <v>0</v>
      </c>
      <c r="BA31" s="54">
        <f>COUNTIFS('Celkem místnosti'!$D:$D,'Odd. + typ'!$A31,'Celkem místnosti'!$F:$F,'Odd. + typ'!AZ$1)</f>
        <v>0</v>
      </c>
      <c r="BB31" s="49">
        <f t="shared" si="23"/>
        <v>0</v>
      </c>
      <c r="BC31" s="137">
        <f t="shared" si="24"/>
        <v>0</v>
      </c>
      <c r="BD31" s="138">
        <f>SUMIFS('Celkem místnosti'!$H:$H,'Celkem místnosti'!$D:$D,$A31,'Celkem místnosti'!$F:$F,BD$1)</f>
        <v>0</v>
      </c>
      <c r="BE31" s="54">
        <f>COUNTIFS('Celkem místnosti'!$D:$D,'Odd. + typ'!$A31,'Celkem místnosti'!$F:$F,'Odd. + typ'!BD$1)</f>
        <v>0</v>
      </c>
      <c r="BF31" s="49">
        <f t="shared" si="25"/>
        <v>0</v>
      </c>
      <c r="BG31" s="137">
        <f t="shared" si="26"/>
        <v>0</v>
      </c>
      <c r="BH31" s="138">
        <f>SUMIFS('Celkem místnosti'!$H:$H,'Celkem místnosti'!$D:$D,$A31,'Celkem místnosti'!$F:$F,BH$1)</f>
        <v>0</v>
      </c>
      <c r="BI31" s="54">
        <f>COUNTIFS('Celkem místnosti'!$D:$D,'Odd. + typ'!$A31,'Celkem místnosti'!$F:$F,'Odd. + typ'!BH$1)</f>
        <v>0</v>
      </c>
      <c r="BJ31" s="49">
        <f t="shared" si="27"/>
        <v>0</v>
      </c>
      <c r="BK31" s="137">
        <f t="shared" si="28"/>
        <v>0</v>
      </c>
      <c r="BL31" s="138">
        <f>SUMIFS('Celkem místnosti'!$H:$H,'Celkem místnosti'!$D:$D,$A31,'Celkem místnosti'!$F:$F,BL$1)</f>
        <v>0</v>
      </c>
      <c r="BM31" s="54">
        <f>COUNTIFS('Celkem místnosti'!$D:$D,'Odd. + typ'!$A31,'Celkem místnosti'!$F:$F,'Odd. + typ'!BL$1)</f>
        <v>0</v>
      </c>
      <c r="BN31" s="49">
        <f t="shared" si="29"/>
        <v>0</v>
      </c>
      <c r="BO31" s="137">
        <f t="shared" si="30"/>
        <v>0</v>
      </c>
      <c r="BP31" s="138">
        <f>SUMIFS('Celkem místnosti'!$H:$H,'Celkem místnosti'!$D:$D,$A31,'Celkem místnosti'!$F:$F,BP$1)</f>
        <v>0</v>
      </c>
      <c r="BQ31" s="54">
        <f>COUNTIFS('Celkem místnosti'!$D:$D,'Odd. + typ'!$A31,'Celkem místnosti'!$F:$F,'Odd. + typ'!BP$1)</f>
        <v>0</v>
      </c>
      <c r="BR31" s="49">
        <f t="shared" si="31"/>
        <v>0</v>
      </c>
      <c r="BS31" s="137">
        <f t="shared" si="32"/>
        <v>0</v>
      </c>
      <c r="BT31" s="138">
        <f>SUMIFS('Celkem místnosti'!$H:$H,'Celkem místnosti'!$D:$D,$A31,'Celkem místnosti'!$F:$F,BT$1)</f>
        <v>0</v>
      </c>
      <c r="BU31" s="54">
        <f>COUNTIFS('Celkem místnosti'!$D:$D,'Odd. + typ'!$A31,'Celkem místnosti'!$F:$F,'Odd. + typ'!BT$1)</f>
        <v>0</v>
      </c>
      <c r="BV31" s="51">
        <f t="shared" si="33"/>
        <v>0</v>
      </c>
      <c r="BW31" s="137">
        <f t="shared" si="34"/>
        <v>0</v>
      </c>
      <c r="BX31" s="138">
        <f>SUMIFS('Celkem místnosti'!$H:$H,'Celkem místnosti'!$D:$D,$A31,'Celkem místnosti'!$F:$F,BX$1)</f>
        <v>0</v>
      </c>
      <c r="BY31" s="54">
        <f>COUNTIFS('Celkem místnosti'!$D:$D,'Odd. + typ'!$A31,'Celkem místnosti'!$F:$F,'Odd. + typ'!BX$1)</f>
        <v>0</v>
      </c>
      <c r="BZ31" s="51">
        <f t="shared" si="35"/>
        <v>0</v>
      </c>
      <c r="CA31" s="137">
        <f t="shared" si="36"/>
        <v>0</v>
      </c>
      <c r="CB31" s="138">
        <f>SUMIFS('Celkem místnosti'!$H:$H,'Celkem místnosti'!$D:$D,$A31,'Celkem místnosti'!$F:$F,CB$1)</f>
        <v>0</v>
      </c>
      <c r="CC31" s="54">
        <f>COUNTIFS('Celkem místnosti'!$D:$D,'Odd. + typ'!$A31,'Celkem místnosti'!$F:$F,'Odd. + typ'!CB$1)</f>
        <v>0</v>
      </c>
      <c r="CD31" s="51">
        <f t="shared" si="37"/>
        <v>0</v>
      </c>
      <c r="CE31" s="137">
        <f t="shared" si="38"/>
        <v>0</v>
      </c>
    </row>
    <row r="32" spans="1:83" ht="13.5" thickBot="1" x14ac:dyDescent="0.25">
      <c r="A32" s="110" t="s">
        <v>17</v>
      </c>
      <c r="B32" s="124">
        <f t="shared" si="1"/>
        <v>0</v>
      </c>
      <c r="C32" s="111">
        <f t="shared" si="0"/>
        <v>0</v>
      </c>
      <c r="D32" s="112">
        <f>SUMIF('Celkem místnosti'!D:D,A32,'Celkem místnosti'!H:H)</f>
        <v>0</v>
      </c>
      <c r="E32" s="130">
        <f>COUNTIFS('Celkem místnosti'!$D:$D,'Odd. + typ'!$A32)</f>
        <v>2</v>
      </c>
      <c r="F32" s="139">
        <f>SUMIFS('Celkem místnosti'!$H:$H,'Celkem místnosti'!$D:$D,$A32,'Celkem místnosti'!$F:$F,F$1)</f>
        <v>0</v>
      </c>
      <c r="G32" s="55">
        <f>COUNTIFS('Celkem místnosti'!$D:$D,'Odd. + typ'!$A32,'Celkem místnosti'!$F:$F,'Odd. + typ'!F$1)</f>
        <v>0</v>
      </c>
      <c r="H32" s="56">
        <f t="shared" si="2"/>
        <v>0</v>
      </c>
      <c r="I32" s="137">
        <f t="shared" si="39"/>
        <v>0</v>
      </c>
      <c r="J32" s="139">
        <f>SUMIFS('Celkem místnosti'!$H:$H,'Celkem místnosti'!$D:$D,$A32,'Celkem místnosti'!$F:$F,J$1)</f>
        <v>0</v>
      </c>
      <c r="K32" s="55">
        <f>COUNTIFS('Celkem místnosti'!$D:$D,'Odd. + typ'!$A32,'Celkem místnosti'!$F:$F,'Odd. + typ'!J$1)</f>
        <v>0</v>
      </c>
      <c r="L32" s="56">
        <f t="shared" si="3"/>
        <v>0</v>
      </c>
      <c r="M32" s="137">
        <f t="shared" si="4"/>
        <v>0</v>
      </c>
      <c r="N32" s="139">
        <f>SUMIFS('Celkem místnosti'!$H:$H,'Celkem místnosti'!$D:$D,$A32,'Celkem místnosti'!$F:$F,N$1)</f>
        <v>0</v>
      </c>
      <c r="O32" s="55">
        <f>COUNTIFS('Celkem místnosti'!$D:$D,'Odd. + typ'!$A32,'Celkem místnosti'!$F:$F,'Odd. + typ'!N$1)</f>
        <v>0</v>
      </c>
      <c r="P32" s="56">
        <f t="shared" si="5"/>
        <v>0</v>
      </c>
      <c r="Q32" s="137">
        <f t="shared" si="6"/>
        <v>0</v>
      </c>
      <c r="R32" s="139">
        <f>SUMIFS('Celkem místnosti'!$H:$H,'Celkem místnosti'!$D:$D,$A32,'Celkem místnosti'!$F:$F,R$1)</f>
        <v>0</v>
      </c>
      <c r="S32" s="55">
        <f>COUNTIFS('Celkem místnosti'!$D:$D,'Odd. + typ'!$A32,'Celkem místnosti'!$F:$F,'Odd. + typ'!R$1)</f>
        <v>0</v>
      </c>
      <c r="T32" s="56">
        <f t="shared" si="7"/>
        <v>0</v>
      </c>
      <c r="U32" s="137">
        <f t="shared" si="8"/>
        <v>0</v>
      </c>
      <c r="V32" s="139">
        <f>SUMIFS('Celkem místnosti'!$H:$H,'Celkem místnosti'!$D:$D,$A32,'Celkem místnosti'!$F:$F,V$1)</f>
        <v>0</v>
      </c>
      <c r="W32" s="154"/>
      <c r="X32" s="55">
        <f>COUNTIFS('Celkem místnosti'!$D:$D,'Odd. + typ'!$A32,'Celkem místnosti'!$F:$F,'Odd. + typ'!V$1)</f>
        <v>0</v>
      </c>
      <c r="Y32" s="49">
        <f t="shared" si="9"/>
        <v>0</v>
      </c>
      <c r="Z32" s="137">
        <f t="shared" si="10"/>
        <v>0</v>
      </c>
      <c r="AA32" s="139">
        <f>SUMIFS('Celkem místnosti'!$H:$H,'Celkem místnosti'!$D:$D,$A32,'Celkem místnosti'!$F:$F,AA$1)</f>
        <v>0</v>
      </c>
      <c r="AB32" s="57">
        <f>COUNTIFS('Celkem místnosti'!$D:$D,'Odd. + typ'!$A32,'Celkem místnosti'!$F:$F,'Odd. + typ'!AA$1)</f>
        <v>0</v>
      </c>
      <c r="AC32" s="56">
        <f t="shared" si="11"/>
        <v>0</v>
      </c>
      <c r="AD32" s="137"/>
      <c r="AE32" s="139">
        <f>SUMIFS('Celkem místnosti'!$H:$H,'Celkem místnosti'!$D:$D,$A32,'Celkem místnosti'!$F:$F,AE$1)</f>
        <v>0</v>
      </c>
      <c r="AF32" s="57">
        <f>COUNTIFS('Celkem místnosti'!$D:$D,'Odd. + typ'!$A32,'Celkem místnosti'!$F:$F,'Odd. + typ'!AE$1)</f>
        <v>0</v>
      </c>
      <c r="AG32" s="56">
        <f t="shared" si="13"/>
        <v>0</v>
      </c>
      <c r="AH32" s="137"/>
      <c r="AI32" s="139">
        <f>SUMIFS('Celkem místnosti'!$H:$H,'Celkem místnosti'!$D:$D,$A32,'Celkem místnosti'!$F:$F,AI$1)</f>
        <v>0</v>
      </c>
      <c r="AJ32" s="57">
        <f>COUNTIFS('Celkem místnosti'!$D:$D,'Odd. + typ'!$A32,'Celkem místnosti'!$F:$F,'Odd. + typ'!AI$1)</f>
        <v>0</v>
      </c>
      <c r="AK32" s="56">
        <f t="shared" si="15"/>
        <v>0</v>
      </c>
      <c r="AL32" s="137">
        <f t="shared" si="16"/>
        <v>0</v>
      </c>
      <c r="AM32" s="139">
        <f>SUMIFS('Celkem místnosti'!$H:$H,'Celkem místnosti'!$D:$D,$A32,'Celkem místnosti'!$F:$F,AM$1)</f>
        <v>0</v>
      </c>
      <c r="AN32" s="57">
        <f>COUNTIFS('Celkem místnosti'!$D:$D,'Odd. + typ'!$A32,'Celkem místnosti'!$F:$F,'Odd. + typ'!AM$1)</f>
        <v>0</v>
      </c>
      <c r="AO32" s="56">
        <f t="shared" si="17"/>
        <v>0</v>
      </c>
      <c r="AP32" s="137">
        <f t="shared" si="18"/>
        <v>0</v>
      </c>
      <c r="AQ32" s="139">
        <f>SUMIFS('Celkem místnosti'!$H:$H,'Celkem místnosti'!$D:$D,$A32,'Celkem místnosti'!$F:$F,AQ$1)</f>
        <v>0</v>
      </c>
      <c r="AR32" s="57">
        <f>COUNTIFS('Celkem místnosti'!$D:$D,'Odd. + typ'!$A32,'Celkem místnosti'!$F:$F,'Odd. + typ'!AQ$1)</f>
        <v>0</v>
      </c>
      <c r="AS32" s="56">
        <f t="shared" si="19"/>
        <v>0</v>
      </c>
      <c r="AT32" s="137">
        <f t="shared" si="20"/>
        <v>0</v>
      </c>
      <c r="AU32" s="139">
        <f>SUMIFS('Celkem místnosti'!$H:$H,'Celkem místnosti'!$D:$D,$A32,'Celkem místnosti'!$F:$F,AU$1)</f>
        <v>0</v>
      </c>
      <c r="AV32" s="154"/>
      <c r="AW32" s="57">
        <f>COUNTIFS('Celkem místnosti'!$D:$D,'Odd. + typ'!$A32,'Celkem místnosti'!$F:$F,'Odd. + typ'!AU$1)</f>
        <v>0</v>
      </c>
      <c r="AX32" s="49">
        <f t="shared" si="57"/>
        <v>0</v>
      </c>
      <c r="AY32" s="137">
        <f t="shared" si="22"/>
        <v>0</v>
      </c>
      <c r="AZ32" s="139">
        <f>SUMIFS('Celkem místnosti'!$H:$H,'Celkem místnosti'!$D:$D,$A32,'Celkem místnosti'!$F:$F,AZ$1)</f>
        <v>0</v>
      </c>
      <c r="BA32" s="57">
        <f>COUNTIFS('Celkem místnosti'!$D:$D,'Odd. + typ'!$A32,'Celkem místnosti'!$F:$F,'Odd. + typ'!AZ$1)</f>
        <v>0</v>
      </c>
      <c r="BB32" s="56">
        <f t="shared" si="23"/>
        <v>0</v>
      </c>
      <c r="BC32" s="137">
        <f t="shared" si="24"/>
        <v>0</v>
      </c>
      <c r="BD32" s="139">
        <f>SUMIFS('Celkem místnosti'!$H:$H,'Celkem místnosti'!$D:$D,$A32,'Celkem místnosti'!$F:$F,BD$1)</f>
        <v>0</v>
      </c>
      <c r="BE32" s="57">
        <f>COUNTIFS('Celkem místnosti'!$D:$D,'Odd. + typ'!$A32,'Celkem místnosti'!$F:$F,'Odd. + typ'!BD$1)</f>
        <v>0</v>
      </c>
      <c r="BF32" s="49">
        <f t="shared" si="25"/>
        <v>0</v>
      </c>
      <c r="BG32" s="137">
        <f t="shared" si="26"/>
        <v>0</v>
      </c>
      <c r="BH32" s="139">
        <f>SUMIFS('Celkem místnosti'!$H:$H,'Celkem místnosti'!$D:$D,$A32,'Celkem místnosti'!$F:$F,BH$1)</f>
        <v>0</v>
      </c>
      <c r="BI32" s="57">
        <f>COUNTIFS('Celkem místnosti'!$D:$D,'Odd. + typ'!$A32,'Celkem místnosti'!$F:$F,'Odd. + typ'!BH$1)</f>
        <v>0</v>
      </c>
      <c r="BJ32" s="56">
        <f t="shared" si="27"/>
        <v>0</v>
      </c>
      <c r="BK32" s="137">
        <f t="shared" si="28"/>
        <v>0</v>
      </c>
      <c r="BL32" s="139">
        <f>SUMIFS('Celkem místnosti'!$H:$H,'Celkem místnosti'!$D:$D,$A32,'Celkem místnosti'!$F:$F,BL$1)</f>
        <v>0</v>
      </c>
      <c r="BM32" s="57">
        <f>COUNTIFS('Celkem místnosti'!$D:$D,'Odd. + typ'!$A32,'Celkem místnosti'!$F:$F,'Odd. + typ'!BL$1)</f>
        <v>0</v>
      </c>
      <c r="BN32" s="56">
        <f t="shared" si="29"/>
        <v>0</v>
      </c>
      <c r="BO32" s="137">
        <f t="shared" si="30"/>
        <v>0</v>
      </c>
      <c r="BP32" s="139">
        <f>SUMIFS('Celkem místnosti'!$H:$H,'Celkem místnosti'!$D:$D,$A32,'Celkem místnosti'!$F:$F,BP$1)</f>
        <v>0</v>
      </c>
      <c r="BQ32" s="57">
        <f>COUNTIFS('Celkem místnosti'!$D:$D,'Odd. + typ'!$A32,'Celkem místnosti'!$F:$F,'Odd. + typ'!BP$1)</f>
        <v>0</v>
      </c>
      <c r="BR32" s="56">
        <f t="shared" si="31"/>
        <v>0</v>
      </c>
      <c r="BS32" s="137">
        <f t="shared" si="32"/>
        <v>0</v>
      </c>
      <c r="BT32" s="139">
        <f>SUMIFS('Celkem místnosti'!$H:$H,'Celkem místnosti'!$D:$D,$A32,'Celkem místnosti'!$F:$F,BT$1)</f>
        <v>0</v>
      </c>
      <c r="BU32" s="57">
        <f>COUNTIFS('Celkem místnosti'!$D:$D,'Odd. + typ'!$A32,'Celkem místnosti'!$F:$F,'Odd. + typ'!BT$1)</f>
        <v>2</v>
      </c>
      <c r="BV32" s="58">
        <f t="shared" si="33"/>
        <v>0</v>
      </c>
      <c r="BW32" s="137">
        <f t="shared" si="34"/>
        <v>0</v>
      </c>
      <c r="BX32" s="139">
        <f>SUMIFS('Celkem místnosti'!$H:$H,'Celkem místnosti'!$D:$D,$A32,'Celkem místnosti'!$F:$F,BX$1)</f>
        <v>0</v>
      </c>
      <c r="BY32" s="57">
        <f>COUNTIFS('Celkem místnosti'!$D:$D,'Odd. + typ'!$A32,'Celkem místnosti'!$F:$F,'Odd. + typ'!BX$1)</f>
        <v>0</v>
      </c>
      <c r="BZ32" s="58">
        <f t="shared" si="35"/>
        <v>0</v>
      </c>
      <c r="CA32" s="137">
        <f t="shared" si="36"/>
        <v>0</v>
      </c>
      <c r="CB32" s="139">
        <f>SUMIFS('Celkem místnosti'!$H:$H,'Celkem místnosti'!$D:$D,$A32,'Celkem místnosti'!$F:$F,CB$1)</f>
        <v>0</v>
      </c>
      <c r="CC32" s="57">
        <f>COUNTIFS('Celkem místnosti'!$D:$D,'Odd. + typ'!$A32,'Celkem místnosti'!$F:$F,'Odd. + typ'!CB$1)</f>
        <v>0</v>
      </c>
      <c r="CD32" s="58">
        <f t="shared" si="37"/>
        <v>0</v>
      </c>
      <c r="CE32" s="137">
        <f t="shared" si="38"/>
        <v>0</v>
      </c>
    </row>
    <row r="33" spans="1:83" s="44" customFormat="1" ht="13.5" thickBot="1" x14ac:dyDescent="0.25">
      <c r="A33" s="121" t="s">
        <v>1387</v>
      </c>
      <c r="B33" s="59">
        <f>SUM(B4:B32)</f>
        <v>0</v>
      </c>
      <c r="C33" s="46"/>
      <c r="D33" s="60"/>
      <c r="E33" s="61"/>
      <c r="F33" s="140"/>
      <c r="G33" s="141"/>
      <c r="H33" s="142">
        <f>SUM(H4:H32)</f>
        <v>0</v>
      </c>
      <c r="I33" s="143">
        <f>SUM(I4:I32)</f>
        <v>0</v>
      </c>
      <c r="J33" s="140"/>
      <c r="K33" s="141"/>
      <c r="L33" s="142">
        <f>SUM(L4:L32)</f>
        <v>0</v>
      </c>
      <c r="M33" s="143">
        <f>SUM(M4:M32)</f>
        <v>0</v>
      </c>
      <c r="N33" s="140"/>
      <c r="O33" s="141"/>
      <c r="P33" s="142">
        <f>SUM(P4:P32)</f>
        <v>0</v>
      </c>
      <c r="Q33" s="143">
        <f>SUM(Q4:Q32)</f>
        <v>0</v>
      </c>
      <c r="R33" s="140"/>
      <c r="S33" s="141"/>
      <c r="T33" s="142">
        <f>SUM(T4:T32)</f>
        <v>0</v>
      </c>
      <c r="U33" s="143">
        <f>SUM(U4:U32)</f>
        <v>0</v>
      </c>
      <c r="V33" s="140"/>
      <c r="W33" s="141"/>
      <c r="X33" s="141"/>
      <c r="Y33" s="142">
        <f>SUM(Y4:Y32)</f>
        <v>0</v>
      </c>
      <c r="Z33" s="143">
        <f>SUM(Z4:Z32)</f>
        <v>0</v>
      </c>
      <c r="AA33" s="145"/>
      <c r="AB33" s="146"/>
      <c r="AC33" s="142">
        <f>SUM(AC4:AC32)</f>
        <v>0</v>
      </c>
      <c r="AD33" s="143">
        <f>SUM(AD4:AD32)</f>
        <v>0</v>
      </c>
      <c r="AE33" s="145"/>
      <c r="AF33" s="146"/>
      <c r="AG33" s="142">
        <f>SUM(AG4:AG32)</f>
        <v>0</v>
      </c>
      <c r="AH33" s="143">
        <f>SUM(AH4:AH32)</f>
        <v>0</v>
      </c>
      <c r="AI33" s="145"/>
      <c r="AJ33" s="146"/>
      <c r="AK33" s="142">
        <f>SUM(AK4:AK32)</f>
        <v>0</v>
      </c>
      <c r="AL33" s="143">
        <f>SUM(AL4:AL32)</f>
        <v>0</v>
      </c>
      <c r="AM33" s="145"/>
      <c r="AN33" s="146"/>
      <c r="AO33" s="142">
        <f>SUM(AO4:AO32)</f>
        <v>0</v>
      </c>
      <c r="AP33" s="143">
        <f>SUM(AP4:AP32)</f>
        <v>0</v>
      </c>
      <c r="AQ33" s="145"/>
      <c r="AR33" s="146"/>
      <c r="AS33" s="142">
        <f>SUM(AS4:AS32)</f>
        <v>0</v>
      </c>
      <c r="AT33" s="143">
        <f>SUM(AT4:AT32)</f>
        <v>0</v>
      </c>
      <c r="AU33" s="145"/>
      <c r="AV33" s="146"/>
      <c r="AW33" s="146"/>
      <c r="AX33" s="142">
        <f>SUM(AX4:AX32)</f>
        <v>0</v>
      </c>
      <c r="AY33" s="143">
        <f>SUM(AY4:AY32)</f>
        <v>0</v>
      </c>
      <c r="AZ33" s="145"/>
      <c r="BA33" s="146"/>
      <c r="BB33" s="142">
        <f>SUM(BB4:BB32)</f>
        <v>0</v>
      </c>
      <c r="BC33" s="143">
        <f>SUM(BC4:BC32)</f>
        <v>0</v>
      </c>
      <c r="BD33" s="145"/>
      <c r="BE33" s="146"/>
      <c r="BF33" s="142">
        <f>SUM(BF4:BF32)</f>
        <v>0</v>
      </c>
      <c r="BG33" s="143">
        <f>SUM(BG4:BG32)</f>
        <v>0</v>
      </c>
      <c r="BH33" s="145"/>
      <c r="BI33" s="146"/>
      <c r="BJ33" s="142">
        <f>SUM(BJ4:BJ32)</f>
        <v>0</v>
      </c>
      <c r="BK33" s="143">
        <f>SUM(BK4:BK32)</f>
        <v>0</v>
      </c>
      <c r="BL33" s="145"/>
      <c r="BM33" s="146"/>
      <c r="BN33" s="142">
        <f>SUM(BN4:BN32)</f>
        <v>0</v>
      </c>
      <c r="BO33" s="143">
        <f>SUM(BO4:BO32)</f>
        <v>0</v>
      </c>
      <c r="BP33" s="145"/>
      <c r="BQ33" s="146"/>
      <c r="BR33" s="142">
        <f>SUM(BR4:BR32)</f>
        <v>0</v>
      </c>
      <c r="BS33" s="143">
        <f>SUM(BS4:BS32)</f>
        <v>0</v>
      </c>
      <c r="BT33" s="145"/>
      <c r="BU33" s="146"/>
      <c r="BV33" s="148">
        <f>SUM(BV4:BV32)</f>
        <v>0</v>
      </c>
      <c r="BW33" s="149">
        <f>SUM(BW4:BW32)</f>
        <v>0</v>
      </c>
      <c r="BX33" s="145"/>
      <c r="BY33" s="146"/>
      <c r="BZ33" s="142">
        <f>SUM(BZ4:BZ32)</f>
        <v>0</v>
      </c>
      <c r="CA33" s="143">
        <f>SUM(CA4:CA32)</f>
        <v>0</v>
      </c>
      <c r="CB33" s="145"/>
      <c r="CC33" s="146"/>
      <c r="CD33" s="142">
        <f>SUM(CD4:CD32)</f>
        <v>0</v>
      </c>
      <c r="CE33" s="143">
        <f>SUM(CE4:CE32)</f>
        <v>0</v>
      </c>
    </row>
    <row r="34" spans="1:83" s="44" customFormat="1" x14ac:dyDescent="0.2">
      <c r="A34" s="278" t="s">
        <v>1391</v>
      </c>
      <c r="B34" s="278"/>
      <c r="C34" s="59">
        <f>SUM(C4:C33)</f>
        <v>0</v>
      </c>
      <c r="D34" s="63"/>
      <c r="E34" s="64"/>
      <c r="F34" s="65"/>
      <c r="G34" s="64"/>
      <c r="H34" s="63">
        <f>H33-'Typ místn.'!F2</f>
        <v>0</v>
      </c>
      <c r="I34" s="63"/>
      <c r="J34" s="63"/>
      <c r="K34" s="63">
        <f>K33-'Typ místn.'!H2</f>
        <v>0</v>
      </c>
      <c r="L34" s="63">
        <f>L33-'Typ místn.'!F3</f>
        <v>0</v>
      </c>
      <c r="M34" s="63"/>
      <c r="N34" s="63">
        <f>N33-'Typ místn.'!I2</f>
        <v>0</v>
      </c>
      <c r="O34" s="63">
        <f>O33-'Typ místn.'!J2</f>
        <v>0</v>
      </c>
      <c r="P34" s="63">
        <f>P33-'Typ místn.'!F4</f>
        <v>0</v>
      </c>
      <c r="Q34" s="63"/>
      <c r="R34" s="63">
        <f>R33-'Typ místn.'!L2</f>
        <v>0</v>
      </c>
      <c r="S34" s="63">
        <f>S33-'Typ místn.'!M2</f>
        <v>0</v>
      </c>
      <c r="T34" s="63">
        <f>T33-'Typ místn.'!F5</f>
        <v>0</v>
      </c>
      <c r="U34" s="63"/>
      <c r="V34" s="63">
        <f>V33-'Typ místn.'!O2</f>
        <v>0</v>
      </c>
      <c r="W34" s="63"/>
      <c r="X34" s="63">
        <f>X33-'Typ místn.'!P2</f>
        <v>0</v>
      </c>
      <c r="Y34" s="63">
        <f>Y33-'Typ místn.'!F6</f>
        <v>0</v>
      </c>
      <c r="Z34" s="63"/>
      <c r="AA34" s="63">
        <f>AA33-'Typ místn.'!R2</f>
        <v>0</v>
      </c>
      <c r="AB34" s="64"/>
      <c r="AC34" s="63">
        <f>AC33-'Typ místn.'!F7</f>
        <v>0</v>
      </c>
      <c r="AD34" s="63"/>
      <c r="AE34" s="65"/>
      <c r="AF34" s="64"/>
      <c r="AG34" s="63">
        <f>AG33-'Typ místn.'!F8</f>
        <v>0</v>
      </c>
      <c r="AH34" s="63"/>
      <c r="AI34" s="65"/>
      <c r="AJ34" s="64"/>
      <c r="AK34" s="63">
        <f>AK33-'Typ místn.'!F9</f>
        <v>0</v>
      </c>
      <c r="AL34" s="63"/>
      <c r="AM34" s="65"/>
      <c r="AN34" s="64"/>
      <c r="AO34" s="63">
        <f>AO33-'Typ místn.'!F10</f>
        <v>0</v>
      </c>
      <c r="AP34" s="63"/>
      <c r="AQ34" s="65"/>
      <c r="AR34" s="64"/>
      <c r="AS34" s="63">
        <f>AS33-'Typ místn.'!F11</f>
        <v>0</v>
      </c>
      <c r="AT34" s="63"/>
      <c r="AU34" s="65"/>
      <c r="AV34" s="65"/>
      <c r="AW34" s="64"/>
      <c r="AX34" s="63">
        <f>AX33-'Typ místn.'!F12</f>
        <v>0</v>
      </c>
      <c r="AY34" s="63"/>
      <c r="AZ34" s="65"/>
      <c r="BA34" s="64"/>
      <c r="BB34" s="63">
        <f>BB33-'Typ místn.'!F13</f>
        <v>0</v>
      </c>
      <c r="BC34" s="63"/>
      <c r="BD34" s="65"/>
      <c r="BE34" s="64"/>
      <c r="BF34" s="63">
        <f>BF33-'Typ místn.'!F14</f>
        <v>0</v>
      </c>
      <c r="BG34" s="63"/>
      <c r="BH34" s="65"/>
      <c r="BI34" s="64"/>
      <c r="BJ34" s="63">
        <f>BJ33-'Typ místn.'!F15</f>
        <v>0</v>
      </c>
      <c r="BK34" s="63"/>
      <c r="BL34" s="65"/>
      <c r="BM34" s="64"/>
      <c r="BN34" s="63">
        <f>BN33-'Typ místn.'!F16</f>
        <v>0</v>
      </c>
      <c r="BO34" s="63"/>
      <c r="BP34" s="65"/>
      <c r="BQ34" s="64"/>
      <c r="BR34" s="63">
        <f>BR33-'Typ místn.'!F17</f>
        <v>0</v>
      </c>
      <c r="BS34" s="63"/>
      <c r="BT34" s="64"/>
      <c r="BU34" s="64"/>
      <c r="BV34" s="63">
        <f>BV33-'Typ místn.'!F18</f>
        <v>0</v>
      </c>
      <c r="BW34" s="63"/>
      <c r="BX34" s="64"/>
      <c r="BY34" s="64"/>
      <c r="BZ34" s="63">
        <f>BZ33-'Typ místn.'!F19</f>
        <v>0</v>
      </c>
      <c r="CA34" s="63"/>
      <c r="CB34" s="64"/>
      <c r="CC34" s="64"/>
      <c r="CD34" s="63">
        <f>CD33-'Typ místn.'!F20</f>
        <v>0</v>
      </c>
      <c r="CE34" s="63"/>
    </row>
    <row r="35" spans="1:83" s="44" customFormat="1" ht="12.75" customHeight="1" x14ac:dyDescent="0.2">
      <c r="A35" s="278" t="s">
        <v>1390</v>
      </c>
      <c r="B35" s="278"/>
      <c r="C35" s="62">
        <f>C34*12</f>
        <v>0</v>
      </c>
      <c r="D35" s="63"/>
      <c r="E35" s="64"/>
      <c r="F35" s="65"/>
      <c r="G35" s="64"/>
      <c r="H35" s="63"/>
      <c r="I35" s="63"/>
      <c r="J35" s="65"/>
      <c r="K35" s="64"/>
      <c r="L35" s="63"/>
      <c r="M35" s="63"/>
      <c r="N35" s="65"/>
      <c r="O35" s="64"/>
      <c r="P35" s="63"/>
      <c r="Q35" s="63"/>
      <c r="R35" s="65"/>
      <c r="S35" s="64"/>
      <c r="T35" s="63"/>
      <c r="U35" s="63"/>
      <c r="V35" s="279" t="s">
        <v>1393</v>
      </c>
      <c r="W35" s="279"/>
      <c r="X35" s="279"/>
      <c r="Y35" s="63"/>
      <c r="Z35" s="63"/>
      <c r="AA35" s="65"/>
      <c r="AB35" s="64"/>
      <c r="AC35" s="63"/>
      <c r="AD35" s="63"/>
      <c r="AE35" s="65"/>
      <c r="AF35" s="64"/>
      <c r="AG35" s="63"/>
      <c r="AH35" s="63"/>
      <c r="AI35" s="65"/>
      <c r="AJ35" s="64"/>
      <c r="AK35" s="63"/>
      <c r="AL35" s="63"/>
      <c r="AM35" s="65"/>
      <c r="AN35" s="64"/>
      <c r="AO35" s="63"/>
      <c r="AP35" s="63"/>
      <c r="AQ35" s="65"/>
      <c r="AR35" s="64"/>
      <c r="AS35" s="63"/>
      <c r="AT35" s="63"/>
      <c r="AU35" s="65"/>
      <c r="AV35" s="65"/>
      <c r="AW35" s="64"/>
      <c r="AX35" s="63"/>
      <c r="AY35" s="63"/>
      <c r="AZ35" s="65"/>
      <c r="BA35" s="64"/>
      <c r="BB35" s="63"/>
      <c r="BC35" s="63"/>
      <c r="BD35" s="65"/>
      <c r="BE35" s="64"/>
      <c r="BF35" s="63"/>
      <c r="BG35" s="63"/>
      <c r="BH35" s="65"/>
      <c r="BI35" s="64"/>
      <c r="BJ35" s="63"/>
      <c r="BK35" s="63"/>
      <c r="BL35" s="65"/>
      <c r="BM35" s="64"/>
      <c r="BN35" s="63"/>
      <c r="BO35" s="63"/>
      <c r="BP35" s="65"/>
      <c r="BQ35" s="64"/>
      <c r="BR35" s="63"/>
      <c r="BS35" s="63"/>
      <c r="BT35" s="64"/>
      <c r="BU35" s="64"/>
      <c r="BV35" s="66"/>
      <c r="BW35" s="66"/>
      <c r="BX35" s="64"/>
      <c r="BY35" s="64"/>
      <c r="BZ35" s="66"/>
      <c r="CA35" s="66"/>
      <c r="CB35" s="64"/>
      <c r="CC35" s="64"/>
      <c r="CD35" s="66"/>
      <c r="CE35" s="66"/>
    </row>
    <row r="36" spans="1:83" x14ac:dyDescent="0.2">
      <c r="B36" s="71"/>
      <c r="C36" s="71"/>
      <c r="V36" s="279"/>
      <c r="W36" s="279"/>
      <c r="X36" s="279"/>
    </row>
  </sheetData>
  <sortState ref="A2:H300">
    <sortCondition ref="A2:A300"/>
  </sortState>
  <mergeCells count="23">
    <mergeCell ref="A34:B34"/>
    <mergeCell ref="A35:B35"/>
    <mergeCell ref="BT1:BV1"/>
    <mergeCell ref="BP1:BR1"/>
    <mergeCell ref="BL1:BN1"/>
    <mergeCell ref="BH1:BJ1"/>
    <mergeCell ref="V35:X36"/>
    <mergeCell ref="BX1:BZ1"/>
    <mergeCell ref="CB1:CD1"/>
    <mergeCell ref="A1:A3"/>
    <mergeCell ref="R1:T1"/>
    <mergeCell ref="N1:P1"/>
    <mergeCell ref="J1:L1"/>
    <mergeCell ref="F1:H1"/>
    <mergeCell ref="BD1:BF1"/>
    <mergeCell ref="AZ1:BB1"/>
    <mergeCell ref="AU1:AX1"/>
    <mergeCell ref="AQ1:AS1"/>
    <mergeCell ref="AM1:AO1"/>
    <mergeCell ref="AI1:AK1"/>
    <mergeCell ref="AE1:AG1"/>
    <mergeCell ref="AA1:AC1"/>
    <mergeCell ref="V1:Y1"/>
  </mergeCells>
  <pageMargins left="0.39370078740157483" right="0.39370078740157483" top="0.39370078740157483" bottom="0.39370078740157483" header="0.31496062992125984" footer="0.23622047244094491"/>
  <pageSetup paperSize="9" scale="66" orientation="landscape" verticalDpi="0" r:id="rId1"/>
  <rowBreaks count="4" manualBreakCount="4">
    <brk id="9" max="16383" man="1"/>
    <brk id="14" max="16383" man="1"/>
    <brk id="21" max="16383" man="1"/>
    <brk id="27" max="16383" man="1"/>
  </rowBreaks>
  <ignoredErrors>
    <ignoredError sqref="G4 K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activeCell="H31" sqref="H31"/>
    </sheetView>
  </sheetViews>
  <sheetFormatPr defaultColWidth="9.140625" defaultRowHeight="12.75" x14ac:dyDescent="0.2"/>
  <cols>
    <col min="1" max="1" width="8.28515625" style="1" bestFit="1" customWidth="1"/>
    <col min="2" max="2" width="57.5703125" style="1" bestFit="1" customWidth="1"/>
    <col min="3" max="3" width="9.85546875" style="29" bestFit="1" customWidth="1"/>
    <col min="4" max="4" width="11.140625" style="29" customWidth="1"/>
    <col min="5" max="5" width="9.7109375" style="29" bestFit="1" customWidth="1"/>
    <col min="6" max="6" width="11.28515625" style="4" bestFit="1" customWidth="1"/>
    <col min="7" max="7" width="12.28515625" style="29" bestFit="1" customWidth="1"/>
    <col min="8" max="16384" width="9.140625" style="1"/>
  </cols>
  <sheetData>
    <row r="1" spans="1:7" s="32" customFormat="1" ht="25.5" customHeight="1" x14ac:dyDescent="0.25">
      <c r="A1" s="33" t="s">
        <v>1231</v>
      </c>
      <c r="B1" s="34" t="s">
        <v>1230</v>
      </c>
      <c r="C1" s="35" t="s">
        <v>7</v>
      </c>
      <c r="D1" s="35" t="s">
        <v>1067</v>
      </c>
      <c r="E1" s="36" t="s">
        <v>1232</v>
      </c>
      <c r="F1" s="36" t="s">
        <v>1233</v>
      </c>
      <c r="G1" s="36" t="s">
        <v>1234</v>
      </c>
    </row>
    <row r="2" spans="1:7" x14ac:dyDescent="0.2">
      <c r="A2" s="37">
        <v>1</v>
      </c>
      <c r="B2" s="38" t="s">
        <v>1040</v>
      </c>
      <c r="C2" s="39">
        <f>SUMIF('Celkem místnosti'!F:F,A2,'Celkem místnosti'!H:H)</f>
        <v>5312.6436000000003</v>
      </c>
      <c r="D2" s="42">
        <f>COUNTIF('Celkem místnosti'!F:F,A2)</f>
        <v>389</v>
      </c>
      <c r="E2" s="40"/>
      <c r="F2" s="41"/>
      <c r="G2" s="41"/>
    </row>
    <row r="3" spans="1:7" x14ac:dyDescent="0.2">
      <c r="A3" s="37">
        <v>2</v>
      </c>
      <c r="B3" s="38" t="s">
        <v>1117</v>
      </c>
      <c r="C3" s="39">
        <f>SUMIF('Celkem místnosti'!F:F,A3,'Celkem místnosti'!H:H)</f>
        <v>2473.9300000000003</v>
      </c>
      <c r="D3" s="42">
        <f>COUNTIF('Celkem místnosti'!F:F,A3)</f>
        <v>236</v>
      </c>
      <c r="E3" s="40"/>
      <c r="F3" s="41"/>
      <c r="G3" s="41"/>
    </row>
    <row r="4" spans="1:7" x14ac:dyDescent="0.2">
      <c r="A4" s="37">
        <v>3</v>
      </c>
      <c r="B4" s="38" t="s">
        <v>1118</v>
      </c>
      <c r="C4" s="39">
        <f>SUMIF('Celkem místnosti'!F:F,A4,'Celkem místnosti'!H:H)</f>
        <v>877.81000000000006</v>
      </c>
      <c r="D4" s="42">
        <f>COUNTIF('Celkem místnosti'!F:F,A4)</f>
        <v>44</v>
      </c>
      <c r="E4" s="40"/>
      <c r="F4" s="41"/>
      <c r="G4" s="41"/>
    </row>
    <row r="5" spans="1:7" x14ac:dyDescent="0.2">
      <c r="A5" s="37">
        <v>4</v>
      </c>
      <c r="B5" s="38" t="s">
        <v>1306</v>
      </c>
      <c r="C5" s="39">
        <f>SUMIF('Celkem místnosti'!F:F,A5,'Celkem místnosti'!H:H)</f>
        <v>3066.4199999999992</v>
      </c>
      <c r="D5" s="42">
        <f>COUNTIF('Celkem místnosti'!F:F,A5)</f>
        <v>210</v>
      </c>
      <c r="E5" s="40"/>
      <c r="F5" s="41"/>
      <c r="G5" s="41"/>
    </row>
    <row r="6" spans="1:7" x14ac:dyDescent="0.2">
      <c r="A6" s="88">
        <v>5</v>
      </c>
      <c r="B6" s="89" t="s">
        <v>1302</v>
      </c>
      <c r="C6" s="90">
        <f>SUMIF('Celkem místnosti'!F:F,A6,'Celkem místnosti'!H:H)</f>
        <v>1327.28</v>
      </c>
      <c r="D6" s="91">
        <f>COUNTIF('Celkem místnosti'!F:F,A6)</f>
        <v>70</v>
      </c>
      <c r="E6" s="28"/>
      <c r="F6" s="92"/>
      <c r="G6" s="92"/>
    </row>
    <row r="7" spans="1:7" x14ac:dyDescent="0.2">
      <c r="A7" s="37">
        <v>6</v>
      </c>
      <c r="B7" s="38" t="s">
        <v>1384</v>
      </c>
      <c r="C7" s="39">
        <f>SUMIF('Celkem místnosti'!F:F,A7,'Celkem místnosti'!H:H)</f>
        <v>6944.130000000001</v>
      </c>
      <c r="D7" s="42">
        <f>COUNTIF('Celkem místnosti'!F:F,A7)</f>
        <v>257</v>
      </c>
      <c r="E7" s="40"/>
      <c r="F7" s="41"/>
      <c r="G7" s="41"/>
    </row>
    <row r="8" spans="1:7" x14ac:dyDescent="0.2">
      <c r="A8" s="37">
        <v>7</v>
      </c>
      <c r="B8" s="38" t="s">
        <v>1051</v>
      </c>
      <c r="C8" s="39">
        <f>SUMIF('Celkem místnosti'!F:F,A8,'Celkem místnosti'!H:H)</f>
        <v>32.090000000000003</v>
      </c>
      <c r="D8" s="42">
        <f>COUNTIF('Celkem místnosti'!F:F,A8)</f>
        <v>6</v>
      </c>
      <c r="E8" s="40"/>
      <c r="F8" s="41"/>
      <c r="G8" s="41"/>
    </row>
    <row r="9" spans="1:7" x14ac:dyDescent="0.2">
      <c r="A9" s="37">
        <v>8</v>
      </c>
      <c r="B9" s="38" t="s">
        <v>1119</v>
      </c>
      <c r="C9" s="39">
        <f>SUMIF('Celkem místnosti'!F:F,A9,'Celkem místnosti'!H:H)</f>
        <v>321.78999999999996</v>
      </c>
      <c r="D9" s="42">
        <f>COUNTIF('Celkem místnosti'!F:F,A9)</f>
        <v>47</v>
      </c>
      <c r="E9" s="40"/>
      <c r="F9" s="41"/>
      <c r="G9" s="41"/>
    </row>
    <row r="10" spans="1:7" x14ac:dyDescent="0.2">
      <c r="A10" s="37">
        <v>9</v>
      </c>
      <c r="B10" s="38" t="s">
        <v>1304</v>
      </c>
      <c r="C10" s="39">
        <f>SUMIF('Celkem místnosti'!F:F,A10,'Celkem místnosti'!H:H)</f>
        <v>277</v>
      </c>
      <c r="D10" s="42">
        <f>COUNTIF('Celkem místnosti'!F:F,A10)</f>
        <v>6</v>
      </c>
      <c r="E10" s="40"/>
      <c r="F10" s="41"/>
      <c r="G10" s="41"/>
    </row>
    <row r="11" spans="1:7" x14ac:dyDescent="0.2">
      <c r="A11" s="37">
        <v>10</v>
      </c>
      <c r="B11" s="38" t="s">
        <v>1120</v>
      </c>
      <c r="C11" s="39">
        <f>SUMIF('Celkem místnosti'!F:F,A11,'Celkem místnosti'!H:H)</f>
        <v>258.3</v>
      </c>
      <c r="D11" s="42">
        <f>COUNTIF('Celkem místnosti'!F:F,A11)</f>
        <v>14</v>
      </c>
      <c r="E11" s="40"/>
      <c r="F11" s="41"/>
      <c r="G11" s="41"/>
    </row>
    <row r="12" spans="1:7" x14ac:dyDescent="0.2">
      <c r="A12" s="88">
        <v>11</v>
      </c>
      <c r="B12" s="89" t="s">
        <v>1394</v>
      </c>
      <c r="C12" s="90">
        <f>SUMIF('Celkem místnosti'!F:F,A12,'Celkem místnosti'!H:H)</f>
        <v>349.46999999999997</v>
      </c>
      <c r="D12" s="91">
        <f>COUNTIF('Celkem místnosti'!F:F,A12)</f>
        <v>13</v>
      </c>
      <c r="E12" s="28"/>
      <c r="F12" s="92"/>
      <c r="G12" s="92"/>
    </row>
    <row r="13" spans="1:7" x14ac:dyDescent="0.2">
      <c r="A13" s="37">
        <v>12</v>
      </c>
      <c r="B13" s="38" t="s">
        <v>30</v>
      </c>
      <c r="C13" s="39">
        <f>SUMIF('Celkem místnosti'!F:F,A13,'Celkem místnosti'!H:H)</f>
        <v>1245.2399999999998</v>
      </c>
      <c r="D13" s="42">
        <f>COUNTIF('Celkem místnosti'!F:F,A13)</f>
        <v>78</v>
      </c>
      <c r="E13" s="40"/>
      <c r="F13" s="41"/>
      <c r="G13" s="41"/>
    </row>
    <row r="14" spans="1:7" x14ac:dyDescent="0.2">
      <c r="A14" s="37">
        <v>13</v>
      </c>
      <c r="B14" s="38" t="s">
        <v>697</v>
      </c>
      <c r="C14" s="39">
        <f>SUMIF('Celkem místnosti'!F:F,A14,'Celkem místnosti'!H:H)</f>
        <v>2876.5900000000006</v>
      </c>
      <c r="D14" s="42">
        <f>COUNTIF('Celkem místnosti'!F:F,A14)</f>
        <v>91</v>
      </c>
      <c r="E14" s="40"/>
      <c r="F14" s="41"/>
      <c r="G14" s="41"/>
    </row>
    <row r="15" spans="1:7" x14ac:dyDescent="0.2">
      <c r="A15" s="37">
        <v>14</v>
      </c>
      <c r="B15" s="38" t="s">
        <v>36</v>
      </c>
      <c r="C15" s="39">
        <f>SUMIF('Celkem místnosti'!F:F,A15,'Celkem místnosti'!H:H)</f>
        <v>175.01000000000002</v>
      </c>
      <c r="D15" s="42">
        <f>COUNTIF('Celkem místnosti'!F:F,A15)</f>
        <v>53</v>
      </c>
      <c r="E15" s="40"/>
      <c r="F15" s="41"/>
      <c r="G15" s="41"/>
    </row>
    <row r="16" spans="1:7" x14ac:dyDescent="0.2">
      <c r="A16" s="37">
        <v>15</v>
      </c>
      <c r="B16" s="73" t="s">
        <v>1303</v>
      </c>
      <c r="C16" s="39">
        <f>SUMIF('Celkem místnosti'!F:F,A16,'Celkem místnosti'!H:H)</f>
        <v>275.2999999999999</v>
      </c>
      <c r="D16" s="42">
        <f>COUNTIF('Celkem místnosti'!F:F,A16)</f>
        <v>22</v>
      </c>
      <c r="E16" s="40"/>
      <c r="F16" s="41"/>
      <c r="G16" s="41"/>
    </row>
    <row r="17" spans="1:7" x14ac:dyDescent="0.2">
      <c r="A17" s="37">
        <v>16</v>
      </c>
      <c r="B17" s="38" t="s">
        <v>1069</v>
      </c>
      <c r="C17" s="39">
        <f>SUMIF('Celkem místnosti'!F:F,A17,'Celkem místnosti'!H:H)</f>
        <v>130.13999999999999</v>
      </c>
      <c r="D17" s="42">
        <f>COUNTIF('Celkem místnosti'!F:F,A17)</f>
        <v>3</v>
      </c>
      <c r="E17" s="40"/>
      <c r="F17" s="41"/>
      <c r="G17" s="41"/>
    </row>
    <row r="18" spans="1:7" x14ac:dyDescent="0.2">
      <c r="A18" s="37">
        <v>17</v>
      </c>
      <c r="B18" s="38" t="s">
        <v>17</v>
      </c>
      <c r="C18" s="39">
        <f>SUMIF('Celkem místnosti'!F:F,A18,'Celkem místnosti'!H:H)</f>
        <v>104.14</v>
      </c>
      <c r="D18" s="42">
        <f>COUNTIF('Celkem místnosti'!F:F,A18)</f>
        <v>46</v>
      </c>
      <c r="E18" s="40"/>
      <c r="F18" s="41"/>
      <c r="G18" s="41"/>
    </row>
    <row r="19" spans="1:7" x14ac:dyDescent="0.2">
      <c r="A19" s="37">
        <v>18</v>
      </c>
      <c r="B19" s="38" t="s">
        <v>1326</v>
      </c>
      <c r="C19" s="39">
        <f>SUMIF('Celkem místnosti'!F:F,A19,'Celkem místnosti'!H:H)</f>
        <v>1067.1599999999999</v>
      </c>
      <c r="D19" s="42">
        <f>COUNTIF('Celkem místnosti'!F:F,A19)</f>
        <v>55</v>
      </c>
      <c r="E19" s="40"/>
      <c r="F19" s="41"/>
      <c r="G19" s="41"/>
    </row>
    <row r="20" spans="1:7" x14ac:dyDescent="0.2">
      <c r="A20" s="37">
        <v>19</v>
      </c>
      <c r="B20" s="38" t="s">
        <v>1307</v>
      </c>
      <c r="C20" s="39">
        <f>SUMIF('Celkem místnosti'!F:F,A20,'Celkem místnosti'!H:H)</f>
        <v>1174.47</v>
      </c>
      <c r="D20" s="42">
        <f>COUNTIF('Celkem místnosti'!F:F,A20)</f>
        <v>92</v>
      </c>
      <c r="E20" s="40"/>
      <c r="F20" s="41"/>
      <c r="G20" s="41"/>
    </row>
    <row r="21" spans="1:7" s="11" customFormat="1" x14ac:dyDescent="0.2">
      <c r="B21" s="24" t="s">
        <v>1050</v>
      </c>
      <c r="C21" s="30">
        <f>SUM(C2:C20)</f>
        <v>28288.9136</v>
      </c>
      <c r="D21" s="21">
        <f>SUM(D2:D18)</f>
        <v>1585</v>
      </c>
      <c r="E21" s="25" t="s">
        <v>1319</v>
      </c>
      <c r="F21" s="30">
        <f>SUM(F2:F20)</f>
        <v>0</v>
      </c>
      <c r="G21" s="72">
        <f>SUM(G2:G20)</f>
        <v>0</v>
      </c>
    </row>
    <row r="22" spans="1:7" x14ac:dyDescent="0.2">
      <c r="E22" s="4" t="s">
        <v>1320</v>
      </c>
      <c r="F22" s="29">
        <f>1.21*F21</f>
        <v>0</v>
      </c>
      <c r="G22" s="29">
        <f>G21*1.21</f>
        <v>0</v>
      </c>
    </row>
    <row r="24" spans="1:7" x14ac:dyDescent="0.2">
      <c r="C24" s="31"/>
      <c r="D24" s="31"/>
      <c r="E24" s="31"/>
    </row>
    <row r="25" spans="1:7" x14ac:dyDescent="0.2">
      <c r="C25" s="31"/>
      <c r="D25" s="31"/>
      <c r="E25" s="31"/>
    </row>
  </sheetData>
  <printOptions gridLines="1"/>
  <pageMargins left="0.59055118110236227" right="0.31496062992125984" top="0.59055118110236227" bottom="0.59055118110236227" header="0.31496062992125984" footer="0.31496062992125984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30" zoomScaleNormal="130" workbookViewId="0">
      <selection activeCell="E11" sqref="E11"/>
    </sheetView>
  </sheetViews>
  <sheetFormatPr defaultColWidth="9.140625" defaultRowHeight="12.75" x14ac:dyDescent="0.2"/>
  <cols>
    <col min="1" max="1" width="9.42578125" style="12" customWidth="1"/>
    <col min="2" max="2" width="15.140625" style="1" customWidth="1"/>
    <col min="3" max="3" width="8.85546875" style="1" bestFit="1" customWidth="1"/>
    <col min="4" max="16384" width="9.140625" style="1"/>
  </cols>
  <sheetData>
    <row r="1" spans="1:4" x14ac:dyDescent="0.2">
      <c r="A1" s="79" t="s">
        <v>1071</v>
      </c>
      <c r="B1" s="83" t="s">
        <v>7</v>
      </c>
      <c r="C1" s="83" t="s">
        <v>7</v>
      </c>
    </row>
    <row r="2" spans="1:4" x14ac:dyDescent="0.2">
      <c r="A2" s="12" t="s">
        <v>11</v>
      </c>
      <c r="B2" s="22">
        <f>SUMIF('Celkem místnosti'!B:B,A2,'Celkem místnosti'!H:H)</f>
        <v>5096.9200000000028</v>
      </c>
      <c r="C2" s="280">
        <f>B2+B3</f>
        <v>18052.083599999984</v>
      </c>
      <c r="D2" s="29"/>
    </row>
    <row r="3" spans="1:4" x14ac:dyDescent="0.2">
      <c r="A3" s="12" t="s">
        <v>283</v>
      </c>
      <c r="B3" s="22">
        <f>SUMIF('Celkem místnosti'!B:B,A3,'Celkem místnosti'!H:H)</f>
        <v>12955.163599999982</v>
      </c>
      <c r="C3" s="281"/>
      <c r="D3" s="29"/>
    </row>
    <row r="4" spans="1:4" x14ac:dyDescent="0.2">
      <c r="A4" s="12" t="s">
        <v>607</v>
      </c>
      <c r="B4" s="22">
        <f>SUMIF('Celkem místnosti'!B:B,A4,'Celkem místnosti'!H:H)</f>
        <v>1169.42</v>
      </c>
      <c r="C4" s="26"/>
    </row>
    <row r="5" spans="1:4" x14ac:dyDescent="0.2">
      <c r="A5" s="12" t="s">
        <v>661</v>
      </c>
      <c r="B5" s="22">
        <f>SUMIF('Celkem místnosti'!B:B,A5,'Celkem místnosti'!H:H)</f>
        <v>32.090000000000003</v>
      </c>
      <c r="C5" s="26"/>
    </row>
    <row r="6" spans="1:4" x14ac:dyDescent="0.2">
      <c r="A6" s="12">
        <v>164</v>
      </c>
      <c r="B6" s="22">
        <f>SUMIF('Celkem místnosti'!B:B,A6,'Celkem místnosti'!H:H)</f>
        <v>172.60000000000005</v>
      </c>
      <c r="C6" s="27"/>
    </row>
    <row r="7" spans="1:4" x14ac:dyDescent="0.2">
      <c r="A7" s="12">
        <v>205</v>
      </c>
      <c r="B7" s="22">
        <f>SUMIF('Celkem místnosti'!B:B,A7,'Celkem místnosti'!H:H)</f>
        <v>126.63</v>
      </c>
      <c r="C7" s="27"/>
    </row>
    <row r="8" spans="1:4" x14ac:dyDescent="0.2">
      <c r="A8" s="12">
        <v>206</v>
      </c>
      <c r="B8" s="22">
        <f>SUMIF('Celkem místnosti'!B:B,A8,'Celkem místnosti'!H:H)</f>
        <v>1126.0099999999995</v>
      </c>
      <c r="C8" s="27"/>
    </row>
    <row r="9" spans="1:4" x14ac:dyDescent="0.2">
      <c r="A9" s="12">
        <v>207</v>
      </c>
      <c r="B9" s="22">
        <f>SUMIF('Celkem místnosti'!B:B,A9,'Celkem místnosti'!H:H)</f>
        <v>1981.1800000000005</v>
      </c>
      <c r="C9" s="27"/>
    </row>
    <row r="10" spans="1:4" x14ac:dyDescent="0.2">
      <c r="A10" s="12">
        <v>210</v>
      </c>
      <c r="B10" s="22">
        <f>SUMIF('Celkem místnosti'!B:B,A10,'Celkem místnosti'!H:H)</f>
        <v>2078.1000000000013</v>
      </c>
      <c r="C10" s="27"/>
    </row>
    <row r="11" spans="1:4" x14ac:dyDescent="0.2">
      <c r="A11" s="12">
        <v>211</v>
      </c>
      <c r="B11" s="22">
        <f>SUMIF('Celkem místnosti'!B:B,A11,'Celkem místnosti'!H:H)</f>
        <v>139.20000000000002</v>
      </c>
      <c r="C11" s="27"/>
    </row>
    <row r="12" spans="1:4" x14ac:dyDescent="0.2">
      <c r="A12" s="12">
        <v>499</v>
      </c>
      <c r="B12" s="22">
        <f>SUMIF('Celkem místnosti'!B:B,A12,'Celkem místnosti'!H:H)</f>
        <v>2359.9999999999991</v>
      </c>
    </row>
    <row r="13" spans="1:4" x14ac:dyDescent="0.2">
      <c r="A13" s="80">
        <v>681</v>
      </c>
      <c r="B13" s="81">
        <f>SUMIF('Celkem místnosti'!B:B,A13,'Celkem místnosti'!H:H)</f>
        <v>549.09999999999991</v>
      </c>
      <c r="C13" s="82"/>
    </row>
    <row r="14" spans="1:4" x14ac:dyDescent="0.2">
      <c r="A14" s="12" t="s">
        <v>1050</v>
      </c>
      <c r="B14" s="30">
        <f>SUM(B2:B13)</f>
        <v>27786.413599999982</v>
      </c>
      <c r="C14" s="27"/>
    </row>
  </sheetData>
  <mergeCells count="1">
    <mergeCell ref="C2:C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R18" sqref="R18"/>
    </sheetView>
  </sheetViews>
  <sheetFormatPr defaultRowHeight="15" x14ac:dyDescent="0.25"/>
  <cols>
    <col min="6" max="6" width="9.140625" customWidth="1"/>
    <col min="7" max="7" width="11.28515625" customWidth="1"/>
    <col min="8" max="8" width="25" customWidth="1"/>
    <col min="9" max="9" width="16.140625" customWidth="1"/>
  </cols>
  <sheetData>
    <row r="1" spans="1:17" ht="36" customHeight="1" thickBot="1" x14ac:dyDescent="0.3">
      <c r="A1" s="282" t="s">
        <v>1440</v>
      </c>
      <c r="B1" s="283"/>
      <c r="C1" s="283"/>
      <c r="D1" s="283"/>
      <c r="E1" s="283"/>
      <c r="F1" s="283"/>
      <c r="G1" s="284"/>
      <c r="H1" s="178"/>
      <c r="I1" s="178"/>
      <c r="J1" s="178"/>
      <c r="K1" s="178"/>
      <c r="L1" s="178"/>
    </row>
    <row r="3" spans="1:17" s="182" customFormat="1" x14ac:dyDescent="0.25">
      <c r="A3" s="183"/>
      <c r="B3" s="297" t="s">
        <v>1437</v>
      </c>
      <c r="C3" s="298"/>
      <c r="D3" s="298"/>
      <c r="E3" s="298"/>
      <c r="F3" s="298"/>
      <c r="G3" s="298"/>
      <c r="H3" s="298"/>
      <c r="I3" s="298"/>
      <c r="J3" s="184"/>
      <c r="K3" s="185"/>
      <c r="L3" s="184"/>
      <c r="M3" s="184"/>
      <c r="N3" s="184"/>
    </row>
    <row r="4" spans="1:17" s="182" customFormat="1" x14ac:dyDescent="0.25">
      <c r="A4" s="327"/>
      <c r="B4" s="297" t="s">
        <v>1439</v>
      </c>
      <c r="C4" s="330"/>
      <c r="D4" s="330"/>
      <c r="E4" s="330"/>
      <c r="F4" s="330"/>
      <c r="G4" s="330"/>
      <c r="H4" s="330"/>
      <c r="I4" s="330"/>
      <c r="J4" s="327"/>
      <c r="K4" s="327"/>
      <c r="L4" s="184"/>
      <c r="M4" s="184"/>
      <c r="N4" s="184"/>
    </row>
    <row r="5" spans="1:17" s="182" customFormat="1" x14ac:dyDescent="0.25">
      <c r="A5" s="327"/>
      <c r="B5" s="329"/>
      <c r="C5" s="328"/>
      <c r="D5" s="328"/>
      <c r="E5" s="328"/>
      <c r="F5" s="328"/>
      <c r="G5" s="328"/>
      <c r="H5" s="328"/>
      <c r="I5" s="328"/>
      <c r="J5" s="327"/>
      <c r="K5" s="327"/>
      <c r="L5" s="184"/>
      <c r="M5" s="184"/>
      <c r="N5" s="184"/>
    </row>
    <row r="6" spans="1:17" s="182" customFormat="1" x14ac:dyDescent="0.25">
      <c r="A6" s="331" t="s">
        <v>1399</v>
      </c>
      <c r="B6" s="332"/>
      <c r="C6" s="332"/>
      <c r="D6" s="332"/>
      <c r="E6" s="333"/>
      <c r="G6" s="334" t="s">
        <v>1400</v>
      </c>
      <c r="H6" s="335"/>
      <c r="I6" s="335"/>
      <c r="J6" s="335"/>
      <c r="K6" s="336"/>
      <c r="L6" s="186"/>
      <c r="M6" s="172"/>
      <c r="N6" s="172"/>
      <c r="O6" s="172"/>
      <c r="P6" s="172"/>
      <c r="Q6" s="172"/>
    </row>
    <row r="7" spans="1:17" s="182" customFormat="1" x14ac:dyDescent="0.25">
      <c r="A7" s="285"/>
      <c r="B7" s="286"/>
      <c r="C7" s="286"/>
      <c r="D7" s="286"/>
      <c r="E7" s="287"/>
      <c r="G7" s="288"/>
      <c r="H7" s="289"/>
      <c r="I7" s="289"/>
      <c r="J7" s="289"/>
      <c r="K7" s="290"/>
      <c r="M7" s="172"/>
      <c r="N7" s="172"/>
      <c r="O7" s="172"/>
      <c r="P7" s="172"/>
      <c r="Q7" s="172"/>
    </row>
    <row r="8" spans="1:17" s="182" customFormat="1" x14ac:dyDescent="0.25">
      <c r="A8" s="187" t="s">
        <v>1401</v>
      </c>
      <c r="B8" s="188"/>
      <c r="C8" s="206"/>
      <c r="D8" s="188"/>
      <c r="E8" s="188"/>
      <c r="F8" s="188"/>
      <c r="G8" s="188"/>
      <c r="H8" s="188"/>
      <c r="I8" s="206"/>
      <c r="J8" s="206"/>
      <c r="K8" s="206"/>
      <c r="L8" s="188"/>
    </row>
    <row r="9" spans="1:17" s="182" customFormat="1" x14ac:dyDescent="0.25">
      <c r="A9" s="291" t="s">
        <v>1402</v>
      </c>
      <c r="B9" s="292"/>
      <c r="C9" s="292"/>
      <c r="D9" s="293"/>
      <c r="E9" s="189">
        <v>80.660000000000011</v>
      </c>
      <c r="F9" s="190"/>
      <c r="G9" s="294" t="s">
        <v>1402</v>
      </c>
      <c r="H9" s="295"/>
      <c r="I9" s="295"/>
      <c r="J9" s="296"/>
      <c r="K9" s="191">
        <v>38.360000000000007</v>
      </c>
      <c r="L9" s="190"/>
      <c r="M9" s="192"/>
    </row>
    <row r="10" spans="1:17" s="182" customFormat="1" x14ac:dyDescent="0.25">
      <c r="A10" s="193" t="s">
        <v>1418</v>
      </c>
      <c r="B10" s="194"/>
      <c r="C10" s="207"/>
      <c r="D10" s="194"/>
      <c r="E10" s="194"/>
      <c r="F10" s="194"/>
      <c r="G10" s="194"/>
      <c r="H10" s="194"/>
      <c r="I10" s="207"/>
      <c r="J10" s="207"/>
      <c r="K10" s="207"/>
      <c r="L10" s="194"/>
    </row>
    <row r="11" spans="1:17" s="182" customFormat="1" x14ac:dyDescent="0.25">
      <c r="A11" s="195" t="s">
        <v>1402</v>
      </c>
      <c r="B11" s="196"/>
      <c r="C11" s="196"/>
      <c r="D11" s="197"/>
      <c r="E11" s="189">
        <v>23.900000000000002</v>
      </c>
      <c r="F11" s="190"/>
      <c r="G11" s="198" t="s">
        <v>1402</v>
      </c>
      <c r="H11" s="199"/>
      <c r="I11" s="199"/>
      <c r="J11" s="200"/>
      <c r="K11" s="191">
        <v>12.59</v>
      </c>
      <c r="L11" s="190"/>
      <c r="M11" s="192"/>
    </row>
    <row r="12" spans="1:17" s="182" customFormat="1" x14ac:dyDescent="0.25">
      <c r="A12" s="193" t="s">
        <v>1403</v>
      </c>
      <c r="B12" s="194"/>
      <c r="C12" s="207"/>
      <c r="D12" s="194"/>
      <c r="E12" s="194"/>
      <c r="F12" s="194"/>
      <c r="G12" s="194"/>
      <c r="H12" s="194"/>
      <c r="I12" s="207"/>
      <c r="J12" s="207"/>
      <c r="K12" s="207"/>
      <c r="L12" s="194"/>
    </row>
    <row r="13" spans="1:17" s="182" customFormat="1" x14ac:dyDescent="0.25">
      <c r="A13" s="291" t="s">
        <v>1402</v>
      </c>
      <c r="B13" s="292"/>
      <c r="C13" s="292"/>
      <c r="D13" s="293"/>
      <c r="E13" s="189">
        <v>105.17999999999999</v>
      </c>
      <c r="F13" s="190"/>
      <c r="G13" s="294" t="s">
        <v>1402</v>
      </c>
      <c r="H13" s="295"/>
      <c r="I13" s="295"/>
      <c r="J13" s="296"/>
      <c r="K13" s="191">
        <v>48.3</v>
      </c>
      <c r="L13" s="190"/>
      <c r="M13" s="192"/>
    </row>
    <row r="14" spans="1:17" s="182" customFormat="1" x14ac:dyDescent="0.25">
      <c r="A14" s="193" t="s">
        <v>1404</v>
      </c>
      <c r="B14" s="194"/>
      <c r="C14" s="207"/>
      <c r="D14" s="194"/>
      <c r="E14" s="194"/>
      <c r="F14" s="194"/>
      <c r="G14" s="194"/>
      <c r="H14" s="194"/>
      <c r="I14" s="207"/>
      <c r="J14" s="207"/>
      <c r="K14" s="207"/>
      <c r="L14" s="194"/>
    </row>
    <row r="15" spans="1:17" s="182" customFormat="1" x14ac:dyDescent="0.25">
      <c r="A15" s="291" t="s">
        <v>1402</v>
      </c>
      <c r="B15" s="292"/>
      <c r="C15" s="292"/>
      <c r="D15" s="293"/>
      <c r="E15" s="189">
        <v>63.64</v>
      </c>
      <c r="F15" s="190"/>
      <c r="G15" s="294" t="s">
        <v>1402</v>
      </c>
      <c r="H15" s="295"/>
      <c r="I15" s="295"/>
      <c r="J15" s="296"/>
      <c r="K15" s="191">
        <v>26.23</v>
      </c>
      <c r="L15" s="190"/>
      <c r="M15" s="192"/>
    </row>
    <row r="16" spans="1:17" s="182" customFormat="1" x14ac:dyDescent="0.25">
      <c r="A16" s="193" t="s">
        <v>1405</v>
      </c>
      <c r="B16" s="194"/>
      <c r="C16" s="207"/>
      <c r="D16" s="194"/>
      <c r="E16" s="194"/>
      <c r="F16" s="194"/>
      <c r="G16" s="194"/>
      <c r="H16" s="194"/>
      <c r="I16" s="207"/>
      <c r="J16" s="207"/>
      <c r="K16" s="207"/>
      <c r="L16" s="194"/>
    </row>
    <row r="17" spans="1:13" s="182" customFormat="1" x14ac:dyDescent="0.25">
      <c r="A17" s="291" t="s">
        <v>1402</v>
      </c>
      <c r="B17" s="292"/>
      <c r="C17" s="292"/>
      <c r="D17" s="293"/>
      <c r="E17" s="189">
        <v>89.29</v>
      </c>
      <c r="F17" s="190"/>
      <c r="G17" s="294" t="s">
        <v>1402</v>
      </c>
      <c r="H17" s="295"/>
      <c r="I17" s="295"/>
      <c r="J17" s="296"/>
      <c r="K17" s="191">
        <v>73.490000000000009</v>
      </c>
      <c r="L17" s="190"/>
      <c r="M17" s="192"/>
    </row>
    <row r="18" spans="1:13" s="182" customFormat="1" x14ac:dyDescent="0.25">
      <c r="A18" s="193" t="s">
        <v>1406</v>
      </c>
      <c r="B18" s="194"/>
      <c r="C18" s="207"/>
      <c r="D18" s="194"/>
      <c r="E18" s="194"/>
      <c r="F18" s="194"/>
      <c r="G18" s="194"/>
      <c r="H18" s="194"/>
      <c r="I18" s="207"/>
      <c r="J18" s="207"/>
      <c r="K18" s="207"/>
      <c r="L18" s="194"/>
    </row>
    <row r="19" spans="1:13" s="182" customFormat="1" x14ac:dyDescent="0.25">
      <c r="A19" s="291" t="s">
        <v>1402</v>
      </c>
      <c r="B19" s="292"/>
      <c r="C19" s="292"/>
      <c r="D19" s="293"/>
      <c r="E19" s="189">
        <v>12.600000000000001</v>
      </c>
      <c r="F19" s="190"/>
      <c r="G19" s="294" t="s">
        <v>1402</v>
      </c>
      <c r="H19" s="295"/>
      <c r="I19" s="295"/>
      <c r="J19" s="296"/>
      <c r="K19" s="191">
        <v>6.7</v>
      </c>
      <c r="L19" s="190"/>
      <c r="M19" s="192"/>
    </row>
    <row r="20" spans="1:13" s="182" customFormat="1" x14ac:dyDescent="0.25">
      <c r="A20" s="193" t="s">
        <v>1407</v>
      </c>
      <c r="B20" s="194"/>
      <c r="C20" s="207"/>
      <c r="D20" s="194"/>
      <c r="E20" s="194"/>
      <c r="F20" s="194"/>
      <c r="G20" s="194"/>
      <c r="H20" s="194"/>
      <c r="I20" s="207"/>
      <c r="J20" s="207"/>
      <c r="K20" s="207"/>
      <c r="L20" s="194"/>
    </row>
    <row r="21" spans="1:13" s="182" customFormat="1" ht="15" customHeight="1" x14ac:dyDescent="0.25">
      <c r="A21" s="291" t="s">
        <v>1402</v>
      </c>
      <c r="B21" s="292"/>
      <c r="C21" s="292"/>
      <c r="D21" s="293"/>
      <c r="E21" s="189">
        <v>293.40000000000003</v>
      </c>
      <c r="F21" s="201"/>
      <c r="G21" s="294" t="s">
        <v>1402</v>
      </c>
      <c r="H21" s="295"/>
      <c r="I21" s="295"/>
      <c r="J21" s="296"/>
      <c r="K21" s="191">
        <v>172.32</v>
      </c>
      <c r="L21" s="190"/>
      <c r="M21" s="192"/>
    </row>
    <row r="22" spans="1:13" s="182" customFormat="1" x14ac:dyDescent="0.25">
      <c r="A22" s="193" t="s">
        <v>1408</v>
      </c>
      <c r="B22" s="194"/>
      <c r="C22" s="207"/>
      <c r="D22" s="194"/>
      <c r="E22" s="194"/>
      <c r="F22" s="194"/>
      <c r="G22" s="194"/>
      <c r="H22" s="194"/>
      <c r="I22" s="207"/>
      <c r="J22" s="207"/>
      <c r="K22" s="207"/>
      <c r="L22" s="194"/>
    </row>
    <row r="23" spans="1:13" s="182" customFormat="1" x14ac:dyDescent="0.25">
      <c r="A23" s="291" t="s">
        <v>1402</v>
      </c>
      <c r="B23" s="292"/>
      <c r="C23" s="292"/>
      <c r="D23" s="293"/>
      <c r="E23" s="189">
        <v>282.31</v>
      </c>
      <c r="G23" s="294" t="s">
        <v>1402</v>
      </c>
      <c r="H23" s="295"/>
      <c r="I23" s="295"/>
      <c r="J23" s="296"/>
      <c r="K23" s="191">
        <v>239.22</v>
      </c>
      <c r="L23" s="190"/>
      <c r="M23" s="192"/>
    </row>
    <row r="24" spans="1:13" s="182" customFormat="1" x14ac:dyDescent="0.25">
      <c r="A24" s="193" t="s">
        <v>1409</v>
      </c>
      <c r="B24" s="194"/>
      <c r="C24" s="207"/>
      <c r="D24" s="194"/>
      <c r="E24" s="194"/>
      <c r="F24" s="194"/>
      <c r="G24" s="194"/>
      <c r="H24" s="194"/>
      <c r="I24" s="207"/>
      <c r="J24" s="207"/>
      <c r="K24" s="207"/>
      <c r="L24" s="194"/>
    </row>
    <row r="25" spans="1:13" s="182" customFormat="1" x14ac:dyDescent="0.25">
      <c r="A25" s="291" t="s">
        <v>1402</v>
      </c>
      <c r="B25" s="292"/>
      <c r="C25" s="292"/>
      <c r="D25" s="293"/>
      <c r="E25" s="189">
        <v>128.68</v>
      </c>
      <c r="G25" s="294" t="s">
        <v>1402</v>
      </c>
      <c r="H25" s="295"/>
      <c r="I25" s="295"/>
      <c r="J25" s="296"/>
      <c r="K25" s="191">
        <v>0</v>
      </c>
      <c r="L25" s="190"/>
      <c r="M25" s="192"/>
    </row>
    <row r="26" spans="1:13" s="182" customFormat="1" x14ac:dyDescent="0.25">
      <c r="A26" s="193" t="s">
        <v>1410</v>
      </c>
      <c r="B26" s="194"/>
      <c r="C26" s="207"/>
      <c r="D26" s="194"/>
      <c r="E26" s="194"/>
      <c r="F26" s="194"/>
      <c r="G26" s="194"/>
      <c r="H26" s="194"/>
      <c r="I26" s="207"/>
      <c r="J26" s="207"/>
      <c r="K26" s="207"/>
      <c r="L26" s="194"/>
    </row>
    <row r="27" spans="1:13" s="182" customFormat="1" x14ac:dyDescent="0.25">
      <c r="A27" s="291" t="s">
        <v>1402</v>
      </c>
      <c r="B27" s="292"/>
      <c r="C27" s="292"/>
      <c r="D27" s="293"/>
      <c r="E27" s="189">
        <v>391.34000000000003</v>
      </c>
      <c r="F27" s="190"/>
      <c r="G27" s="294" t="s">
        <v>1402</v>
      </c>
      <c r="H27" s="295"/>
      <c r="I27" s="295"/>
      <c r="J27" s="296"/>
      <c r="K27" s="191">
        <v>328.29</v>
      </c>
      <c r="L27" s="190"/>
      <c r="M27" s="192"/>
    </row>
    <row r="28" spans="1:13" s="182" customFormat="1" x14ac:dyDescent="0.25">
      <c r="A28" s="193" t="s">
        <v>1411</v>
      </c>
      <c r="B28" s="194"/>
      <c r="C28" s="207"/>
      <c r="D28" s="194"/>
      <c r="E28" s="194"/>
      <c r="F28" s="194"/>
      <c r="G28" s="194"/>
      <c r="H28" s="194"/>
      <c r="I28" s="207"/>
      <c r="J28" s="207"/>
      <c r="K28" s="207"/>
      <c r="L28" s="194"/>
    </row>
    <row r="29" spans="1:13" s="182" customFormat="1" x14ac:dyDescent="0.25">
      <c r="A29" s="291" t="s">
        <v>1402</v>
      </c>
      <c r="B29" s="292"/>
      <c r="C29" s="292"/>
      <c r="D29" s="293"/>
      <c r="E29" s="189">
        <v>1436.5099999999998</v>
      </c>
      <c r="F29" s="190"/>
      <c r="G29" s="294" t="s">
        <v>1402</v>
      </c>
      <c r="H29" s="295"/>
      <c r="I29" s="295"/>
      <c r="J29" s="296"/>
      <c r="K29" s="191">
        <v>980.85</v>
      </c>
      <c r="L29" s="190"/>
      <c r="M29" s="192"/>
    </row>
    <row r="30" spans="1:13" s="182" customFormat="1" x14ac:dyDescent="0.25">
      <c r="A30" s="193" t="s">
        <v>1412</v>
      </c>
      <c r="B30" s="194"/>
      <c r="C30" s="207"/>
      <c r="D30" s="194"/>
      <c r="E30" s="194"/>
      <c r="F30" s="194"/>
      <c r="G30" s="194"/>
      <c r="H30" s="194"/>
      <c r="I30" s="207"/>
      <c r="J30" s="207"/>
      <c r="K30" s="207"/>
      <c r="L30" s="194"/>
    </row>
    <row r="31" spans="1:13" s="182" customFormat="1" x14ac:dyDescent="0.25">
      <c r="A31" s="291" t="s">
        <v>1402</v>
      </c>
      <c r="B31" s="292"/>
      <c r="C31" s="292"/>
      <c r="D31" s="293"/>
      <c r="E31" s="189">
        <v>172.88</v>
      </c>
      <c r="F31" s="190"/>
      <c r="G31" s="294" t="s">
        <v>1402</v>
      </c>
      <c r="H31" s="295"/>
      <c r="I31" s="295"/>
      <c r="J31" s="296"/>
      <c r="K31" s="191">
        <v>100.87</v>
      </c>
      <c r="L31" s="190"/>
      <c r="M31" s="192"/>
    </row>
    <row r="32" spans="1:13" s="182" customFormat="1" x14ac:dyDescent="0.25">
      <c r="A32" s="193" t="s">
        <v>1413</v>
      </c>
      <c r="B32" s="194"/>
      <c r="C32" s="207"/>
      <c r="D32" s="194"/>
      <c r="E32" s="194"/>
      <c r="F32" s="194"/>
      <c r="G32" s="194"/>
      <c r="H32" s="194"/>
      <c r="I32" s="207"/>
      <c r="J32" s="207"/>
      <c r="K32" s="207"/>
      <c r="L32" s="194"/>
    </row>
    <row r="33" spans="1:13" s="182" customFormat="1" x14ac:dyDescent="0.25">
      <c r="A33" s="291" t="s">
        <v>1402</v>
      </c>
      <c r="B33" s="292"/>
      <c r="C33" s="292"/>
      <c r="D33" s="293"/>
      <c r="E33" s="189">
        <v>99.019999999999982</v>
      </c>
      <c r="F33" s="190"/>
      <c r="G33" s="294" t="s">
        <v>1402</v>
      </c>
      <c r="H33" s="295"/>
      <c r="I33" s="295"/>
      <c r="J33" s="296"/>
      <c r="K33" s="191">
        <v>42.03</v>
      </c>
      <c r="L33" s="190"/>
      <c r="M33" s="192"/>
    </row>
    <row r="34" spans="1:13" s="182" customFormat="1" x14ac:dyDescent="0.25">
      <c r="A34" s="193" t="s">
        <v>1421</v>
      </c>
      <c r="B34" s="194"/>
      <c r="C34" s="207"/>
      <c r="D34" s="194"/>
      <c r="E34" s="194"/>
      <c r="F34" s="194"/>
      <c r="G34" s="194"/>
      <c r="H34" s="194"/>
      <c r="I34" s="207"/>
      <c r="J34" s="207"/>
      <c r="K34" s="207"/>
      <c r="L34" s="194"/>
    </row>
    <row r="35" spans="1:13" s="182" customFormat="1" x14ac:dyDescent="0.25">
      <c r="A35" s="291" t="s">
        <v>1402</v>
      </c>
      <c r="B35" s="292"/>
      <c r="C35" s="292"/>
      <c r="D35" s="293"/>
      <c r="E35" s="189">
        <v>142.63999999999999</v>
      </c>
      <c r="F35" s="190"/>
      <c r="G35" s="294" t="s">
        <v>1402</v>
      </c>
      <c r="H35" s="295"/>
      <c r="I35" s="295"/>
      <c r="J35" s="296"/>
      <c r="K35" s="191">
        <v>101.01999999999998</v>
      </c>
      <c r="L35" s="190"/>
      <c r="M35" s="192"/>
    </row>
    <row r="36" spans="1:13" s="182" customFormat="1" x14ac:dyDescent="0.25">
      <c r="A36" s="193" t="s">
        <v>1414</v>
      </c>
      <c r="B36" s="194"/>
      <c r="C36" s="207"/>
      <c r="D36" s="194"/>
      <c r="E36" s="194"/>
      <c r="F36" s="194"/>
      <c r="G36" s="194"/>
      <c r="H36" s="194"/>
      <c r="I36" s="207"/>
      <c r="J36" s="207"/>
      <c r="K36" s="207"/>
      <c r="L36" s="194"/>
    </row>
    <row r="37" spans="1:13" s="182" customFormat="1" x14ac:dyDescent="0.25">
      <c r="A37" s="291" t="s">
        <v>1402</v>
      </c>
      <c r="B37" s="292"/>
      <c r="C37" s="292"/>
      <c r="D37" s="293"/>
      <c r="E37" s="189">
        <v>13.870000000000001</v>
      </c>
      <c r="F37" s="190"/>
      <c r="G37" s="294" t="s">
        <v>1402</v>
      </c>
      <c r="H37" s="295"/>
      <c r="I37" s="295"/>
      <c r="J37" s="296"/>
      <c r="K37" s="191">
        <v>7.52</v>
      </c>
      <c r="L37" s="190"/>
      <c r="M37" s="192"/>
    </row>
    <row r="38" spans="1:13" s="182" customFormat="1" x14ac:dyDescent="0.25">
      <c r="A38" s="193" t="s">
        <v>1420</v>
      </c>
      <c r="B38" s="194"/>
      <c r="C38" s="207"/>
      <c r="D38" s="194"/>
      <c r="E38" s="194"/>
      <c r="F38" s="194"/>
      <c r="G38" s="194"/>
      <c r="H38" s="194"/>
      <c r="I38" s="207"/>
      <c r="J38" s="207"/>
      <c r="K38" s="207"/>
      <c r="L38" s="194"/>
    </row>
    <row r="39" spans="1:13" s="182" customFormat="1" x14ac:dyDescent="0.25">
      <c r="A39" s="291" t="s">
        <v>1402</v>
      </c>
      <c r="B39" s="292"/>
      <c r="C39" s="292"/>
      <c r="D39" s="293"/>
      <c r="E39" s="189">
        <v>70.899999999999991</v>
      </c>
      <c r="F39" s="190"/>
      <c r="G39" s="294" t="s">
        <v>1402</v>
      </c>
      <c r="H39" s="295"/>
      <c r="I39" s="295"/>
      <c r="J39" s="296"/>
      <c r="K39" s="191">
        <v>27.3</v>
      </c>
      <c r="L39" s="190"/>
      <c r="M39" s="192"/>
    </row>
    <row r="40" spans="1:13" s="182" customFormat="1" x14ac:dyDescent="0.25">
      <c r="A40" s="193" t="s">
        <v>1419</v>
      </c>
      <c r="B40" s="194"/>
      <c r="C40" s="207"/>
      <c r="D40" s="194"/>
      <c r="E40" s="194"/>
      <c r="F40" s="194"/>
      <c r="G40" s="194"/>
      <c r="H40" s="194"/>
      <c r="I40" s="207"/>
      <c r="J40" s="207"/>
      <c r="K40" s="207"/>
      <c r="L40" s="194"/>
    </row>
    <row r="41" spans="1:13" s="182" customFormat="1" x14ac:dyDescent="0.25">
      <c r="A41" s="291" t="s">
        <v>1402</v>
      </c>
      <c r="B41" s="292"/>
      <c r="C41" s="292"/>
      <c r="D41" s="293"/>
      <c r="E41" s="189">
        <v>40.08</v>
      </c>
      <c r="F41" s="190"/>
      <c r="G41" s="294" t="s">
        <v>1402</v>
      </c>
      <c r="H41" s="295"/>
      <c r="I41" s="295"/>
      <c r="J41" s="296"/>
      <c r="K41" s="191">
        <v>7.6999999999999993</v>
      </c>
      <c r="L41" s="190"/>
      <c r="M41" s="192"/>
    </row>
    <row r="42" spans="1:13" s="182" customFormat="1" x14ac:dyDescent="0.25">
      <c r="A42" s="193" t="s">
        <v>1415</v>
      </c>
      <c r="B42" s="194"/>
      <c r="C42" s="207"/>
      <c r="D42" s="194"/>
      <c r="E42" s="194"/>
      <c r="F42" s="194"/>
      <c r="G42" s="194"/>
      <c r="H42" s="194"/>
      <c r="I42" s="207"/>
      <c r="J42" s="207"/>
      <c r="K42" s="207"/>
      <c r="L42" s="194"/>
    </row>
    <row r="43" spans="1:13" s="182" customFormat="1" x14ac:dyDescent="0.25">
      <c r="A43" s="291" t="s">
        <v>1402</v>
      </c>
      <c r="B43" s="292"/>
      <c r="C43" s="292"/>
      <c r="D43" s="293"/>
      <c r="E43" s="189">
        <v>69.929999999999993</v>
      </c>
      <c r="F43" s="190"/>
      <c r="G43" s="294" t="s">
        <v>1402</v>
      </c>
      <c r="H43" s="295"/>
      <c r="I43" s="295"/>
      <c r="J43" s="296"/>
      <c r="K43" s="191">
        <v>25.28</v>
      </c>
      <c r="L43" s="190"/>
      <c r="M43" s="192"/>
    </row>
    <row r="44" spans="1:13" s="182" customFormat="1" x14ac:dyDescent="0.25">
      <c r="A44" s="193" t="s">
        <v>1416</v>
      </c>
      <c r="B44" s="194"/>
      <c r="C44" s="207"/>
      <c r="D44" s="194"/>
      <c r="E44" s="194"/>
      <c r="F44" s="194"/>
      <c r="G44" s="194"/>
      <c r="H44" s="194"/>
      <c r="I44" s="207"/>
      <c r="J44" s="207"/>
      <c r="K44" s="207"/>
      <c r="L44" s="194"/>
    </row>
    <row r="45" spans="1:13" s="182" customFormat="1" x14ac:dyDescent="0.25">
      <c r="A45" s="291" t="s">
        <v>1402</v>
      </c>
      <c r="B45" s="292"/>
      <c r="C45" s="292"/>
      <c r="D45" s="293"/>
      <c r="E45" s="189">
        <v>79.249999999999986</v>
      </c>
      <c r="F45" s="190"/>
      <c r="G45" s="294" t="s">
        <v>1402</v>
      </c>
      <c r="H45" s="295"/>
      <c r="I45" s="295"/>
      <c r="J45" s="296"/>
      <c r="K45" s="191">
        <v>32.200000000000003</v>
      </c>
      <c r="L45" s="190"/>
      <c r="M45" s="192"/>
    </row>
    <row r="46" spans="1:13" s="182" customFormat="1" x14ac:dyDescent="0.25">
      <c r="A46" s="193" t="s">
        <v>1422</v>
      </c>
      <c r="B46" s="194"/>
      <c r="C46" s="207"/>
      <c r="D46" s="194"/>
      <c r="E46" s="194"/>
      <c r="F46" s="194"/>
      <c r="G46" s="194"/>
      <c r="H46" s="194"/>
      <c r="I46" s="207"/>
      <c r="J46" s="207"/>
      <c r="K46" s="207"/>
      <c r="L46" s="194"/>
    </row>
    <row r="47" spans="1:13" s="182" customFormat="1" ht="15.75" thickBot="1" x14ac:dyDescent="0.3">
      <c r="A47" s="291" t="s">
        <v>1402</v>
      </c>
      <c r="B47" s="292"/>
      <c r="C47" s="292"/>
      <c r="D47" s="293"/>
      <c r="E47" s="189">
        <v>21.3</v>
      </c>
      <c r="F47" s="190"/>
      <c r="G47" s="294"/>
      <c r="H47" s="295"/>
      <c r="I47" s="295"/>
      <c r="J47" s="296"/>
      <c r="K47" s="191"/>
      <c r="L47" s="190"/>
      <c r="M47" s="192"/>
    </row>
    <row r="48" spans="1:13" s="182" customFormat="1" ht="15.75" thickBot="1" x14ac:dyDescent="0.3">
      <c r="A48" s="299" t="s">
        <v>1417</v>
      </c>
      <c r="B48" s="300"/>
      <c r="C48" s="300"/>
      <c r="D48" s="300"/>
      <c r="E48" s="202">
        <f>SUM(E9+E11+E13+E15+E17+E19+E21+E23+E25+E27+E29+E31+E33+E35+E37+E39+E41+E43+E45+E47)</f>
        <v>3617.3799999999997</v>
      </c>
      <c r="F48" s="203"/>
      <c r="G48" s="301" t="s">
        <v>1417</v>
      </c>
      <c r="H48" s="302"/>
      <c r="I48" s="302"/>
      <c r="J48" s="302"/>
      <c r="K48" s="204">
        <v>2270.27</v>
      </c>
      <c r="L48" s="205"/>
      <c r="M48" s="205"/>
    </row>
    <row r="49" s="182" customFormat="1" x14ac:dyDescent="0.25"/>
    <row r="50" s="182" customFormat="1" x14ac:dyDescent="0.25"/>
    <row r="51" s="173" customFormat="1" ht="12.75" x14ac:dyDescent="0.2"/>
  </sheetData>
  <mergeCells count="45">
    <mergeCell ref="A27:D27"/>
    <mergeCell ref="G27:J27"/>
    <mergeCell ref="A29:D29"/>
    <mergeCell ref="G29:J29"/>
    <mergeCell ref="A31:D31"/>
    <mergeCell ref="G31:J31"/>
    <mergeCell ref="A33:D33"/>
    <mergeCell ref="G33:J33"/>
    <mergeCell ref="A35:D35"/>
    <mergeCell ref="G35:J35"/>
    <mergeCell ref="A37:D37"/>
    <mergeCell ref="G37:J37"/>
    <mergeCell ref="A48:D48"/>
    <mergeCell ref="G48:J48"/>
    <mergeCell ref="A39:D39"/>
    <mergeCell ref="G39:J39"/>
    <mergeCell ref="A41:D41"/>
    <mergeCell ref="G41:J41"/>
    <mergeCell ref="A43:D43"/>
    <mergeCell ref="G43:J43"/>
    <mergeCell ref="A47:D47"/>
    <mergeCell ref="G47:J47"/>
    <mergeCell ref="A45:D45"/>
    <mergeCell ref="G45:J45"/>
    <mergeCell ref="A13:D13"/>
    <mergeCell ref="G13:J13"/>
    <mergeCell ref="G23:J23"/>
    <mergeCell ref="A25:D25"/>
    <mergeCell ref="G25:J25"/>
    <mergeCell ref="A15:D15"/>
    <mergeCell ref="G15:J15"/>
    <mergeCell ref="A17:D17"/>
    <mergeCell ref="G17:J17"/>
    <mergeCell ref="A19:D19"/>
    <mergeCell ref="G19:J19"/>
    <mergeCell ref="A21:D21"/>
    <mergeCell ref="G21:J21"/>
    <mergeCell ref="A23:D23"/>
    <mergeCell ref="A1:G1"/>
    <mergeCell ref="A6:E7"/>
    <mergeCell ref="G6:K7"/>
    <mergeCell ref="A9:D9"/>
    <mergeCell ref="G9:J9"/>
    <mergeCell ref="B3:I3"/>
    <mergeCell ref="B4:I4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E25" sqref="E25"/>
    </sheetView>
  </sheetViews>
  <sheetFormatPr defaultRowHeight="15" x14ac:dyDescent="0.25"/>
  <cols>
    <col min="1" max="1" width="32.7109375" customWidth="1"/>
    <col min="2" max="2" width="27.140625" customWidth="1"/>
  </cols>
  <sheetData>
    <row r="1" spans="1:11" ht="36" customHeight="1" thickBot="1" x14ac:dyDescent="0.3">
      <c r="A1" s="174" t="s">
        <v>1440</v>
      </c>
      <c r="B1" s="180"/>
      <c r="C1" s="179"/>
      <c r="D1" s="179"/>
      <c r="E1" s="179"/>
      <c r="F1" s="179"/>
      <c r="G1" s="178"/>
      <c r="H1" s="178"/>
      <c r="I1" s="178"/>
      <c r="J1" s="178"/>
      <c r="K1" s="178"/>
    </row>
    <row r="3" spans="1:11" ht="15.75" thickBot="1" x14ac:dyDescent="0.3"/>
    <row r="4" spans="1:11" ht="15.75" thickBot="1" x14ac:dyDescent="0.3">
      <c r="A4" s="304" t="s">
        <v>1396</v>
      </c>
      <c r="B4" s="305"/>
    </row>
    <row r="5" spans="1:11" x14ac:dyDescent="0.25">
      <c r="A5" s="163" t="s">
        <v>1</v>
      </c>
      <c r="B5" s="164" t="s">
        <v>1395</v>
      </c>
    </row>
    <row r="6" spans="1:11" x14ac:dyDescent="0.25">
      <c r="A6" s="165" t="s">
        <v>1423</v>
      </c>
      <c r="B6" s="166" t="s">
        <v>1436</v>
      </c>
    </row>
    <row r="7" spans="1:11" x14ac:dyDescent="0.25">
      <c r="A7" s="165" t="s">
        <v>1424</v>
      </c>
      <c r="B7" s="166" t="s">
        <v>1436</v>
      </c>
    </row>
    <row r="8" spans="1:11" x14ac:dyDescent="0.25">
      <c r="A8" s="167" t="s">
        <v>1425</v>
      </c>
      <c r="B8" s="166" t="s">
        <v>1436</v>
      </c>
    </row>
    <row r="9" spans="1:11" x14ac:dyDescent="0.25">
      <c r="A9" s="167" t="s">
        <v>1426</v>
      </c>
      <c r="B9" s="166" t="s">
        <v>1436</v>
      </c>
    </row>
    <row r="10" spans="1:11" x14ac:dyDescent="0.25">
      <c r="A10" s="167" t="s">
        <v>1427</v>
      </c>
      <c r="B10" s="166" t="s">
        <v>1436</v>
      </c>
    </row>
    <row r="11" spans="1:11" x14ac:dyDescent="0.25">
      <c r="A11" s="167" t="s">
        <v>1428</v>
      </c>
      <c r="B11" s="166" t="s">
        <v>1436</v>
      </c>
    </row>
    <row r="12" spans="1:11" x14ac:dyDescent="0.25">
      <c r="A12" s="165" t="s">
        <v>1429</v>
      </c>
      <c r="B12" s="168">
        <v>174</v>
      </c>
    </row>
    <row r="13" spans="1:11" x14ac:dyDescent="0.25">
      <c r="A13" s="165" t="s">
        <v>1430</v>
      </c>
      <c r="B13" s="166">
        <v>547</v>
      </c>
    </row>
    <row r="14" spans="1:11" x14ac:dyDescent="0.25">
      <c r="A14" s="165" t="s">
        <v>1431</v>
      </c>
      <c r="B14" s="166">
        <v>53</v>
      </c>
    </row>
    <row r="15" spans="1:11" x14ac:dyDescent="0.25">
      <c r="A15" s="171" t="s">
        <v>1435</v>
      </c>
      <c r="B15" s="166" t="s">
        <v>1436</v>
      </c>
    </row>
    <row r="16" spans="1:11" x14ac:dyDescent="0.25">
      <c r="A16" s="165" t="s">
        <v>1432</v>
      </c>
      <c r="B16" s="166">
        <v>86</v>
      </c>
    </row>
    <row r="17" spans="1:17" x14ac:dyDescent="0.25">
      <c r="A17" s="165" t="s">
        <v>1433</v>
      </c>
      <c r="B17" s="166">
        <v>70</v>
      </c>
    </row>
    <row r="18" spans="1:17" x14ac:dyDescent="0.25">
      <c r="A18" s="165" t="s">
        <v>1434</v>
      </c>
      <c r="B18" s="166">
        <v>91</v>
      </c>
    </row>
    <row r="19" spans="1:17" ht="15.75" thickBot="1" x14ac:dyDescent="0.3">
      <c r="A19" s="169" t="s">
        <v>1050</v>
      </c>
      <c r="B19" s="170">
        <f>SUM(B6:B18)</f>
        <v>1021</v>
      </c>
    </row>
    <row r="20" spans="1:17" x14ac:dyDescent="0.25">
      <c r="A20" s="19"/>
      <c r="B20" s="20"/>
      <c r="C20" s="20"/>
    </row>
    <row r="21" spans="1:17" ht="63.75" customHeight="1" x14ac:dyDescent="0.25">
      <c r="A21" s="306" t="s">
        <v>1438</v>
      </c>
      <c r="B21" s="325"/>
      <c r="C21" s="326"/>
      <c r="D21" s="326"/>
      <c r="E21" s="326"/>
      <c r="F21" s="159"/>
      <c r="G21" s="159"/>
      <c r="H21" s="159"/>
      <c r="I21" s="159"/>
      <c r="J21" s="159"/>
      <c r="K21" s="159"/>
      <c r="L21" s="159"/>
      <c r="M21" s="159"/>
      <c r="N21" s="160"/>
      <c r="O21" s="160"/>
      <c r="P21" s="160"/>
      <c r="Q21" s="158"/>
    </row>
    <row r="22" spans="1:17" x14ac:dyDescent="0.25">
      <c r="A22" s="19"/>
      <c r="B22" s="20"/>
      <c r="C22" s="20"/>
    </row>
    <row r="23" spans="1:17" x14ac:dyDescent="0.25">
      <c r="A23" s="19"/>
      <c r="B23" s="20"/>
      <c r="C23" s="20"/>
    </row>
    <row r="24" spans="1:17" ht="15.75" thickBot="1" x14ac:dyDescent="0.3"/>
    <row r="25" spans="1:17" ht="15.75" thickBot="1" x14ac:dyDescent="0.3">
      <c r="A25" s="304" t="s">
        <v>1397</v>
      </c>
      <c r="B25" s="305"/>
    </row>
    <row r="26" spans="1:17" x14ac:dyDescent="0.25">
      <c r="A26" s="161" t="s">
        <v>1</v>
      </c>
      <c r="B26" s="162" t="s">
        <v>7</v>
      </c>
    </row>
    <row r="27" spans="1:17" x14ac:dyDescent="0.25">
      <c r="A27" s="74" t="s">
        <v>1434</v>
      </c>
      <c r="B27" s="76">
        <v>120</v>
      </c>
    </row>
    <row r="28" spans="1:17" x14ac:dyDescent="0.25">
      <c r="A28" s="19"/>
      <c r="B28" s="20"/>
    </row>
    <row r="29" spans="1:17" x14ac:dyDescent="0.25">
      <c r="A29" s="303" t="s">
        <v>1398</v>
      </c>
      <c r="B29" s="303"/>
    </row>
  </sheetData>
  <mergeCells count="4">
    <mergeCell ref="A29:B29"/>
    <mergeCell ref="A4:B4"/>
    <mergeCell ref="A25:B25"/>
    <mergeCell ref="A21:B2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activeCell="G9" sqref="G9"/>
    </sheetView>
  </sheetViews>
  <sheetFormatPr defaultRowHeight="15" x14ac:dyDescent="0.25"/>
  <cols>
    <col min="1" max="1" width="22.28515625" customWidth="1"/>
    <col min="2" max="2" width="17.5703125" customWidth="1"/>
    <col min="3" max="3" width="15" customWidth="1"/>
    <col min="4" max="4" width="13.5703125" customWidth="1"/>
    <col min="5" max="5" width="16.28515625" customWidth="1"/>
    <col min="6" max="6" width="13.7109375" customWidth="1"/>
    <col min="7" max="7" width="15.28515625" customWidth="1"/>
  </cols>
  <sheetData>
    <row r="1" spans="1:17" ht="36" customHeight="1" thickBot="1" x14ac:dyDescent="0.3">
      <c r="A1" s="175" t="s">
        <v>1440</v>
      </c>
      <c r="B1" s="176"/>
      <c r="C1" s="176"/>
      <c r="D1" s="177"/>
      <c r="E1" s="181"/>
      <c r="F1" s="179"/>
      <c r="G1" s="178"/>
      <c r="H1" s="178"/>
      <c r="I1" s="178"/>
      <c r="J1" s="178"/>
      <c r="K1" s="178"/>
    </row>
    <row r="2" spans="1:17" ht="15.75" thickBot="1" x14ac:dyDescent="0.3">
      <c r="A2" s="19"/>
      <c r="B2" s="20"/>
    </row>
    <row r="3" spans="1:17" s="182" customFormat="1" ht="15.75" thickBot="1" x14ac:dyDescent="0.3">
      <c r="A3" s="304" t="s">
        <v>1473</v>
      </c>
      <c r="B3" s="307"/>
      <c r="C3" s="307"/>
      <c r="D3" s="307"/>
      <c r="E3" s="305"/>
    </row>
    <row r="4" spans="1:17" s="182" customFormat="1" ht="15.75" thickBot="1" x14ac:dyDescent="0.3">
      <c r="A4" s="208" t="s">
        <v>1441</v>
      </c>
      <c r="B4" s="308" t="s">
        <v>1442</v>
      </c>
      <c r="C4" s="309"/>
      <c r="D4" s="309"/>
      <c r="E4" s="310"/>
    </row>
    <row r="5" spans="1:17" s="182" customFormat="1" ht="15.75" thickBot="1" x14ac:dyDescent="0.3">
      <c r="A5" s="209" t="s">
        <v>1443</v>
      </c>
      <c r="B5" s="311" t="s">
        <v>1444</v>
      </c>
      <c r="C5" s="312"/>
      <c r="D5" s="312"/>
      <c r="E5" s="313"/>
    </row>
    <row r="6" spans="1:17" s="182" customFormat="1" ht="15.75" thickBot="1" x14ac:dyDescent="0.3">
      <c r="A6" s="210" t="s">
        <v>1445</v>
      </c>
      <c r="B6" s="314" t="s">
        <v>1446</v>
      </c>
      <c r="C6" s="315"/>
      <c r="D6" s="315"/>
      <c r="E6" s="316"/>
    </row>
    <row r="7" spans="1:17" s="182" customFormat="1" ht="15.75" thickBot="1" x14ac:dyDescent="0.3">
      <c r="A7" s="211" t="s">
        <v>1447</v>
      </c>
      <c r="B7" s="317" t="s">
        <v>1448</v>
      </c>
      <c r="C7" s="318"/>
      <c r="D7" s="318"/>
      <c r="E7" s="319"/>
    </row>
    <row r="8" spans="1:17" s="182" customFormat="1" ht="15.75" thickBot="1" x14ac:dyDescent="0.3">
      <c r="A8" s="212" t="s">
        <v>1449</v>
      </c>
      <c r="B8" s="311" t="s">
        <v>1450</v>
      </c>
      <c r="C8" s="312"/>
      <c r="D8" s="312"/>
      <c r="E8" s="313"/>
    </row>
    <row r="9" spans="1:17" s="182" customFormat="1" ht="15.75" thickBot="1" x14ac:dyDescent="0.3">
      <c r="A9" s="213" t="s">
        <v>1451</v>
      </c>
      <c r="B9" s="314" t="s">
        <v>1452</v>
      </c>
      <c r="C9" s="315"/>
      <c r="D9" s="315"/>
      <c r="E9" s="316"/>
    </row>
    <row r="10" spans="1:17" s="182" customFormat="1" ht="30" customHeight="1" thickBot="1" x14ac:dyDescent="0.3">
      <c r="A10" s="211" t="s">
        <v>1453</v>
      </c>
      <c r="B10" s="311" t="s">
        <v>1454</v>
      </c>
      <c r="C10" s="312"/>
      <c r="D10" s="312"/>
      <c r="E10" s="313"/>
    </row>
    <row r="11" spans="1:17" s="182" customFormat="1" x14ac:dyDescent="0.25"/>
    <row r="12" spans="1:17" s="182" customFormat="1" x14ac:dyDescent="0.25"/>
    <row r="13" spans="1:17" s="182" customFormat="1" ht="15.75" customHeight="1" x14ac:dyDescent="0.25">
      <c r="A13" s="306" t="s">
        <v>1472</v>
      </c>
      <c r="B13" s="306"/>
      <c r="C13" s="306"/>
      <c r="D13" s="306"/>
      <c r="E13" s="306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5"/>
    </row>
    <row r="14" spans="1:17" ht="15.75" thickBot="1" x14ac:dyDescent="0.3"/>
    <row r="15" spans="1:17" x14ac:dyDescent="0.25">
      <c r="A15" s="320" t="s">
        <v>1066</v>
      </c>
      <c r="B15" s="216" t="s">
        <v>7</v>
      </c>
      <c r="C15" s="322" t="s">
        <v>1455</v>
      </c>
      <c r="D15" s="323"/>
      <c r="E15" s="323"/>
      <c r="F15" s="323"/>
      <c r="G15" s="324"/>
    </row>
    <row r="16" spans="1:17" ht="15.75" thickBot="1" x14ac:dyDescent="0.3">
      <c r="A16" s="321"/>
      <c r="B16" s="217">
        <f>SUM(B17:B52)</f>
        <v>26599.595500000003</v>
      </c>
      <c r="C16" s="218" t="s">
        <v>1456</v>
      </c>
      <c r="D16" s="219" t="s">
        <v>1457</v>
      </c>
      <c r="E16" s="219" t="s">
        <v>1458</v>
      </c>
      <c r="F16" s="220" t="s">
        <v>1459</v>
      </c>
      <c r="G16" s="221" t="s">
        <v>1460</v>
      </c>
    </row>
    <row r="17" spans="1:7" x14ac:dyDescent="0.25">
      <c r="A17" s="222" t="s">
        <v>1068</v>
      </c>
      <c r="B17" s="223">
        <v>753.18719999999973</v>
      </c>
      <c r="C17" s="224">
        <v>1</v>
      </c>
      <c r="D17" s="225">
        <v>0</v>
      </c>
      <c r="E17" s="225">
        <v>0</v>
      </c>
      <c r="F17" s="226">
        <v>0</v>
      </c>
      <c r="G17" s="227">
        <v>0</v>
      </c>
    </row>
    <row r="18" spans="1:7" x14ac:dyDescent="0.25">
      <c r="A18" s="228" t="s">
        <v>128</v>
      </c>
      <c r="B18" s="229">
        <v>308.59000000000003</v>
      </c>
      <c r="C18" s="230">
        <v>1</v>
      </c>
      <c r="D18" s="231">
        <v>1</v>
      </c>
      <c r="E18" s="231">
        <v>1</v>
      </c>
      <c r="F18" s="232">
        <v>1</v>
      </c>
      <c r="G18" s="233">
        <v>1</v>
      </c>
    </row>
    <row r="19" spans="1:7" x14ac:dyDescent="0.25">
      <c r="A19" s="228" t="s">
        <v>1461</v>
      </c>
      <c r="B19" s="229">
        <v>167.48</v>
      </c>
      <c r="C19" s="230">
        <v>1</v>
      </c>
      <c r="D19" s="231">
        <v>1</v>
      </c>
      <c r="E19" s="231">
        <v>1</v>
      </c>
      <c r="F19" s="232">
        <v>1</v>
      </c>
      <c r="G19" s="233">
        <v>1</v>
      </c>
    </row>
    <row r="20" spans="1:7" x14ac:dyDescent="0.25">
      <c r="A20" s="228" t="s">
        <v>1462</v>
      </c>
      <c r="B20" s="229">
        <v>491.00000000000006</v>
      </c>
      <c r="C20" s="230">
        <v>1</v>
      </c>
      <c r="D20" s="231">
        <v>1</v>
      </c>
      <c r="E20" s="231">
        <v>1</v>
      </c>
      <c r="F20" s="232">
        <v>1</v>
      </c>
      <c r="G20" s="233">
        <v>1</v>
      </c>
    </row>
    <row r="21" spans="1:7" x14ac:dyDescent="0.25">
      <c r="A21" s="228" t="s">
        <v>1049</v>
      </c>
      <c r="B21" s="229">
        <v>356.14</v>
      </c>
      <c r="C21" s="230">
        <v>1</v>
      </c>
      <c r="D21" s="231">
        <v>1</v>
      </c>
      <c r="E21" s="231">
        <v>1</v>
      </c>
      <c r="F21" s="232">
        <v>1</v>
      </c>
      <c r="G21" s="233">
        <v>1</v>
      </c>
    </row>
    <row r="22" spans="1:7" x14ac:dyDescent="0.25">
      <c r="A22" s="228" t="s">
        <v>1054</v>
      </c>
      <c r="B22" s="229">
        <v>1416.62</v>
      </c>
      <c r="C22" s="230">
        <v>1</v>
      </c>
      <c r="D22" s="231">
        <v>0</v>
      </c>
      <c r="E22" s="231">
        <v>1</v>
      </c>
      <c r="F22" s="232">
        <v>0</v>
      </c>
      <c r="G22" s="233">
        <v>1</v>
      </c>
    </row>
    <row r="23" spans="1:7" x14ac:dyDescent="0.25">
      <c r="A23" s="228" t="s">
        <v>1463</v>
      </c>
      <c r="B23" s="229">
        <v>833.08</v>
      </c>
      <c r="C23" s="230">
        <v>1</v>
      </c>
      <c r="D23" s="231">
        <v>1</v>
      </c>
      <c r="E23" s="231">
        <v>1</v>
      </c>
      <c r="F23" s="232">
        <v>1</v>
      </c>
      <c r="G23" s="233">
        <v>1</v>
      </c>
    </row>
    <row r="24" spans="1:7" x14ac:dyDescent="0.25">
      <c r="A24" s="228" t="s">
        <v>1464</v>
      </c>
      <c r="B24" s="229">
        <v>362.95</v>
      </c>
      <c r="C24" s="230">
        <v>1</v>
      </c>
      <c r="D24" s="231">
        <v>1</v>
      </c>
      <c r="E24" s="231">
        <v>1</v>
      </c>
      <c r="F24" s="232">
        <v>1</v>
      </c>
      <c r="G24" s="233">
        <v>1</v>
      </c>
    </row>
    <row r="25" spans="1:7" x14ac:dyDescent="0.25">
      <c r="A25" s="228" t="s">
        <v>1465</v>
      </c>
      <c r="B25" s="229">
        <v>205.95000000000002</v>
      </c>
      <c r="C25" s="230">
        <v>1</v>
      </c>
      <c r="D25" s="231">
        <v>1</v>
      </c>
      <c r="E25" s="231">
        <v>1</v>
      </c>
      <c r="F25" s="232">
        <v>1</v>
      </c>
      <c r="G25" s="233">
        <v>1</v>
      </c>
    </row>
    <row r="26" spans="1:7" x14ac:dyDescent="0.25">
      <c r="A26" s="228" t="s">
        <v>1055</v>
      </c>
      <c r="B26" s="229">
        <v>861.53</v>
      </c>
      <c r="C26" s="230">
        <v>1</v>
      </c>
      <c r="D26" s="231">
        <v>0</v>
      </c>
      <c r="E26" s="231">
        <v>1</v>
      </c>
      <c r="F26" s="232">
        <v>0</v>
      </c>
      <c r="G26" s="233">
        <v>1</v>
      </c>
    </row>
    <row r="27" spans="1:7" x14ac:dyDescent="0.25">
      <c r="A27" s="228" t="s">
        <v>1053</v>
      </c>
      <c r="B27" s="229">
        <v>1276.9435999999998</v>
      </c>
      <c r="C27" s="230">
        <v>1</v>
      </c>
      <c r="D27" s="231">
        <v>1</v>
      </c>
      <c r="E27" s="231">
        <v>1</v>
      </c>
      <c r="F27" s="232">
        <v>1</v>
      </c>
      <c r="G27" s="233">
        <v>1</v>
      </c>
    </row>
    <row r="28" spans="1:7" x14ac:dyDescent="0.25">
      <c r="A28" s="228" t="s">
        <v>1466</v>
      </c>
      <c r="B28" s="229">
        <v>112.20000000000002</v>
      </c>
      <c r="C28" s="230">
        <v>1</v>
      </c>
      <c r="D28" s="231">
        <v>0</v>
      </c>
      <c r="E28" s="231">
        <v>1</v>
      </c>
      <c r="F28" s="232">
        <v>0</v>
      </c>
      <c r="G28" s="233">
        <v>1</v>
      </c>
    </row>
    <row r="29" spans="1:7" x14ac:dyDescent="0.25">
      <c r="A29" s="228" t="s">
        <v>1052</v>
      </c>
      <c r="B29" s="229">
        <v>1491.43</v>
      </c>
      <c r="C29" s="230">
        <v>1</v>
      </c>
      <c r="D29" s="231">
        <v>1</v>
      </c>
      <c r="E29" s="231">
        <v>1</v>
      </c>
      <c r="F29" s="232">
        <v>1</v>
      </c>
      <c r="G29" s="233">
        <v>1</v>
      </c>
    </row>
    <row r="30" spans="1:7" x14ac:dyDescent="0.25">
      <c r="A30" s="228" t="s">
        <v>147</v>
      </c>
      <c r="B30" s="229">
        <v>530.90000000000009</v>
      </c>
      <c r="C30" s="230">
        <v>1</v>
      </c>
      <c r="D30" s="231">
        <v>1</v>
      </c>
      <c r="E30" s="231">
        <v>1</v>
      </c>
      <c r="F30" s="232">
        <v>1</v>
      </c>
      <c r="G30" s="233">
        <v>1</v>
      </c>
    </row>
    <row r="31" spans="1:7" x14ac:dyDescent="0.25">
      <c r="A31" s="228" t="s">
        <v>1467</v>
      </c>
      <c r="B31" s="229">
        <v>169.69470000000001</v>
      </c>
      <c r="C31" s="230">
        <v>1</v>
      </c>
      <c r="D31" s="231">
        <v>0</v>
      </c>
      <c r="E31" s="231">
        <v>1</v>
      </c>
      <c r="F31" s="232">
        <v>0</v>
      </c>
      <c r="G31" s="233">
        <v>1</v>
      </c>
    </row>
    <row r="32" spans="1:7" x14ac:dyDescent="0.25">
      <c r="A32" s="228" t="s">
        <v>879</v>
      </c>
      <c r="B32" s="229">
        <v>920.0999999999998</v>
      </c>
      <c r="C32" s="230">
        <v>1</v>
      </c>
      <c r="D32" s="231">
        <v>1</v>
      </c>
      <c r="E32" s="231">
        <v>1</v>
      </c>
      <c r="F32" s="232">
        <v>1</v>
      </c>
      <c r="G32" s="233">
        <v>1</v>
      </c>
    </row>
    <row r="33" spans="1:7" x14ac:dyDescent="0.25">
      <c r="A33" s="228" t="s">
        <v>1468</v>
      </c>
      <c r="B33" s="229">
        <v>306.43999999999994</v>
      </c>
      <c r="C33" s="230">
        <v>1</v>
      </c>
      <c r="D33" s="231">
        <v>0</v>
      </c>
      <c r="E33" s="231">
        <v>1</v>
      </c>
      <c r="F33" s="232">
        <v>0</v>
      </c>
      <c r="G33" s="233">
        <v>1</v>
      </c>
    </row>
    <row r="34" spans="1:7" x14ac:dyDescent="0.25">
      <c r="A34" s="228" t="s">
        <v>1056</v>
      </c>
      <c r="B34" s="229">
        <v>808.2399999999999</v>
      </c>
      <c r="C34" s="230">
        <v>1</v>
      </c>
      <c r="D34" s="231">
        <v>0</v>
      </c>
      <c r="E34" s="231">
        <v>1</v>
      </c>
      <c r="F34" s="232">
        <v>0</v>
      </c>
      <c r="G34" s="233">
        <v>1</v>
      </c>
    </row>
    <row r="35" spans="1:7" x14ac:dyDescent="0.25">
      <c r="A35" s="228" t="s">
        <v>1469</v>
      </c>
      <c r="B35" s="229">
        <v>31</v>
      </c>
      <c r="C35" s="230">
        <v>1</v>
      </c>
      <c r="D35" s="231">
        <v>0</v>
      </c>
      <c r="E35" s="231">
        <v>1</v>
      </c>
      <c r="F35" s="232">
        <v>0</v>
      </c>
      <c r="G35" s="233">
        <v>1</v>
      </c>
    </row>
    <row r="36" spans="1:7" x14ac:dyDescent="0.25">
      <c r="A36" s="228" t="s">
        <v>1057</v>
      </c>
      <c r="B36" s="229">
        <v>492.1</v>
      </c>
      <c r="C36" s="230">
        <v>1</v>
      </c>
      <c r="D36" s="231">
        <v>1</v>
      </c>
      <c r="E36" s="231">
        <v>1</v>
      </c>
      <c r="F36" s="232">
        <v>1</v>
      </c>
      <c r="G36" s="233">
        <v>1</v>
      </c>
    </row>
    <row r="37" spans="1:7" x14ac:dyDescent="0.25">
      <c r="A37" s="228" t="s">
        <v>1058</v>
      </c>
      <c r="B37" s="229">
        <v>682.36</v>
      </c>
      <c r="C37" s="230">
        <v>1</v>
      </c>
      <c r="D37" s="231">
        <v>0</v>
      </c>
      <c r="E37" s="231">
        <v>1</v>
      </c>
      <c r="F37" s="232">
        <v>0</v>
      </c>
      <c r="G37" s="233">
        <v>1</v>
      </c>
    </row>
    <row r="38" spans="1:7" x14ac:dyDescent="0.25">
      <c r="A38" s="228" t="s">
        <v>1059</v>
      </c>
      <c r="B38" s="229">
        <v>1048.1599999999996</v>
      </c>
      <c r="C38" s="230">
        <v>1</v>
      </c>
      <c r="D38" s="231">
        <v>1</v>
      </c>
      <c r="E38" s="231">
        <v>1</v>
      </c>
      <c r="F38" s="232">
        <v>1</v>
      </c>
      <c r="G38" s="233">
        <v>1</v>
      </c>
    </row>
    <row r="39" spans="1:7" x14ac:dyDescent="0.25">
      <c r="A39" s="228" t="s">
        <v>100</v>
      </c>
      <c r="B39" s="229">
        <v>151.09</v>
      </c>
      <c r="C39" s="230">
        <v>1</v>
      </c>
      <c r="D39" s="231">
        <v>1</v>
      </c>
      <c r="E39" s="231">
        <v>1</v>
      </c>
      <c r="F39" s="232">
        <v>1</v>
      </c>
      <c r="G39" s="233">
        <v>1</v>
      </c>
    </row>
    <row r="40" spans="1:7" x14ac:dyDescent="0.25">
      <c r="A40" s="228" t="s">
        <v>1060</v>
      </c>
      <c r="B40" s="229">
        <v>823.86</v>
      </c>
      <c r="C40" s="230">
        <v>1</v>
      </c>
      <c r="D40" s="231">
        <v>1</v>
      </c>
      <c r="E40" s="231">
        <v>1</v>
      </c>
      <c r="F40" s="232">
        <v>1</v>
      </c>
      <c r="G40" s="233">
        <v>1</v>
      </c>
    </row>
    <row r="41" spans="1:7" x14ac:dyDescent="0.25">
      <c r="A41" s="228" t="s">
        <v>693</v>
      </c>
      <c r="B41" s="229">
        <v>248.4</v>
      </c>
      <c r="C41" s="230">
        <v>1</v>
      </c>
      <c r="D41" s="231">
        <v>0</v>
      </c>
      <c r="E41" s="231">
        <v>1</v>
      </c>
      <c r="F41" s="232">
        <v>0</v>
      </c>
      <c r="G41" s="233">
        <v>1</v>
      </c>
    </row>
    <row r="42" spans="1:7" x14ac:dyDescent="0.25">
      <c r="A42" s="228" t="s">
        <v>1142</v>
      </c>
      <c r="B42" s="229">
        <v>288.76</v>
      </c>
      <c r="C42" s="230">
        <v>1</v>
      </c>
      <c r="D42" s="231">
        <v>0</v>
      </c>
      <c r="E42" s="231">
        <v>1</v>
      </c>
      <c r="F42" s="232">
        <v>0</v>
      </c>
      <c r="G42" s="233">
        <v>1</v>
      </c>
    </row>
    <row r="43" spans="1:7" x14ac:dyDescent="0.25">
      <c r="A43" s="228" t="s">
        <v>1062</v>
      </c>
      <c r="B43" s="229">
        <v>835.41000000000008</v>
      </c>
      <c r="C43" s="230">
        <v>1</v>
      </c>
      <c r="D43" s="231">
        <v>1</v>
      </c>
      <c r="E43" s="231">
        <v>1</v>
      </c>
      <c r="F43" s="232">
        <v>1</v>
      </c>
      <c r="G43" s="233">
        <v>1</v>
      </c>
    </row>
    <row r="44" spans="1:7" x14ac:dyDescent="0.25">
      <c r="A44" s="228" t="s">
        <v>1061</v>
      </c>
      <c r="B44" s="229">
        <v>1058.3</v>
      </c>
      <c r="C44" s="230">
        <v>1</v>
      </c>
      <c r="D44" s="231">
        <v>0</v>
      </c>
      <c r="E44" s="231">
        <v>1</v>
      </c>
      <c r="F44" s="232">
        <v>0</v>
      </c>
      <c r="G44" s="233">
        <v>1</v>
      </c>
    </row>
    <row r="45" spans="1:7" x14ac:dyDescent="0.25">
      <c r="A45" s="228" t="s">
        <v>68</v>
      </c>
      <c r="B45" s="229">
        <v>797.17999999999984</v>
      </c>
      <c r="C45" s="230">
        <v>1</v>
      </c>
      <c r="D45" s="231">
        <v>0</v>
      </c>
      <c r="E45" s="231">
        <v>1</v>
      </c>
      <c r="F45" s="232">
        <v>0</v>
      </c>
      <c r="G45" s="233">
        <v>1</v>
      </c>
    </row>
    <row r="46" spans="1:7" x14ac:dyDescent="0.25">
      <c r="A46" s="228" t="s">
        <v>906</v>
      </c>
      <c r="B46" s="229">
        <v>809.8499999999998</v>
      </c>
      <c r="C46" s="234">
        <v>1</v>
      </c>
      <c r="D46" s="231">
        <v>0</v>
      </c>
      <c r="E46" s="231">
        <v>1</v>
      </c>
      <c r="F46" s="232">
        <v>0</v>
      </c>
      <c r="G46" s="233">
        <v>1</v>
      </c>
    </row>
    <row r="47" spans="1:7" x14ac:dyDescent="0.25">
      <c r="A47" s="228" t="s">
        <v>1039</v>
      </c>
      <c r="B47" s="229">
        <v>4840.8700000000017</v>
      </c>
      <c r="C47" s="230">
        <v>1</v>
      </c>
      <c r="D47" s="235">
        <v>0</v>
      </c>
      <c r="E47" s="231">
        <v>1</v>
      </c>
      <c r="F47" s="232">
        <v>0</v>
      </c>
      <c r="G47" s="233">
        <v>1</v>
      </c>
    </row>
    <row r="48" spans="1:7" x14ac:dyDescent="0.25">
      <c r="A48" s="236" t="s">
        <v>697</v>
      </c>
      <c r="B48" s="237">
        <v>1523.64</v>
      </c>
      <c r="C48" s="238">
        <v>1</v>
      </c>
      <c r="D48" s="239">
        <v>0</v>
      </c>
      <c r="E48" s="240">
        <v>0</v>
      </c>
      <c r="F48" s="241">
        <v>0</v>
      </c>
      <c r="G48" s="242">
        <v>0</v>
      </c>
    </row>
    <row r="49" spans="1:7" x14ac:dyDescent="0.25">
      <c r="A49" s="236" t="s">
        <v>1237</v>
      </c>
      <c r="B49" s="237">
        <v>654.19999999999993</v>
      </c>
      <c r="C49" s="238">
        <v>1</v>
      </c>
      <c r="D49" s="239">
        <v>1</v>
      </c>
      <c r="E49" s="240">
        <v>1</v>
      </c>
      <c r="F49" s="241">
        <v>1</v>
      </c>
      <c r="G49" s="242">
        <v>1</v>
      </c>
    </row>
    <row r="50" spans="1:7" x14ac:dyDescent="0.25">
      <c r="A50" s="228" t="s">
        <v>1470</v>
      </c>
      <c r="B50" s="229">
        <v>215.22</v>
      </c>
      <c r="C50" s="238">
        <v>1</v>
      </c>
      <c r="D50" s="239">
        <v>0</v>
      </c>
      <c r="E50" s="240">
        <v>0</v>
      </c>
      <c r="F50" s="241">
        <v>0</v>
      </c>
      <c r="G50" s="242">
        <v>0</v>
      </c>
    </row>
    <row r="51" spans="1:7" x14ac:dyDescent="0.25">
      <c r="A51" s="228" t="s">
        <v>1051</v>
      </c>
      <c r="B51" s="229">
        <v>32.090000000000003</v>
      </c>
      <c r="C51" s="238">
        <v>1</v>
      </c>
      <c r="D51" s="239">
        <v>0</v>
      </c>
      <c r="E51" s="240">
        <v>0</v>
      </c>
      <c r="F51" s="241">
        <v>0</v>
      </c>
      <c r="G51" s="242">
        <v>0</v>
      </c>
    </row>
    <row r="52" spans="1:7" ht="15.75" thickBot="1" x14ac:dyDescent="0.3">
      <c r="A52" s="243" t="s">
        <v>1471</v>
      </c>
      <c r="B52" s="244">
        <v>694.63</v>
      </c>
      <c r="C52" s="245">
        <v>1</v>
      </c>
      <c r="D52" s="246">
        <v>1</v>
      </c>
      <c r="E52" s="247">
        <v>1</v>
      </c>
      <c r="F52" s="248">
        <v>1</v>
      </c>
      <c r="G52" s="249">
        <v>1</v>
      </c>
    </row>
  </sheetData>
  <mergeCells count="11">
    <mergeCell ref="A15:A16"/>
    <mergeCell ref="C15:G15"/>
    <mergeCell ref="B8:E8"/>
    <mergeCell ref="B9:E9"/>
    <mergeCell ref="B10:E10"/>
    <mergeCell ref="A13:E13"/>
    <mergeCell ref="A3:E3"/>
    <mergeCell ref="B4:E4"/>
    <mergeCell ref="B5:E5"/>
    <mergeCell ref="B6:E6"/>
    <mergeCell ref="B7:E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cenová nabídka po místnostech</vt:lpstr>
      <vt:lpstr>Celkem místnosti</vt:lpstr>
      <vt:lpstr>Odd. + typ</vt:lpstr>
      <vt:lpstr>Typ místn.</vt:lpstr>
      <vt:lpstr>Budovy m2</vt:lpstr>
      <vt:lpstr>Okna a žaluzie</vt:lpstr>
      <vt:lpstr>Zářivková tělesa a výtah</vt:lpstr>
      <vt:lpstr>Úklid po malování</vt:lpstr>
      <vt:lpstr>'Celkem místnosti'!_1.PP_tabulka_místností_1</vt:lpstr>
      <vt:lpstr>'cenová nabídka po místnostech'!_1.PP_tabulka_místností_2</vt:lpstr>
      <vt:lpstr>'Celkem místnosti'!Oblast_tisku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Lucie Křenová</cp:lastModifiedBy>
  <cp:lastPrinted>2020-04-01T10:50:20Z</cp:lastPrinted>
  <dcterms:created xsi:type="dcterms:W3CDTF">2013-07-09T08:32:55Z</dcterms:created>
  <dcterms:modified xsi:type="dcterms:W3CDTF">2025-04-29T07:05:35Z</dcterms:modified>
</cp:coreProperties>
</file>