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01 Projects\Lomany\export\"/>
    </mc:Choice>
  </mc:AlternateContent>
  <xr:revisionPtr revIDLastSave="0" documentId="13_ncr:1_{A35E85B6-B8BC-43F3-9F44-832D04E3B0E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kapitulace" sheetId="8" r:id="rId1"/>
    <sheet name="0001" sheetId="2" r:id="rId2"/>
    <sheet name="0011" sheetId="3" r:id="rId3"/>
    <sheet name="1011" sheetId="4" r:id="rId4"/>
    <sheet name="1511" sheetId="5" r:id="rId5"/>
    <sheet name="2011" sheetId="6" r:id="rId6"/>
    <sheet name="8011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7" l="1"/>
  <c r="O48" i="7" s="1"/>
  <c r="I44" i="7"/>
  <c r="O44" i="7" s="1"/>
  <c r="O40" i="7"/>
  <c r="I40" i="7"/>
  <c r="O37" i="7"/>
  <c r="I37" i="7"/>
  <c r="I33" i="7"/>
  <c r="O33" i="7" s="1"/>
  <c r="I30" i="7"/>
  <c r="O30" i="7" s="1"/>
  <c r="O26" i="7"/>
  <c r="I26" i="7"/>
  <c r="O22" i="7"/>
  <c r="I22" i="7"/>
  <c r="I18" i="7"/>
  <c r="O18" i="7" s="1"/>
  <c r="I14" i="7"/>
  <c r="O14" i="7" s="1"/>
  <c r="O10" i="7"/>
  <c r="I10" i="7"/>
  <c r="I299" i="6"/>
  <c r="O299" i="6" s="1"/>
  <c r="I295" i="6"/>
  <c r="O295" i="6" s="1"/>
  <c r="O292" i="6"/>
  <c r="I292" i="6"/>
  <c r="O288" i="6"/>
  <c r="I288" i="6"/>
  <c r="I284" i="6"/>
  <c r="O284" i="6" s="1"/>
  <c r="I280" i="6"/>
  <c r="O280" i="6" s="1"/>
  <c r="O276" i="6"/>
  <c r="I276" i="6"/>
  <c r="O272" i="6"/>
  <c r="I272" i="6"/>
  <c r="I268" i="6"/>
  <c r="O268" i="6" s="1"/>
  <c r="I264" i="6"/>
  <c r="O264" i="6" s="1"/>
  <c r="O260" i="6"/>
  <c r="I260" i="6"/>
  <c r="O256" i="6"/>
  <c r="I256" i="6"/>
  <c r="I253" i="6"/>
  <c r="O253" i="6" s="1"/>
  <c r="I250" i="6"/>
  <c r="O250" i="6" s="1"/>
  <c r="O246" i="6"/>
  <c r="I246" i="6"/>
  <c r="O242" i="6"/>
  <c r="I242" i="6"/>
  <c r="I239" i="6"/>
  <c r="I238" i="6" s="1"/>
  <c r="O234" i="6"/>
  <c r="I234" i="6"/>
  <c r="I233" i="6" s="1"/>
  <c r="O229" i="6"/>
  <c r="I229" i="6"/>
  <c r="I225" i="6"/>
  <c r="O225" i="6" s="1"/>
  <c r="I221" i="6"/>
  <c r="O221" i="6" s="1"/>
  <c r="O217" i="6"/>
  <c r="I217" i="6"/>
  <c r="O213" i="6"/>
  <c r="I213" i="6"/>
  <c r="I212" i="6" s="1"/>
  <c r="O208" i="6"/>
  <c r="I208" i="6"/>
  <c r="O204" i="6"/>
  <c r="I204" i="6"/>
  <c r="I201" i="6"/>
  <c r="O201" i="6" s="1"/>
  <c r="O197" i="6"/>
  <c r="I197" i="6"/>
  <c r="O193" i="6"/>
  <c r="I193" i="6"/>
  <c r="O189" i="6"/>
  <c r="I189" i="6"/>
  <c r="I188" i="6" s="1"/>
  <c r="O184" i="6"/>
  <c r="I184" i="6"/>
  <c r="I180" i="6"/>
  <c r="O180" i="6" s="1"/>
  <c r="O176" i="6"/>
  <c r="I176" i="6"/>
  <c r="O172" i="6"/>
  <c r="I172" i="6"/>
  <c r="O168" i="6"/>
  <c r="I168" i="6"/>
  <c r="I164" i="6"/>
  <c r="O164" i="6" s="1"/>
  <c r="O160" i="6"/>
  <c r="I160" i="6"/>
  <c r="O156" i="6"/>
  <c r="I156" i="6"/>
  <c r="I155" i="6" s="1"/>
  <c r="O151" i="6"/>
  <c r="I151" i="6"/>
  <c r="O147" i="6"/>
  <c r="I147" i="6"/>
  <c r="O143" i="6"/>
  <c r="I143" i="6"/>
  <c r="I139" i="6"/>
  <c r="O139" i="6" s="1"/>
  <c r="O135" i="6"/>
  <c r="I135" i="6"/>
  <c r="O131" i="6"/>
  <c r="I131" i="6"/>
  <c r="I127" i="6"/>
  <c r="O127" i="6" s="1"/>
  <c r="O122" i="6"/>
  <c r="I122" i="6"/>
  <c r="I118" i="6"/>
  <c r="O118" i="6" s="1"/>
  <c r="O114" i="6"/>
  <c r="I114" i="6"/>
  <c r="O110" i="6"/>
  <c r="I110" i="6"/>
  <c r="O106" i="6"/>
  <c r="I106" i="6"/>
  <c r="I102" i="6"/>
  <c r="O102" i="6" s="1"/>
  <c r="O98" i="6"/>
  <c r="I98" i="6"/>
  <c r="O94" i="6"/>
  <c r="I94" i="6"/>
  <c r="O90" i="6"/>
  <c r="I90" i="6"/>
  <c r="I86" i="6"/>
  <c r="I85" i="6" s="1"/>
  <c r="I81" i="6"/>
  <c r="O81" i="6" s="1"/>
  <c r="I78" i="6"/>
  <c r="O78" i="6" s="1"/>
  <c r="O74" i="6"/>
  <c r="I74" i="6"/>
  <c r="O70" i="6"/>
  <c r="I70" i="6"/>
  <c r="I66" i="6"/>
  <c r="O66" i="6" s="1"/>
  <c r="I63" i="6"/>
  <c r="O63" i="6" s="1"/>
  <c r="O59" i="6"/>
  <c r="I59" i="6"/>
  <c r="O55" i="6"/>
  <c r="I55" i="6"/>
  <c r="I51" i="6"/>
  <c r="O51" i="6" s="1"/>
  <c r="I47" i="6"/>
  <c r="O47" i="6" s="1"/>
  <c r="O43" i="6"/>
  <c r="I43" i="6"/>
  <c r="O39" i="6"/>
  <c r="I39" i="6"/>
  <c r="I35" i="6"/>
  <c r="O35" i="6" s="1"/>
  <c r="I31" i="6"/>
  <c r="O31" i="6" s="1"/>
  <c r="O27" i="6"/>
  <c r="I27" i="6"/>
  <c r="O23" i="6"/>
  <c r="I23" i="6"/>
  <c r="I18" i="6" s="1"/>
  <c r="I19" i="6"/>
  <c r="O19" i="6" s="1"/>
  <c r="O14" i="6"/>
  <c r="I14" i="6"/>
  <c r="I10" i="6"/>
  <c r="I9" i="6" s="1"/>
  <c r="O102" i="5"/>
  <c r="I102" i="5"/>
  <c r="O99" i="5"/>
  <c r="I99" i="5"/>
  <c r="I96" i="5"/>
  <c r="O96" i="5" s="1"/>
  <c r="O92" i="5"/>
  <c r="I92" i="5"/>
  <c r="O89" i="5"/>
  <c r="I89" i="5"/>
  <c r="O86" i="5"/>
  <c r="I86" i="5"/>
  <c r="I82" i="5"/>
  <c r="O82" i="5" s="1"/>
  <c r="O79" i="5"/>
  <c r="I79" i="5"/>
  <c r="O76" i="5"/>
  <c r="I76" i="5"/>
  <c r="O72" i="5"/>
  <c r="I72" i="5"/>
  <c r="I69" i="5"/>
  <c r="O69" i="5" s="1"/>
  <c r="O66" i="5"/>
  <c r="I66" i="5"/>
  <c r="O62" i="5"/>
  <c r="I62" i="5"/>
  <c r="O59" i="5"/>
  <c r="I59" i="5"/>
  <c r="I56" i="5"/>
  <c r="O56" i="5" s="1"/>
  <c r="O53" i="5"/>
  <c r="I53" i="5"/>
  <c r="O49" i="5"/>
  <c r="I49" i="5"/>
  <c r="O45" i="5"/>
  <c r="I45" i="5"/>
  <c r="I42" i="5"/>
  <c r="O42" i="5" s="1"/>
  <c r="O39" i="5"/>
  <c r="I39" i="5"/>
  <c r="O35" i="5"/>
  <c r="I35" i="5"/>
  <c r="O32" i="5"/>
  <c r="I32" i="5"/>
  <c r="I28" i="5"/>
  <c r="O28" i="5" s="1"/>
  <c r="O24" i="5"/>
  <c r="I24" i="5"/>
  <c r="O21" i="5"/>
  <c r="I21" i="5"/>
  <c r="O17" i="5"/>
  <c r="I17" i="5"/>
  <c r="I16" i="5" s="1"/>
  <c r="O13" i="5"/>
  <c r="I13" i="5"/>
  <c r="O10" i="5"/>
  <c r="I10" i="5"/>
  <c r="I9" i="5" s="1"/>
  <c r="O175" i="4"/>
  <c r="I175" i="4"/>
  <c r="O171" i="4"/>
  <c r="I171" i="4"/>
  <c r="O168" i="4"/>
  <c r="I168" i="4"/>
  <c r="I165" i="4"/>
  <c r="O165" i="4" s="1"/>
  <c r="O161" i="4"/>
  <c r="I161" i="4"/>
  <c r="O158" i="4"/>
  <c r="I158" i="4"/>
  <c r="O154" i="4"/>
  <c r="I154" i="4"/>
  <c r="I150" i="4"/>
  <c r="O150" i="4" s="1"/>
  <c r="I145" i="4"/>
  <c r="O145" i="4" s="1"/>
  <c r="O141" i="4"/>
  <c r="I141" i="4"/>
  <c r="O137" i="4"/>
  <c r="I137" i="4"/>
  <c r="O133" i="4"/>
  <c r="I133" i="4"/>
  <c r="I129" i="4"/>
  <c r="O129" i="4" s="1"/>
  <c r="O125" i="4"/>
  <c r="I125" i="4"/>
  <c r="O121" i="4"/>
  <c r="I121" i="4"/>
  <c r="O117" i="4"/>
  <c r="I117" i="4"/>
  <c r="I113" i="4"/>
  <c r="I112" i="4" s="1"/>
  <c r="I107" i="4"/>
  <c r="O108" i="4"/>
  <c r="I108" i="4"/>
  <c r="O103" i="4"/>
  <c r="I103" i="4"/>
  <c r="I99" i="4"/>
  <c r="O99" i="4" s="1"/>
  <c r="O95" i="4"/>
  <c r="I95" i="4"/>
  <c r="O91" i="4"/>
  <c r="I91" i="4"/>
  <c r="I90" i="4" s="1"/>
  <c r="O86" i="4"/>
  <c r="I86" i="4"/>
  <c r="O82" i="4"/>
  <c r="I82" i="4"/>
  <c r="O79" i="4"/>
  <c r="I79" i="4"/>
  <c r="I75" i="4"/>
  <c r="O75" i="4" s="1"/>
  <c r="O71" i="4"/>
  <c r="I71" i="4"/>
  <c r="O67" i="4"/>
  <c r="I67" i="4"/>
  <c r="O63" i="4"/>
  <c r="I63" i="4"/>
  <c r="I59" i="4"/>
  <c r="O59" i="4" s="1"/>
  <c r="O55" i="4"/>
  <c r="I55" i="4"/>
  <c r="O51" i="4"/>
  <c r="I51" i="4"/>
  <c r="O47" i="4"/>
  <c r="I47" i="4"/>
  <c r="I43" i="4"/>
  <c r="O43" i="4" s="1"/>
  <c r="O39" i="4"/>
  <c r="I39" i="4"/>
  <c r="O35" i="4"/>
  <c r="I35" i="4"/>
  <c r="O31" i="4"/>
  <c r="I31" i="4"/>
  <c r="I27" i="4"/>
  <c r="O27" i="4" s="1"/>
  <c r="I22" i="4"/>
  <c r="O22" i="4" s="1"/>
  <c r="O18" i="4"/>
  <c r="I18" i="4"/>
  <c r="O14" i="4"/>
  <c r="I14" i="4"/>
  <c r="O10" i="4"/>
  <c r="I10" i="4"/>
  <c r="I9" i="4" s="1"/>
  <c r="O55" i="3"/>
  <c r="I55" i="3"/>
  <c r="O51" i="3"/>
  <c r="I51" i="3"/>
  <c r="O47" i="3"/>
  <c r="I47" i="3"/>
  <c r="I43" i="3"/>
  <c r="O43" i="3" s="1"/>
  <c r="O39" i="3"/>
  <c r="I39" i="3"/>
  <c r="O35" i="3"/>
  <c r="I35" i="3"/>
  <c r="O31" i="3"/>
  <c r="I31" i="3"/>
  <c r="I27" i="3"/>
  <c r="O27" i="3" s="1"/>
  <c r="O22" i="3"/>
  <c r="I22" i="3"/>
  <c r="I18" i="3"/>
  <c r="O18" i="3" s="1"/>
  <c r="O14" i="3"/>
  <c r="I14" i="3"/>
  <c r="O10" i="3"/>
  <c r="I10" i="3"/>
  <c r="I9" i="3" s="1"/>
  <c r="I62" i="2"/>
  <c r="O62" i="2" s="1"/>
  <c r="O59" i="2"/>
  <c r="I59" i="2"/>
  <c r="O56" i="2"/>
  <c r="I56" i="2"/>
  <c r="I53" i="2"/>
  <c r="O53" i="2" s="1"/>
  <c r="I50" i="2"/>
  <c r="O50" i="2" s="1"/>
  <c r="O47" i="2"/>
  <c r="I47" i="2"/>
  <c r="O44" i="2"/>
  <c r="I44" i="2"/>
  <c r="I41" i="2"/>
  <c r="O41" i="2" s="1"/>
  <c r="I38" i="2"/>
  <c r="O38" i="2" s="1"/>
  <c r="O34" i="2"/>
  <c r="I34" i="2"/>
  <c r="O30" i="2"/>
  <c r="I30" i="2"/>
  <c r="I27" i="2"/>
  <c r="O27" i="2" s="1"/>
  <c r="I24" i="2"/>
  <c r="O24" i="2" s="1"/>
  <c r="O21" i="2"/>
  <c r="I21" i="2"/>
  <c r="O18" i="2"/>
  <c r="I18" i="2"/>
  <c r="I17" i="2" s="1"/>
  <c r="I13" i="2"/>
  <c r="O14" i="2"/>
  <c r="I14" i="2"/>
  <c r="I9" i="2"/>
  <c r="I3" i="2" s="1"/>
  <c r="C10" i="8" s="1"/>
  <c r="O10" i="2"/>
  <c r="I10" i="2"/>
  <c r="I3" i="5" l="1"/>
  <c r="C13" i="8" s="1"/>
  <c r="D15" i="8"/>
  <c r="D11" i="8"/>
  <c r="I3" i="6"/>
  <c r="C14" i="8" s="1"/>
  <c r="D13" i="8"/>
  <c r="D10" i="8"/>
  <c r="E10" i="8" s="1"/>
  <c r="I26" i="3"/>
  <c r="I3" i="3" s="1"/>
  <c r="C11" i="8" s="1"/>
  <c r="O113" i="4"/>
  <c r="D12" i="8" s="1"/>
  <c r="O10" i="6"/>
  <c r="D14" i="8" s="1"/>
  <c r="O86" i="6"/>
  <c r="O239" i="6"/>
  <c r="I9" i="7"/>
  <c r="I3" i="7" s="1"/>
  <c r="C15" i="8" s="1"/>
  <c r="E15" i="8" s="1"/>
  <c r="I149" i="4"/>
  <c r="I126" i="6"/>
  <c r="I26" i="4"/>
  <c r="I3" i="4" s="1"/>
  <c r="C12" i="8" s="1"/>
  <c r="E12" i="8" l="1"/>
  <c r="E11" i="8"/>
  <c r="C7" i="8" s="1"/>
  <c r="C6" i="8"/>
  <c r="E14" i="8"/>
  <c r="E13" i="8"/>
</calcChain>
</file>

<file path=xl/sharedStrings.xml><?xml version="1.0" encoding="utf-8"?>
<sst xmlns="http://schemas.openxmlformats.org/spreadsheetml/2006/main" count="2354" uniqueCount="751">
  <si>
    <t>EstiCon</t>
  </si>
  <si>
    <t>Firma:</t>
  </si>
  <si>
    <t>Rekapitulace ceny</t>
  </si>
  <si>
    <t>Stavba: 23-19 - Most ev. č. 2056-1 přes potok za statkem Lomany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</si>
  <si>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</si>
  <si>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</si>
  <si>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</si>
  <si>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</si>
  <si>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</si>
  <si>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</si>
  <si>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</si>
  <si>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1</t>
  </si>
  <si>
    <t>Základní rozpočet CÚ 2025</t>
  </si>
  <si>
    <t>Soupis prací objektu</t>
  </si>
  <si>
    <t>S</t>
  </si>
  <si>
    <t>Stavba:</t>
  </si>
  <si>
    <t>23-19</t>
  </si>
  <si>
    <t>Most ev. č. 2056-1 přes potok za statkem Lomany</t>
  </si>
  <si>
    <t>O</t>
  </si>
  <si>
    <t>Objekt:</t>
  </si>
  <si>
    <t>000</t>
  </si>
  <si>
    <t>Soupis vedlejších a ostatních nákladů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</si>
  <si>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</si>
  <si>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</si>
  <si>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</si>
  <si>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</si>
  <si>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</si>
  <si>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</si>
  <si>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</si>
  <si>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</si>
  <si>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</si>
  <si>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</si>
  <si>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</si>
  <si>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</si>
  <si>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</si>
  <si>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</si>
  <si>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01-ZS</t>
  </si>
  <si>
    <t>Zařízení staveniště</t>
  </si>
  <si>
    <t>P</t>
  </si>
  <si>
    <t>03110</t>
  </si>
  <si>
    <t/>
  </si>
  <si>
    <t>ZAŘÍZENÍ STAVENIŠTĚ</t>
  </si>
  <si>
    <t>KPL</t>
  </si>
  <si>
    <t>OTSKP ~ 2025</t>
  </si>
  <si>
    <t>PP</t>
  </si>
  <si>
    <t>Náklady spojené s případným vypracováním projektové dokumentace, případným zřízením přípojek energií k objektům zařízení staveniště, případná příprava území pro objekty ZS a vlastní vybudování objektů ZS včetně ohrazení stavební jámy (v dl. 80 m) a osvětlení staveniště, náklady na provoz, údržbu, opravy a odstranění objektů ZS, náklady na úpravu povrchů po odstranění staveniště a úklid ploch, na kterých bylo ZS provozováno, vč. zřízení a odstranění mezideponií</t>
  </si>
  <si>
    <t>TS</t>
  </si>
  <si>
    <t>zahrnuje objednatelem povolené náklady na pořízení (event. pronájem), provozování, udržování a likvidaci zhotovitelova zařízení</t>
  </si>
  <si>
    <t>02-P</t>
  </si>
  <si>
    <t>Publicita</t>
  </si>
  <si>
    <t>02990</t>
  </si>
  <si>
    <t>OSTATNÍ POŽADAVKY - INFORMAČNÍ TABULE</t>
  </si>
  <si>
    <t>(montáž, nájem, demontáž)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</si>
  <si>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</t>
  </si>
  <si>
    <t>03-R</t>
  </si>
  <si>
    <t>Různé</t>
  </si>
  <si>
    <t>02520</t>
  </si>
  <si>
    <t>ZKOUŠENÍ MATERIÁLŮ NEZÁVISLOU ZKUŠEBNOU</t>
  </si>
  <si>
    <t>Zajištění zkoušek všech materiálů dle ČSN, ČSN EN, TP, TKP a KZP
ČERPÁNÍ PODMÍNĚNO SOUHLASEM TDI</t>
  </si>
  <si>
    <t>zahrnuje veškeré náklady spojené s objednatelem požadovanými zkouškami</t>
  </si>
  <si>
    <t>02620</t>
  </si>
  <si>
    <t>ZKOUŠENÍ KONSTRUKCÍ A PRACÍ NEZÁVISLOU ZKUŠEBNOU</t>
  </si>
  <si>
    <t>Zajištění zkoušek všech konstrukcí a prací dle ČSN, ČSN EN, TP, TKP a KZP
ČERPÁNÍ PODMÍNĚNO SOUHLASEM TDI</t>
  </si>
  <si>
    <t>02730</t>
  </si>
  <si>
    <t>POMOC PRÁCE ZŘÍZ NEBO ZAJIŠŤ OCHRANU INŽENÝRSKÝCH SÍTÍ</t>
  </si>
  <si>
    <t>Aktualizace vyjádření správců IS, případné vytýčení
ČERPÁNÍ PODMÍNĚNO SOUHLASEM TDI</t>
  </si>
  <si>
    <t>zahrnuje veškeré náklady spojené s objednatelem požadovanými zařízeními</t>
  </si>
  <si>
    <t>02851</t>
  </si>
  <si>
    <t>PRŮZKUMNÉ PRÁCE DIAGNOSTIKY KONSTRUKCÍ NA POVRCHU</t>
  </si>
  <si>
    <t>Pasportizace ploch dočasného záboru</t>
  </si>
  <si>
    <t>zahrnuje veškeré náklady spojené s objednatelem požadovanými pracemi</t>
  </si>
  <si>
    <t>029112</t>
  </si>
  <si>
    <t>A</t>
  </si>
  <si>
    <t>OSTATNÍ POŽADAVKY - GEODETICKÉ ZAMĚŘENÍ - PLOŠNÉ</t>
  </si>
  <si>
    <t>HA</t>
  </si>
  <si>
    <t>Vytýčení staveniště, geodetické práce před výstavbou a při provádění stavby, zaměření povrchu odkrytých konstrukcí, vč. výkazu výměr bouraných konstrukcí</t>
  </si>
  <si>
    <t>VV</t>
  </si>
  <si>
    <t>4549/10000 = 0,455 [A]</t>
  </si>
  <si>
    <t>B</t>
  </si>
  <si>
    <t>Zaměření skutečného provedení stavby na podkladu katastrální mapy</t>
  </si>
  <si>
    <t>029412</t>
  </si>
  <si>
    <t>OSTATNÍ POŽADAVKY - VYPRACOVÁNÍ MOSTNÍHO LISTU</t>
  </si>
  <si>
    <t>KUS</t>
  </si>
  <si>
    <t>Zajištění mostního listu (vyhotovení ve 3 kopiích), včetně zápisu do BMS</t>
  </si>
  <si>
    <t>02943</t>
  </si>
  <si>
    <t>OSTATNÍ POŽADAVKY - VYPRACOVÁNÍ RDS</t>
  </si>
  <si>
    <t>Vypracování kompletní realizační dokumentace stavby (RDS) - vypracováno v 6 soupravách + 1xCD; vč. TePř bouracích prací</t>
  </si>
  <si>
    <t>02944</t>
  </si>
  <si>
    <t>OSTAT POŽADAVKY - DOKUMENTACE SKUTEČ PROVEDENÍ V DIGIT FORMĚ</t>
  </si>
  <si>
    <t>Vypracování dokumentace skutečného provedení stavby (DSPS) včetně tištěné formy v počtu  4 paré + 1xCD</t>
  </si>
  <si>
    <t>02945</t>
  </si>
  <si>
    <t>OSTAT POŽADAVKY - GEOMETRICKÝ PLÁN</t>
  </si>
  <si>
    <t>Oddělovací geometrické plány trvalých záborů dle požadavku stavebníka; vč. vložení do katastru nemovitostí, včetně projednání konceptu s majetkoprávním oddělením SÚSPK,  pro majetkoprávní vypořádání včetně věcných břemen, vypracováno přepodklad v 8 soupravách</t>
  </si>
  <si>
    <t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</si>
  <si>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029511</t>
  </si>
  <si>
    <t>OSTATNÍ POŽADAVKY - POSUDKY A KONTROLY</t>
  </si>
  <si>
    <t>Povodňový plán - aktualizace</t>
  </si>
  <si>
    <t>Havarijní plán - aktualizace</t>
  </si>
  <si>
    <t>02953</t>
  </si>
  <si>
    <t>OSTATNÍ POŽADAVKY - HLAVNÍ MOSTNÍ PROHLÍDKA</t>
  </si>
  <si>
    <t>Zajištění 1. hlavní prohlídky, v počtu 4 vytištěných paré + 1xCD, vč. vložení do systému do BMS</t>
  </si>
  <si>
    <t>položka zahrnuje :
- úkony dle ČSN 73 6221
- provedení hlavní mostní prohlídky oprávněnou fyzickou nebo právnickou osobou
- vyhotovení záznamu (protokolu), který jednoznačně definuje stav mostu</t>
  </si>
  <si>
    <t>02960</t>
  </si>
  <si>
    <t>OSTATNÍ POŽADAVKY - ODBORNÝ DOZOR</t>
  </si>
  <si>
    <t>Veškerá opatření pro zajištění BOZP v průběhu výstavby v rozsahu požadavků Plánu BOZP</t>
  </si>
  <si>
    <t>zahrnuje veškeré náklady spojené s objednatelem požadovaným dozorem</t>
  </si>
  <si>
    <t>02971</t>
  </si>
  <si>
    <t>OSTAT POŽADAVKY - GEOTECHNICKÝ MONITORING NA POVRCHU</t>
  </si>
  <si>
    <t>Zajištění geotechnika; kontrola základové spáry geologem nebo geotechnikem, přetřídění zemin</t>
  </si>
  <si>
    <t>001</t>
  </si>
  <si>
    <t>Bourání</t>
  </si>
  <si>
    <t>0</t>
  </si>
  <si>
    <t>Všeobecné konstrukce a práce</t>
  </si>
  <si>
    <t>014102</t>
  </si>
  <si>
    <t>POPLATKY ZA SKLÁDKU</t>
  </si>
  <si>
    <t>T</t>
  </si>
  <si>
    <t>kámen</t>
  </si>
  <si>
    <t>"materiál dle položek:"_x000D_
 "položka 96612A: 11,790"_x000D_
 "položka 96613A:  9,302"_x000D_
 2,4*(11,790+9,302) = 50,621 [A]</t>
  </si>
  <si>
    <t>zahrnuje veškeré poplatky provozovateli skládky související s uložením odpadu na skládce.</t>
  </si>
  <si>
    <t>beton</t>
  </si>
  <si>
    <t>"materiál dle položek:"_x000D_
 "položka 96615A"_x000D_
 2,5*5,615 = 14,038 [A]</t>
  </si>
  <si>
    <t>C</t>
  </si>
  <si>
    <t>železobeton</t>
  </si>
  <si>
    <t>"materiál dle položek:"_x000D_
 "96616A"_x000D_
 2,6*25,656 = 66,706 [A]</t>
  </si>
  <si>
    <t>D</t>
  </si>
  <si>
    <t>stávající izolace, viz položka 97817, čerpáno dle skutečnosti</t>
  </si>
  <si>
    <t>22,154*0,01*2,3 = 0,510 [A]</t>
  </si>
  <si>
    <t>9</t>
  </si>
  <si>
    <t>Ostatní konstrukce a práce</t>
  </si>
  <si>
    <t>9112A3</t>
  </si>
  <si>
    <t>ZÁBRADLÍ MOSTNÍ S VODOR MADLY - DEMONTÁŽ S PŘESUNEM</t>
  </si>
  <si>
    <t>M</t>
  </si>
  <si>
    <t>stávající dvoumadlové zábradlí na mostě, vč. protokolárního předání kovového materiálu investorovi (odvoz do depozitu SÚSPK Kralovice 17 km)</t>
  </si>
  <si>
    <t>6,000+6,000 = 12,000 [A]</t>
  </si>
  <si>
    <t>položka zahrnuje:
- demontáž a odstranění zařízení
- jeho odvoz na předepsané místo</t>
  </si>
  <si>
    <t>914173</t>
  </si>
  <si>
    <t>DOPRAVNÍ ZNAČKY ZÁKLADNÍ VELIKOSTI HLINÍKOVÉ FÓLIE TŘ 2 - DEMONTÁŽ</t>
  </si>
  <si>
    <t>demontáž stávajícího DZ (2x B3, E5,ev. č. mostu), vč. protokolárního předání investorovi (odvoz do depozitu SÚSPK Kralovice 17 km)</t>
  </si>
  <si>
    <t>6.000000 = 6,000 [A]</t>
  </si>
  <si>
    <t>Položka zahrnuje odstranění, demontáž a odklizení materiálu s odvozem na předepsané místo</t>
  </si>
  <si>
    <t>96612</t>
  </si>
  <si>
    <t>BOURÁNÍ KONSTRUKCÍ Z KAMENE NA SUCHO</t>
  </si>
  <si>
    <t>M3</t>
  </si>
  <si>
    <t>základy mostu z kamenné rovnaniny, uložení a odvoz na skládku dle výběru zhotovitele</t>
  </si>
  <si>
    <t>0,600*19,650 = 11,790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</si>
  <si>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</si>
  <si>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96613</t>
  </si>
  <si>
    <t>BOURÁNÍ KONSTRUKCÍ Z KAMENE NA MC</t>
  </si>
  <si>
    <t>konstrukce opěr, uložení a odvoz na skládku dle výběru zhotovitele</t>
  </si>
  <si>
    <t>0,527*17,650 = 9,302 [A]</t>
  </si>
  <si>
    <t>96615</t>
  </si>
  <si>
    <t>BOURÁNÍ KONSTRUKCÍ Z PROSTÉHO BETONU</t>
  </si>
  <si>
    <t>spádový beton (ochrana izolace), uložení a odvoz na skládku dle výběru zhotovitele</t>
  </si>
  <si>
    <t>1,146*4,900 = 5,615 [A]</t>
  </si>
  <si>
    <t>96616</t>
  </si>
  <si>
    <t>BOURÁNÍ KONSTRUKCÍ ZE ŽELEZOBETONU</t>
  </si>
  <si>
    <t>úložné prahy, deska nosné konstrukce stávajícího mostu, římsy, uložení a odvoz na skládku dle výběru zhotovitele</t>
  </si>
  <si>
    <t>0,601*17,650+3,420*4,400 = 25,656 [A]</t>
  </si>
  <si>
    <t>96618</t>
  </si>
  <si>
    <t>BOURÁNÍ KONSTRUKCÍ KOVOVÝCH</t>
  </si>
  <si>
    <t>odstranění stávajících ocelových nosníků I220 a I340; včetně očištění a protokolárního předání materiálu investorovi (odvoz do depozitu SÚSPK Kralovice 17 km)</t>
  </si>
  <si>
    <t>2,835+1,142 = 3,977 [A]</t>
  </si>
  <si>
    <t>položka zahrnuje:
- rozebrání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</si>
  <si>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97817</t>
  </si>
  <si>
    <t>ODSTRANĚNÍ MOSTNÍ IZOLACE</t>
  </si>
  <si>
    <t>M2</t>
  </si>
  <si>
    <t>odstranění stávající izolace z NAIP, včetně odvozu a uložení na skládku NO dle výběru zhotovitele, čerpáno dle skutečnosti se souhlasem TDI</t>
  </si>
  <si>
    <t>5,035*4,400 = 22,154 [A]</t>
  </si>
  <si>
    <t>Položka zahrnuje:
- položka zahrnuje veškeré práce plynoucí z technologického předpisu a z platných předpisů
- veškerou manipulaci s vybouranou sutí a hmotami včetně uložení na skládku.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</si>
  <si>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101</t>
  </si>
  <si>
    <t>Silnice III/2056</t>
  </si>
  <si>
    <t>zemina</t>
  </si>
  <si>
    <t>"materiál dle položek:"_x000D_
 "13173A A: 465,209"_x000D_
 2,0*465,209 = 930,418 [A]</t>
  </si>
  <si>
    <t>zemina z aktivní zóny a výměny podloží násypu (čerpání podmíněno souhlasem investora)</t>
  </si>
  <si>
    <t>"materiál dle položek:"_x000D_
 "12273A: 259,568"_x000D_
 "13173A B: 691,740"_x000D_
 2,0*(259,568+691,740) = 1902,616 [A]</t>
  </si>
  <si>
    <t>kamenivo, podkladní vozovkové vrstvy</t>
  </si>
  <si>
    <t>"materiál dle položek:"_x000D_
 "11333A A: 45,547"_x000D_
 "11332A: 153,324"_x000D_
 2,2*(45,547+153,324) = 437,516 [A]</t>
  </si>
  <si>
    <t>poplatek za uložení vybouraného materiálu, obrusná vrstva a podkladní vozovkové vrstvy stmelené asf. pojivem</t>
  </si>
  <si>
    <t>"materiál dle položek: "_x000D_
 "11372A: 43,466"_x000D_
 "11333A B: 45,547"_x000D_
 2,2*(43,466+45,547) = 195,829 [A]</t>
  </si>
  <si>
    <t>Zemní práce</t>
  </si>
  <si>
    <t>11332</t>
  </si>
  <si>
    <t>ODSTRANĚNÍ PODKLADŮ ZPEVNĚNÝCH PLOCH Z KAMENIVA NESTMELENÉHO</t>
  </si>
  <si>
    <t>podkladní vozovkové vrstvy v tloušťce 200 mm, dotěžení  v celém prostoru úpravy komunikace, uvažováno 50%; odstranění stávajících krajnic (v tl. 150 mm), vč. odvozu a uložení na skládku dle možností zhotovitele; množství a nevhodnost pro následné použití do zásypu posouzena geotechnikem viz oddíl 000 pol. 02971; ČERPÁNÍ PODMÍNĚNO SOUHLASEM INVESTORA</t>
  </si>
  <si>
    <t>0,50*952,658*0,20+387,054*0,15 = 153,324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</si>
  <si>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</si>
  <si>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113323</t>
  </si>
  <si>
    <t>ODSTRAN PODKL ZPEVNĚNÝCH PLOCH Z KAMENIVA NESTMEL, ODVOZ DO 3KM</t>
  </si>
  <si>
    <t>podkladní vozovkové vrstvy v tloušťce 200 mm, dotěžení  v celém prostoru úpravy komunikace, vč. odvozu na meziskládku pro následující použití; množství, vhodnost, podmínečná vhodnost a případná úprava pro další použití posouzena geotechnikem viz oddíl 000 pol. 02971; ČERPÁNÍ PODMÍNĚNO SOUHLASEM INVESTORA; uvažováno 50%</t>
  </si>
  <si>
    <t>0,50*952,658*0,20 = 95,266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</si>
  <si>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</si>
  <si>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11333</t>
  </si>
  <si>
    <t>ODSTRANĚNÍ PODKLADU ZPEVNĚNÝCH PLOCH S ASFALT POJIVEM</t>
  </si>
  <si>
    <t>podkladní asfaltové vrstvy, tl. 100 mm, vč. odvoz a uložení na skládku dle možností zhotovitele</t>
  </si>
  <si>
    <t>910,948*0,10 = 91,095 [A]</t>
  </si>
  <si>
    <t>11372</t>
  </si>
  <si>
    <t>FRÉZOVÁNÍ ZPEVNĚNÝCH PLOCH ASFALTOVÝCH</t>
  </si>
  <si>
    <t>obrusná vrstva, tl. 100 mm,, vč. odvozu a uložení na skládku dle možností zhotovitele</t>
  </si>
  <si>
    <t>869,319*0,10 = 86,932 [A]</t>
  </si>
  <si>
    <t>12273</t>
  </si>
  <si>
    <t>ODKOPÁVKY A PROKOPÁVKY OBECNÉ TŘ. I</t>
  </si>
  <si>
    <t>tl. 300 mm, pro sanaci aktivní zóny zemní pláně, vč. dopravy a uložení na skládku dle možností zhotovitele</t>
  </si>
  <si>
    <t>16,922+13,405+12,230+12,040+11,845+11,565+11,205+10,810+9,245+7,985+8,575+6,165+6,445+3,330+1,055+4,860+4,600+7,910+6,115+10,250+8,315+11,880+13,330+13,370+13,360+13,000+9,756 = 259,568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</si>
  <si>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</si>
  <si>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125733</t>
  </si>
  <si>
    <t>VYKOPÁVKY ZE ZEMNÍKŮ A SKLÁDEK TŘ. I, ODVOZ DO 3KM</t>
  </si>
  <si>
    <t>výkop materiálu z meziskládky</t>
  </si>
  <si>
    <t>95,266+1395,627 = 1490,893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</si>
  <si>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</si>
  <si>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13173</t>
  </si>
  <si>
    <t>HLOUBENÍ JAM ZAPAŽ I NEPAŽ TŘ. I</t>
  </si>
  <si>
    <t>výkopy pro provedení zazubení násypového tělesa, částečné odtěžení stávajícího tělesa a silniční příkopy, doprava a uložení na skládku dle možností zhotovitele; uvažováno 25% objemu; množství a nevhodnost pro následné použití do zásypu posouzena geotechnikem viz oddíl 000 pol. 02971; ČERPÁNÍ PODMÍNĚNO SOUHLASEM INVESTORA</t>
  </si>
  <si>
    <t>0,25*(2,510+3,275+3,970+4,910+6,270+8,040+11,615+16,695+13,435+26,205+22,995+39,150+38,405+42,545+44,255+45,955+62,315+62,050+56,515+66,645+98,160+36,885+14,395+16,290+47,330+24,345+59,045+19,235+61,175+19,835+66,810+21,540+1,940+4,975+2,310+2,510+5,745+5,795+4,875+2,465+3,690+3,530+8,260+19,035+16,510+9,045+26,470+21,155+30,615+40,555+48,285+48,565+44,615+43,115+37,695+31,975+30,035+15,920+16,995+19,055+20,505+19,905+21,830+25,565+28,100+28,750+29,790+31,805+33,415+9,910+2,726) = 465,209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</si>
  <si>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</si>
  <si>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výkopy pro provedení výměny podloží v rozšíření násypu, doprava a uložení na skládku dle možností zhotovitele</t>
  </si>
  <si>
    <t>4,080+4,770+5,455+6,310+7,375+8,580+11,940+14,465+14,180+18,905+19,220+24,875+29,165+31,845+36,695+36,635+43,645+41,890+41,420+43,810+42,690+24,205+5,075+22,025+13,340+19,905+15,475+20,150+15,030+19,320+14,405+19,600+15,260 = 691,740 [A]</t>
  </si>
  <si>
    <t>131733</t>
  </si>
  <si>
    <t>HLOUBENÍ JAM ZAPAŽ I NEPAŽ TŘ. I, ODVOZ DO 3KM</t>
  </si>
  <si>
    <t>výkopy pro provedení zazubení násypového tělesa, částečné odtěžení stávajícího tělesa a silniční příkopy, vč. odvozu na meziskládku pro následující použití; množství, vhodnost, podmínečná vhodnost a případná úprava pro další použití posouzena geotechnikem viz oddíl 000 pol. 02971; ČERPÁNÍ PODMÍNĚNO SOUHLASEM INVESTORA; uvažováno 75% objemu</t>
  </si>
  <si>
    <t>0,75*(2,510+3,275+3,970+4,910+6,270+8,040+11,615+16,695+13,435+26,205+22,995+39,150+38,405+42,545+44,255+45,955+62,315+62,050+56,515+66,645+98,160+36,885+14,395+16,290+47,330+24,345+59,045+19,235+61,175+19,835+66,810+21,540+1,940+4,975+2,310+2,510+5,745+5,795+4,875+2,465+3,690+3,530+8,260+19,035+16,510+9,045+26,470+21,155+30,615+40,555+48,285+48,565+44,615+43,115+37,695+31,975+30,035+15,920+16,995+19,055+20,505+19,905+21,830+25,565+28,100+28,750+29,790+31,805+33,415+9,910+2,726) = 1395,627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</si>
  <si>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</si>
  <si>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17110</t>
  </si>
  <si>
    <t>ULOŽENÍ SYPANINY DO NÁSYPŮ SE ZHUTNĚNÍM</t>
  </si>
  <si>
    <t>dosypání násypového tělesa silnice a sjezdu na lesní cestu z vyzískané zeminy z meziskládky (včetně dovozu), včetně využití části výkopového materiálu z SO201</t>
  </si>
  <si>
    <t>0,75*(1062,800+798,036)+0,50*(190,532+85,218+295,435) = 1681,220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</si>
  <si>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</si>
  <si>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17120</t>
  </si>
  <si>
    <t>ULOŽENÍ SYPANINY DO NÁSYPŮ A NA SKLÁDKY BEZ ZHUTNĚNÍ</t>
  </si>
  <si>
    <t>uložení vyzískaného materiálu na mezideponii pro zpětné použití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</si>
  <si>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</si>
  <si>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17180</t>
  </si>
  <si>
    <t>ULOŽENÍ SYPANINY DO NÁSYPŮ Z NAKUPOVANÝCH MATERIÁLŮ</t>
  </si>
  <si>
    <t>dosypání násypového tělesa silnice a sjezdu na lesní cestu; zemina velmi vhodná, nakupovaný materiál</t>
  </si>
  <si>
    <t>2720,644-1681,220+7,950*28,900 = 1269,179 [A]</t>
  </si>
  <si>
    <t>položka zahrnuje:
- kompletní provedení zemní konstrukce (násypového tělesa včetně aktivní zóny)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</si>
  <si>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17380</t>
  </si>
  <si>
    <t>ZEMNÍ KRAJNICE A DOSYPÁVKY Z NAKUPOVANÝCH MATERIÁLŮ</t>
  </si>
  <si>
    <t>vytvoření hutněných zemních krajnic, vč. nákupu s dovozem</t>
  </si>
  <si>
    <t>3,308+1,290+1,050+0,915+0,915+0,910+0,910+0,910+0,915+0,905+0,905+0,900+0,900+0,900+0,900+0,900+0,925+1,685+2,245+2,365+2,330+2,040+1,175+0,715+0,875+1,150+2,315+2,315+2,315+2,045+0,450+0,935+0,885+0,885+0,885+0,900+0,915+0,790+0,737 = 49,310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</si>
  <si>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</si>
  <si>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18090</t>
  </si>
  <si>
    <t>VŠEOBECNÉ ÚPRAVY OSTATNÍCH PLOCH</t>
  </si>
  <si>
    <t>vyčištění dočasných záborů v obvodu stavby, uvedení pozemků do původního stavu a protokolární předání vlastníkům pozemků</t>
  </si>
  <si>
    <t>Všeobecné úpravy musí zahrnovat úpravu území po uskutečnění stavby, tak jak je požadováno v zadávací dokumentaci s výjimkou těch prací, pro které jsou uvedeny samostatné položky.</t>
  </si>
  <si>
    <t>18110</t>
  </si>
  <si>
    <t>ÚPRAVA PLÁNĚ SE ZHUTNĚNÍM V HORNINĚ TŘ. I</t>
  </si>
  <si>
    <t>zemní pláň a pláň pod násypovým tělesem</t>
  </si>
  <si>
    <t>52,390+41,685+50,015+51,270+52,615+54,290+56,395+58,770+65,285+70,255+69,650+79,085+79,705+90,995+99,575+104,915+124,480+130,215+87,030+131,320+130,320+135,165+124,520+78,410+8,090+84,955+73,925+87,060+78,440+87,535+75,680+77,385+72,425+80,100+71,425+41,400+41,400+41,460+40,385+30,152+127,805+250,522 = 3388,499 [A]</t>
  </si>
  <si>
    <t>položka zahrnuje úpravu pláně včetně vyrovnání výškových rozdílů. Míru zhutnění určuje projekt.</t>
  </si>
  <si>
    <t>18130</t>
  </si>
  <si>
    <t>ÚPRAVA PLÁNĚ BEZ ZHUTNĚNÍ</t>
  </si>
  <si>
    <t>svahování silničních svahů</t>
  </si>
  <si>
    <t>3836,200+0,889+46,186 = 3883,275 [A]</t>
  </si>
  <si>
    <t>položka zahrnuje úpravu pláně včetně vyrovnání výškových rozdílů</t>
  </si>
  <si>
    <t>2</t>
  </si>
  <si>
    <t>Základy</t>
  </si>
  <si>
    <t>21450</t>
  </si>
  <si>
    <t>SANAČNÍ VRSTVY Z KAMENIVA</t>
  </si>
  <si>
    <t>sanace zemní pláně (aktivní zóny) v případě zastižení neúnosného podloží: výměna za vrstvu hutněného kameniva potřebné frakce (předpoklad 0/63) - ČERPÁNÍ PODMÍNĚNO SOUHLASEM INVESTORA</t>
  </si>
  <si>
    <t>položka zahrnuje dodávku předepsaného kameniva, mimostaveništní a vnitrostaveništní dopravu a jeho uložení
není-li v zadávací dokumentaci uvedeno jinak, jedná se o nakupovaný materiál</t>
  </si>
  <si>
    <t>výměna podloží násypu v jeho rozšíření v tloušťce 0,80 m, hutněné kamenivo frakce 64/128 - ČERPÁNÍ PODMÍNĚNO SOUHLASEM INVESTORA</t>
  </si>
  <si>
    <t>0,80*(4,080+4,770+5,455+6,310+7,375+8,580+11,940+14,465+14,180+18,905+19,220+24,875+29,165+31,845+36,695+36,635+43,645+41,890+41,420+43,810+42,690+24,205+5,075+22,025+13,340+19,905+15,475+20,150+15,030+19,320+14,405+19,600+15,260) = 553,392 [A]</t>
  </si>
  <si>
    <t>výměna podloží násypu v jeho rozšíření v tloušťce 0,20 m, hutněné kamenivo frakce 0/32 - ČERPÁNÍ PODMÍNĚNO SOUHLASEM INVESTOR</t>
  </si>
  <si>
    <t>0,20*(4,080+4,770+5,455+6,310+7,375+8,580+11,940+14,465+14,180+18,905+19,220+24,875+29,165+31,845+36,695+36,635+43,645+41,890+41,420+43,810+42,690+24,205+5,075+22,025+13,340+19,905+15,475+20,150+15,030+19,320+14,405+19,600+15,260) = 138,348 [A]</t>
  </si>
  <si>
    <t>21461D</t>
  </si>
  <si>
    <t>SEPARAČNÍ GEOTEXTILIE DO 400G/M2</t>
  </si>
  <si>
    <t>geotextilie v podloží rozšířeného násypu, separační vrstva, gramáž min. 350 g/m2 - ČERPÁNÍ PODMÍNĚNO SOUHLASEM INVESTORA</t>
  </si>
  <si>
    <t>21,325+24,080+26,825+30,235+34,500+39,320+57,815+67,920+66,755+85,670+86,935+109,545+126,715+137,430+161,825+161,575+184,615+177,620+175,730+185,265+180,800+101,810+26,200+98,145+63,420+94,705+71,945+95,650+75,215+92,380+72,720+93,500+76,150 = 3104,340 [A]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</si>
  <si>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</si>
  <si>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3</t>
  </si>
  <si>
    <t>Svislé konstrukce</t>
  </si>
  <si>
    <t>327212</t>
  </si>
  <si>
    <t>ZDI OPĚRNÉ, ZÁRUBNÍ, NÁBŘEŽNÍ Z LOMOVÉHO KAMENE NA MC</t>
  </si>
  <si>
    <t>patní zídka u sjezdu na lesní cestu, lomový kámen do betonu, včetně podkladního betonu</t>
  </si>
  <si>
    <t>1,265*21,420 = 27,096 [A]</t>
  </si>
  <si>
    <t>položka zahrnuje dodávku a osazení lomového kamene, jeho výběr a případnou úpravu, dodávku předepsané malty, spárování.</t>
  </si>
  <si>
    <t>5</t>
  </si>
  <si>
    <t>Komunikace</t>
  </si>
  <si>
    <t>56330</t>
  </si>
  <si>
    <t>VOZOVKOVÉ VRSTVY ZE ŠTĚRKODRTI</t>
  </si>
  <si>
    <t>dolní vrstva ŠD A na celou plochu úpravy komunikace, min. tl. 150 mm</t>
  </si>
  <si>
    <t>9,068+6,185+5,825+5,810+5,805+5,805+5,800+5,795+5,795+5,790+5,790+5,785+5,785+5,785+5,780+5,780+5,780+5,785+6,260+6,360+6,285+6,305+5,180+3,110+1,340+6,045+6,680+6,325+6,305+6,305+5,955+5,540+6,350+5,785+5,785+5,785+5,785+5,750+8,150+4,467 = 233,800 [A]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</si>
  <si>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</si>
  <si>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56333</t>
  </si>
  <si>
    <t>VOZOVKOVÉ VRSTVY ZE ŠTĚRKODRTI TL. DO 150MM</t>
  </si>
  <si>
    <t>úprava sjezdu na lesní cestu, 2 vrstvy</t>
  </si>
  <si>
    <t>117,388+127,805 = 245,193 [A]</t>
  </si>
  <si>
    <t>56334</t>
  </si>
  <si>
    <t>VOZOVKOVÉ VRSTVY ZE ŠTĚRKODRTI TL. DO 200MM</t>
  </si>
  <si>
    <t>horní vrstva ŠD A v tl. 200 mm na celou plochu úpravy komunikace</t>
  </si>
  <si>
    <t>454,802+705,445 = 1160,247 [A]</t>
  </si>
  <si>
    <t>56943</t>
  </si>
  <si>
    <t>ZPEVNĚNÍ KRAJNIC ZE ŠTĚRKOPÍSKU TL. DO 150MM</t>
  </si>
  <si>
    <t>nové krajnice š. 150 a 75 cm (tl. 15 cm), štěrkodrť 0/32, vč. nákupu a dovozu</t>
  </si>
  <si>
    <t>73,679+29,346+37,418+107,580+110,035 = 358,058 [A]</t>
  </si>
  <si>
    <t>- dodání kameniva předepsané kvality a zrnitosti
- rozprostření a zhutnění vrstvy v předepsané tloušťce
- zřízení vrstvy bez rozlišení šířky, pokládání vrstvy po etapách</t>
  </si>
  <si>
    <t>572121</t>
  </si>
  <si>
    <t>INFILTRAČNÍ POSTŘIK ASFALTOVÝ DO 1,0KG/M2</t>
  </si>
  <si>
    <t>na ŠD A, vč. podrcení drobným kamenivem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</si>
  <si>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</si>
  <si>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572212</t>
  </si>
  <si>
    <t>SPOJOVACÍ POSTŘIK Z MODIFIK ASFALTU DO 0,5KG/M2</t>
  </si>
  <si>
    <t>2 vrstvy, na ACL 16+, na ACP 22+</t>
  </si>
  <si>
    <t>430,036+667,471+439,922+682,641 = 2220,070 [A]</t>
  </si>
  <si>
    <t>574A34</t>
  </si>
  <si>
    <t>ASFALTOVÝ BETON PRO OBRUSNÉ VRSTVY ACO 11+, 11S TL. 40MM</t>
  </si>
  <si>
    <t>asf. beton ACO 11+, tl. 40 mm, 50/70, dle ČSN 73 6121 a ČSN EN 13108-1 ed. 2; v celém úseku silnice mimo most</t>
  </si>
  <si>
    <t>657,313+423,360 = 1080,673 [A]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</si>
  <si>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</si>
  <si>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574C46</t>
  </si>
  <si>
    <t>ASFALTOVÝ BETON PRO LOŽNÍ VRSTVY ACL 16+, 16S TL. 50MM</t>
  </si>
  <si>
    <t>ložná vrstva ACL 16+ tl. 50 mm; 50/70, dle ČSN 73 6121 a ČSN EN 13108-1 ed. 2; v celém úseku silnice mimo most</t>
  </si>
  <si>
    <t>667,471+430,036 = 1097,507 [A]</t>
  </si>
  <si>
    <t>574E88</t>
  </si>
  <si>
    <t>ASFALTOVÝ BETON PRO PODKLADNÍ VRSTVY ACP 22+, 22S TL. 90MM</t>
  </si>
  <si>
    <t>podkladní vrstva, asf. beton ACP 22+, tl. 90 mm; 50/70, dle ČSN 73 6121 a ČSN EN 13108-1 ed. 2</t>
  </si>
  <si>
    <t>439,922+682,641 = 1122,563 [A]</t>
  </si>
  <si>
    <t>9113B1</t>
  </si>
  <si>
    <t>SVODIDLO OCEL SILNIČ JEDNOSTR, ÚROVEŇ ZADRŽ H1 -DODÁVKA A MONTÁŽ</t>
  </si>
  <si>
    <t>silniční svodidlo s beraněnými sloupky pro úroveň zadržení H1, v souladu s TP114 "Svodidla na pozemních komunikacích"; včetně výškových náběhů (4x dlouhý)</t>
  </si>
  <si>
    <t>47,35+47,35 = 94,700 [A]</t>
  </si>
  <si>
    <t>položka zahrnuje:
- kompletní dodávku všech dílů ocelového svodidla s předepsanou povrchovou úpravou včetně spojovacích prvků
- montáž a osazení svodidla, osazení sloupků zaberaněním nebo osazením do betonových bloků (včetně betonových bloků a nutných zemních prací
- ukončení zapuštěním do betonových bloků (včetně betonového bloku a nutných zemních prací) nebo koncovkou
- přechod na jiný typ svodidla nebo přes mostní závěr
- ochranu proti bludným proudům a vývody pro jejich měření
nezahrnuje odrazky nebo retroreflexní fólie</t>
  </si>
  <si>
    <t>91228</t>
  </si>
  <si>
    <t>SMĚROVÉ SLOUPKY Z PLAST HMOT VČETNĚ ODRAZNÉHO PÁSKU</t>
  </si>
  <si>
    <t>bílé: 13 ks
červené: 1 ks</t>
  </si>
  <si>
    <t>13+1 = 14,000 [A]</t>
  </si>
  <si>
    <t>položka zahrnuje:
- dodání a osazení sloupku včetně nutných zemních prací
- vnitrostaveništní a mimostaveništní doprava
- odrazky plastové nebo z retroreflexní fólie</t>
  </si>
  <si>
    <t>91238</t>
  </si>
  <si>
    <t>SMĚROVÉ SLOUPKY Z PLAST HMOT - NÁSTAVCE NA SVODIDLA VČETNĚ ODRAZNÉHO PÁSKU</t>
  </si>
  <si>
    <t>červené: 1 ks</t>
  </si>
  <si>
    <t>91267</t>
  </si>
  <si>
    <t>ODRAZKY NA SVODIDLA</t>
  </si>
  <si>
    <t>oranžové</t>
  </si>
  <si>
    <t>3+4 = 7,000 [A]</t>
  </si>
  <si>
    <t>- kompletní dodávka se všemi pomocnými a doplňujícími pracemi a součástmi</t>
  </si>
  <si>
    <t>914172</t>
  </si>
  <si>
    <t>DOPRAVNÍ ZNAČKY ZÁKLADNÍ VELIKOSTI HLINÍKOVÉ FÓLIE TŘ 2 - MONTÁŽ S PŘEMÍSTĚNÍM</t>
  </si>
  <si>
    <t>zpětná montáž stávajícího DZ (A2b, P1, E1), vč. dovozu z mezideponie</t>
  </si>
  <si>
    <t>položka zahrnuje:
- dopravu demontované značky z dočasné skládky
- osazení a montáž značky na místě určeném projektem
- nutnou opravu poškozených částí
nezahrnuje dodávku značky</t>
  </si>
  <si>
    <t>demontáž stávajícího DZ (A2b, P1, E1), vč. odvozu a uložení na mezideponii</t>
  </si>
  <si>
    <t>919112</t>
  </si>
  <si>
    <t>ŘEZÁNÍ ASFALTOVÉHO KRYTU VOZOVEK TL DO 100MM</t>
  </si>
  <si>
    <t>příčně na začátku a konci úseku, hl. řezu 100 mm</t>
  </si>
  <si>
    <t>4,330+3,950 = 8,280 [A]</t>
  </si>
  <si>
    <t>položka zahrnuje řezání vozovkové vrstvy v předepsané tloušťce, včetně spotřeby vody</t>
  </si>
  <si>
    <t>931314</t>
  </si>
  <si>
    <t>TĚSNĚNÍ DILATAČ SPAR ASF ZÁLIVKOU PRŮŘ DO 400MM2</t>
  </si>
  <si>
    <t>příčně na začátku a konci úseku</t>
  </si>
  <si>
    <t>položka zahrnuje dodávku a osazení předepsaného materiálu, očištění ploch spáry před úpravou, očištění okolí spáry po úpravě
nezahrnuje těsnící profil</t>
  </si>
  <si>
    <t>151</t>
  </si>
  <si>
    <t>DIO</t>
  </si>
  <si>
    <t>02742</t>
  </si>
  <si>
    <t>PROVIZORNÍ LÁVKY</t>
  </si>
  <si>
    <t>staveništní lávka dl. 5 m, pouze pro potřeby stavby</t>
  </si>
  <si>
    <t>03720</t>
  </si>
  <si>
    <t>POMOC PRÁCE ZAJIŠŤ NEBO ZŘÍZ REGULACI A OCHRANU DOPRAVY</t>
  </si>
  <si>
    <t>Veškeré práce a činnosti spojené se zajištěním povolení a úhrada poplatků vzniklých na základě HMG zhotovitele v souladu s POV</t>
  </si>
  <si>
    <t>zahrnuje objednatelem povolené náklady na požadovaná zařízení zhotovitele</t>
  </si>
  <si>
    <t>přechodné DZ (5xA15, 2xB21a, 2xA10, 2xIP10a, 12xB20a, 2xB26, P7, P8, IS11, IS11b, 4xIS11c, 2xB1), včetně údržby, kontroly</t>
  </si>
  <si>
    <t>2+4+1+1+2+1+1+2+12+2+2+5 = 35,000 [A]</t>
  </si>
  <si>
    <t>914179</t>
  </si>
  <si>
    <t>DOPRAV ZNAČKY ZÁKL VEL HLINÍK FÓLIE TŘ 2 - NÁJEMNÉ</t>
  </si>
  <si>
    <t>KSDEN</t>
  </si>
  <si>
    <t>přechodné DZ</t>
  </si>
  <si>
    <t>16*18*7+8*1*7+11*18*7 = 3458,000 [A]</t>
  </si>
  <si>
    <t>položka zahrnuje sazbu za pronájem dopravních značek a zařízení, počet jednotek je určen jako součin počtu značek a počtu dní použití</t>
  </si>
  <si>
    <t>914272</t>
  </si>
  <si>
    <t>DOPRAVNÍ ZNAČKY ZVĚTŠENÉ VELIKOSTI HLINÍKOVÉ FÓLIE TŘ 2 - MONTÁŽ S PŘEMÍSTĚNÍM</t>
  </si>
  <si>
    <t>přechodné DZ (IS11a, IS22), včetně údržby, kontroly</t>
  </si>
  <si>
    <t>1+1 = 2,000 [A]</t>
  </si>
  <si>
    <t>914273</t>
  </si>
  <si>
    <t>DOPRAVNÍ ZNAČKY ZVĚTŠENÉ VELIKOSTI HLINÍKOVÉ FÓLIE TŘ 2 - DEMONTÁŽ</t>
  </si>
  <si>
    <t>914279</t>
  </si>
  <si>
    <t>DOPRAV ZNAČKY ZVĚTŠ VEL HLINÍK FÓLIE TŘ 2 - NÁJEMNÉ</t>
  </si>
  <si>
    <t>2*1*7 = 14,000 [A]</t>
  </si>
  <si>
    <t>914372</t>
  </si>
  <si>
    <t>DOPRAV ZNAČKY ZMENŠ VEL HLINÍK FÓLIE TŘ 2 - MONT S PŘESUNEM</t>
  </si>
  <si>
    <t>přechodné DZ (4xE3a), včetně údržby, kontroly</t>
  </si>
  <si>
    <t>914373</t>
  </si>
  <si>
    <t>DOPRAV ZNAČKY ZMENŠ VEL HLINÍK FÓLIE TŘ 2 - DEMONTÁŽ</t>
  </si>
  <si>
    <t>914379</t>
  </si>
  <si>
    <t>DOPRAV ZNAČ ZMENŠ VEL HLINÍK FÓLIE TŘ 2 - NÁJEMNÉ</t>
  </si>
  <si>
    <t>2*16*7+2*1*7 = 238,000 [A]</t>
  </si>
  <si>
    <t>915111</t>
  </si>
  <si>
    <t>VODOROVNÉ DOPRAVNÍ ZNAČENÍ BARVOU HLADKÉ - DODÁVKA A POKLÁDKA</t>
  </si>
  <si>
    <t>přechodné DZ (čára V5 - žlutá barva)</t>
  </si>
  <si>
    <t>2*3,0*0,25 = 1,500 [A]</t>
  </si>
  <si>
    <t>položka zahrnuje:
- dodání a pokládku nátěrového materiálu (měří se pouze natíraná plocha)
- předznačení a reflexní úpravu</t>
  </si>
  <si>
    <t>915112</t>
  </si>
  <si>
    <t>VODOROVNÉ DOPRAVNÍ ZNAČENÍ BARVOU HLADKÉ - ODSTRANĚNÍ</t>
  </si>
  <si>
    <t>zahrnuje odstranění značení bez ohledu na způsob provedení (zatření, zbroušení) a odklizení vzniklé suti</t>
  </si>
  <si>
    <t>916112</t>
  </si>
  <si>
    <t>DOPRAV SVĚTLO VÝSTRAŽ SAMOSTATNÉ - MONTÁŽ S PŘESUNEM</t>
  </si>
  <si>
    <t>přechodné DZ, včetně údržby, kontroly provozu</t>
  </si>
  <si>
    <t>položka zahrnuje:
- přemístění zařízení z dočasné skládky a jeho osazení a montáž na místě určeném projektem
- údržbu po celou dobu trvání funkce, náhradu zničených nebo ztracených kusů, nutnou opravu poškozených částí
- napájení z baterie včetně záložní baterie</t>
  </si>
  <si>
    <t>916113</t>
  </si>
  <si>
    <t>DOPRAV SVĚTLO VÝSTRAŽ SAMOSTATNÉ - DEMONTÁŽ</t>
  </si>
  <si>
    <t>Položka zahrnuje odstranění, demontáž a odklizení zařízení s odvozem na předepsané místo</t>
  </si>
  <si>
    <t>916119</t>
  </si>
  <si>
    <t>DOPRAV SVĚTLO VÝSTRAŽ SAMOSTATNÉ - NÁJEMNÉ</t>
  </si>
  <si>
    <t>18*7*2 = 252,000 [A]</t>
  </si>
  <si>
    <t>položka zahrnuje sazbu za pronájem zařízení. Počet měrných jednotek se určí jako součin počtu zařízení a počtu dní použití.</t>
  </si>
  <si>
    <t>916122</t>
  </si>
  <si>
    <t>DOPRAV SVĚTLO VÝSTRAŽ SOUPRAVA 3KS - MONTÁŽ S PŘESUNEM</t>
  </si>
  <si>
    <t>916123</t>
  </si>
  <si>
    <t>DOPRAV SVĚTLO VÝSTRAŽ SOUPRAVA 3KS - DEMONTÁŽ</t>
  </si>
  <si>
    <t>916129</t>
  </si>
  <si>
    <t>DOPRAV SVĚTLO VÝSTRAŽ SOUPRAVA 3KS - NÁJEMNÉ</t>
  </si>
  <si>
    <t>916152</t>
  </si>
  <si>
    <t>SEMAFOROVÁ PŘENOSNÁ SOUPRAVA - MONTÁŽ S PŘESUNEM</t>
  </si>
  <si>
    <t>přechodné DZ, souprava 2 navěstidla, včetně údržby, kontroly provozu</t>
  </si>
  <si>
    <t>916153</t>
  </si>
  <si>
    <t>SEMAFOROVÁ PŘENOSNÁ SOUPRAVA - DEMONTÁŽ</t>
  </si>
  <si>
    <t>916159</t>
  </si>
  <si>
    <t>SEMAFOROVÁ PŘENOSNÁ SOUPRAVA - NÁJEMNÉ</t>
  </si>
  <si>
    <t>přechodné DZ, souprava 2 navěstidla</t>
  </si>
  <si>
    <t>18*7*1 = 126,000 [A]</t>
  </si>
  <si>
    <t>916322</t>
  </si>
  <si>
    <t>DOPRAVNÍ ZÁBRANY Z2 S FÓLIÍ TŘ 2 - MONTÁŽ S PŘESUNEM</t>
  </si>
  <si>
    <t>přechodné DZ, včetně údržby, kontroly</t>
  </si>
  <si>
    <t>položka zahrnuje:
- přemístění zařízení z dočasné skládky a jeho osazení a montáž na místě určeném projektem
- údržbu po celou dobu trvání funkce, náhradu zničených nebo ztracených kusů, nutnou opravu poškozených částí</t>
  </si>
  <si>
    <t>916323</t>
  </si>
  <si>
    <t>DOPRAVNÍ ZÁBRANY Z2 S FÓLIÍ TŘ 2 - DEMONTÁŽ</t>
  </si>
  <si>
    <t>916329</t>
  </si>
  <si>
    <t>DOPRAVNÍ ZÁBRANY Z2 S FÓLIÍ TŘ 2 - NÁJEMNÉ</t>
  </si>
  <si>
    <t>916362</t>
  </si>
  <si>
    <t>SMĚROVACÍ DESKY Z4 OBOUSTR S FÓLIÍ TŘ 2 - MONTÁŽ S PŘESUNEM</t>
  </si>
  <si>
    <t>916363</t>
  </si>
  <si>
    <t>SMĚROVACÍ DESKY Z4 OBOUSTR S FÓLIÍ TŘ 2 - DEMONTÁŽ</t>
  </si>
  <si>
    <t>916369</t>
  </si>
  <si>
    <t>SMĚROVACÍ DESKY Z4 OBOUSTR S FÓLIÍ TŘ 2 - NÁJEMNÉ</t>
  </si>
  <si>
    <t>14*18*7 = 1764,000 [A]</t>
  </si>
  <si>
    <t>201</t>
  </si>
  <si>
    <t>Most ev. č. 2056-1</t>
  </si>
  <si>
    <t>"materiál dle položek:"_x000D_
 "12273A: 54,780"_x000D_
 "13173A: 147,718"_x000D_
 "132283A: 2,035"_x000D_
 "17750: 9,493"_x000D_
 "917224: 6,600"_x000D_
 2,0*(54,780+147,718+2,035+9,493+6,600) = 441,252 [A]</t>
  </si>
  <si>
    <t>03760</t>
  </si>
  <si>
    <t>POMOC PRÁCE ZAJIŠŤ NEBO ZŘÍZ JÍMKY, STAV JÁMY A ŠACHTY</t>
  </si>
  <si>
    <t>dočasné převedení přemosťované vodoteče, zatrubnění plast 1xDN800, dl. 34,0 m, včetně rýhy pro zatrubnění (34,0 m3, včetně zpětného zásypu), včetně případného podepření, osazení, montáže, demontáže</t>
  </si>
  <si>
    <t>1.000000 = 1,000 [A]</t>
  </si>
  <si>
    <t>11511</t>
  </si>
  <si>
    <t>ČERPÁNÍ VODY DO 500 L/MIN</t>
  </si>
  <si>
    <t>HOD</t>
  </si>
  <si>
    <t>po dobu trvání prací pod úrovní hladiny vody (povrchové i podzemní) ve výkopech</t>
  </si>
  <si>
    <t>2*14*24 = 672,000 [A]</t>
  </si>
  <si>
    <t>Položka čerpání vody na povrchu zahrnuje i potrubí, pohotovost záložní čerpací soupravy a zřízení čerpací jímky. Součástí položky je také následná demontáž a likvidace těchto zařízení</t>
  </si>
  <si>
    <t>124733</t>
  </si>
  <si>
    <t>VYKOPÁVKY PRO KORYTA VODOTEČÍ TŘ. I, ODVOZ DO 3KM</t>
  </si>
  <si>
    <t>výkop pro nové koryto vodoteče (mimo hlavní výkopovou jámu); 50% bude uloženo na mezideponii pro další použití (v rámci SO101), množství, vhodnost, podmínečná vhodnost a případná úprava pro další použití posouzena geotechnikem viz oddíl 000 pol. 02971; ČERPÁNÍ PODMÍNĚNO SOUHLASEM INVESTORA</t>
  </si>
  <si>
    <t>0,50*(50,158*1,699) = 42,609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</si>
  <si>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</si>
  <si>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výkop pro nové koryto vodoteče a odláždění (mimo hlavní výkopovou jámu);  50% celkového množství dále nevyužitelné, bude uloženo na skládku; množství a nevhodnost pro následné použití do zásypu posouzena geotechnikem viz oddíl 000 pol. 02971; ČERPÁNÍ PODMÍNĚNO SOUHLASEM INVESTORA</t>
  </si>
  <si>
    <t>0,50*(50,158*1,699)+12,171 = 54,780 [A]</t>
  </si>
  <si>
    <t>32,235+42,609 = 74,844 [A]</t>
  </si>
  <si>
    <t>12960</t>
  </si>
  <si>
    <t>ČIŠTĚNÍ VODOTEČÍ A MELIORAČ KANÁLŮ OD NÁNOSŮ</t>
  </si>
  <si>
    <t>vyčištění dna koryta od nánosů 10 m před a za hranici úpravy, prům. tloušťka 0,10 m, vč. odvozu do 45 km a uložení na skládku</t>
  </si>
  <si>
    <t>50,00*0,100 = 5,000 [A]</t>
  </si>
  <si>
    <t>Součástí položky je vodorovná a svislá doprava, přemístění, přeložení, manipulace s materiálem a uložení na skládku.
 Nezahrnuje poplatek za skládku, který se vykazuje v položce 0141** (s výjimkou malého množství  materiálu, kde je možné poplatek zahrnout do jednotkové ceny položky – tento fakt musí být uveden v doplňujícím textu k položce)</t>
  </si>
  <si>
    <t>výkopová jáma pro založení nového mostu, 50% celkového množství dále nevyužitelné, bude odvezeno a uloženo na skládku dle možností zhotovitele; množství a nevhodnost pro následné použití do zásypu posouzena geotechnikem viz oddíl 000 pol. 02971; ČERPÁNÍ PODMÍNĚNO SOUHLASEM INVESTORA</t>
  </si>
  <si>
    <t>0,50*(18,350*16,100) = 147,718 [A]</t>
  </si>
  <si>
    <t>výkopová jáma pro bourání stávajícího mostu, 100% objemu bude uloženo na mezideponii pro zpětný zásyp jámy další použití, množství, vhodnost, podmínečná vhodnost a případná úprava pro další použití posouzena geotechnikem viz oddíl 000 pol. 02971; ČERPÁNÍ PODMÍNĚNO SOUHLASEM INVESTORA</t>
  </si>
  <si>
    <t>4,605*7,000 = 32,235 [A]</t>
  </si>
  <si>
    <t>výkopová jáma pro založení nového mostu, 50% bude uloženo na mezideponii pro další použití (v rámci SO101), množství, vhodnost, podmínečná vhodnost a případná úprava pro další použití posouzena geotechnikem viz oddíl 000 pol. 02971; ČERPÁNÍ PODMÍNĚNO SOUHLASEM INVESTORA</t>
  </si>
  <si>
    <t>13283</t>
  </si>
  <si>
    <t>HLOUBENÍ RÝH ŠÍŘ DO 2M PAŽ I NEPAŽ TŘ. II</t>
  </si>
  <si>
    <t>hloubení rýh pro ukončovací prahy dlažby v korytě, vč. odvoz a uložení na skládku dle možností zhotovitele</t>
  </si>
  <si>
    <t>4,240*0,480 = 2,035 [A]</t>
  </si>
  <si>
    <t>uložení zeminy z odhumusování a výkopů na mezideponii pro zpětné použití</t>
  </si>
  <si>
    <t>dosypání svahových kuželů kolem křídel, zemina vhodná pro stavbu zemního tělesa dle ČSN 73 6133, hutněná na  Id&gt;0,9, po vrstvách max. tl. 0,30 m, vč. dopravy</t>
  </si>
  <si>
    <t>0,50*3,05*60,913 = 92,892 [A]</t>
  </si>
  <si>
    <t>17411</t>
  </si>
  <si>
    <t>ZÁSYP JAM A RÝH ZEMINOU SE ZHUTNĚNÍM</t>
  </si>
  <si>
    <t>zásyp jámy po bourání stávajícího mostu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</si>
  <si>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</si>
  <si>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17481</t>
  </si>
  <si>
    <t>ZÁSYP JAM A RÝH Z NAKUPOVANÝCH MATERIÁLŮ</t>
  </si>
  <si>
    <t>přechodová oblast za opěrami, materiál vhodný do přechodových oblastí dle ČSN 73 6244, hutněný na  Id&gt;0.9, zásyp nakupovaným materiálem, vč. dopravy</t>
  </si>
  <si>
    <t>25,817+25,563 = 51,380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</si>
  <si>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</si>
  <si>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</si>
  <si>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</si>
  <si>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ochranný obsyp s drenážní funkcí, ŠD A (0-32), dle ČSN EN 13285, vč. pořízení, dovozu</t>
  </si>
  <si>
    <t>3,981+7,953 = 11,934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</si>
  <si>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- zemina vytlačená potrubím o DN do 180mm se od kubatury obsypů neodečítá</t>
  </si>
  <si>
    <t>17750R</t>
  </si>
  <si>
    <t>ZEMNÍ HRÁZKY ZE ZEMIN NEPROPUSTNÝCH</t>
  </si>
  <si>
    <t>ruční zřízení a následné odstranění hrázek provizorního zatrubnění na vtoku a výtoku; hrázky  z pytlovaného materiálu pro sklon svahu 1:1, včetně těsnící fólie (22,0 m2); včetně odstranění a odvozu na skládku do 45 km a uložení</t>
  </si>
  <si>
    <t>1,495*6,350 = 9,493 [A]</t>
  </si>
  <si>
    <t>hutnění základové spáry</t>
  </si>
  <si>
    <t>svahování pod odlážděním svahů</t>
  </si>
  <si>
    <t>62,380+1,954+10,018+24,999+14,133+5,286+1,954+9,322+2,134+3,234+0,483+2,549+4,316+1,946+2,847 = 147,555 [A]</t>
  </si>
  <si>
    <t>21264</t>
  </si>
  <si>
    <t>TRATIVODY KOMPLET Z TRUB Z PLAST HMOT DN DO 200MM</t>
  </si>
  <si>
    <t>za rubem opěr, DN160, vč. obetonování mezerovitým betonem (1,7 m3), včetně "T" kusů a vyústění prostupy v opěrách</t>
  </si>
  <si>
    <t>9,264+9,140 = 18,404 [A]</t>
  </si>
  <si>
    <t>Položka platí pro kompletní konstrukce trativodů a zahrnuje zejména: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- nezahrnuje opláštění z geotextilie, fólie</t>
  </si>
  <si>
    <t>21341</t>
  </si>
  <si>
    <t>DRENÁŽNÍ VRSTVY Z PLASTBETONU (PLASTMALTY)</t>
  </si>
  <si>
    <t>odvodnění izolace, pásek na NK z polymerního betonu</t>
  </si>
  <si>
    <t>0,039+0,019 = 0,058 [A]</t>
  </si>
  <si>
    <t>Položka zahrnuje:
- dodávku předepsaného materiálu pro drenážní vrstvu, včetně mimostaveništní a vnitrostaveništní dopravy
- provedení drenážní vrstvy předepsaných rozměrů a předepsaného tvaru</t>
  </si>
  <si>
    <t>sanační polštář z kameniva (výměna podloží), frakce 0/63, huněno na Id=0,90</t>
  </si>
  <si>
    <t>98,677*1,100 = 108,545 [A]</t>
  </si>
  <si>
    <t>sanace základové spáry zatlačením kameniva frakce 63/250 v tloušče 400 mm</t>
  </si>
  <si>
    <t>69,500*0,400 = 27,800 [A]</t>
  </si>
  <si>
    <t>sanace základové spáry, zatažení zhutněným kamenivem frakce 0/63 v tloušče 200 mm</t>
  </si>
  <si>
    <t>69,500*0,200 = 13,900 [A]</t>
  </si>
  <si>
    <t>separační geotextilie v sanačním polštáři, gramáž min. 350 g/m2</t>
  </si>
  <si>
    <t>80,437+69,500 = 149,937 [A]</t>
  </si>
  <si>
    <t>272325</t>
  </si>
  <si>
    <t>ZÁKLADY ZE ŽELEZOBETONU DO C30/37</t>
  </si>
  <si>
    <t>základová deska mostu, C 30/37, XC4, XF2, XD2, XA2, vč. bednění; max velikost zrna 16 mm</t>
  </si>
  <si>
    <t>59,400*0,400 = 23,760 [A]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</si>
  <si>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</t>
  </si>
  <si>
    <t>272365</t>
  </si>
  <si>
    <t>VÝZTUŽ ZÁKLADŮ Z OCELI 10505, B500B</t>
  </si>
  <si>
    <t>výztuž základů mostu 180 kg/m3, vč. ochrany PKO</t>
  </si>
  <si>
    <t>23,760*0,180 = 4,277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</si>
  <si>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</si>
  <si>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28997F</t>
  </si>
  <si>
    <t>OPLÁŠTĚNÍ (ZPEVNĚNÍ) Z GEOTEXTILIE DO 600G/M2</t>
  </si>
  <si>
    <t>oboustranná ochrana těsnící PE fólie (viz položka 28999), geotextilie hm. min. 600 g/m2</t>
  </si>
  <si>
    <t>2*83,295 = 166,590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</si>
  <si>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</t>
  </si>
  <si>
    <t>28999</t>
  </si>
  <si>
    <t>OPLÁŠTĚNÍ (ZPEVNĚNÍ) Z FÓLIE</t>
  </si>
  <si>
    <t>PE těsnící fólie (těsnící geomembrána tl. min. 1 mm) s pevností min. 20 kN/m a s protažením min. 20% (v obou směrech)</t>
  </si>
  <si>
    <t>46,623+36,672 = 83,295 [A]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</si>
  <si>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</t>
  </si>
  <si>
    <t>31717</t>
  </si>
  <si>
    <t>KOVOVÉ KONSTRUKCE PRO KOTVENÍ ŘÍMSY</t>
  </si>
  <si>
    <t>KG</t>
  </si>
  <si>
    <t>kotvení říms na mostě do vývrtů na chemické kotvy (28 ks); včetně vývrtů, včetně vlepení</t>
  </si>
  <si>
    <t>6*(14+14) = 168,000 [A]</t>
  </si>
  <si>
    <t>Položka zahrnuje dodávku (výrobu) kotevního prvku předepsaného tvaru a jeho osazení do předepsané polohy včetně nezbytných prací (vrty, zálivky apod.)</t>
  </si>
  <si>
    <t>317325</t>
  </si>
  <si>
    <t>ŘÍMSY ZE ŽELEZOBETONU DO C30/37</t>
  </si>
  <si>
    <t>C 30/37 XC4, XF4, XD3, vč. bednění, úpravy prac. spar</t>
  </si>
  <si>
    <t>3,712+3,775 = 7,487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</si>
  <si>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</si>
  <si>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317365</t>
  </si>
  <si>
    <t>VÝZTUŽ ŘÍMS Z OCELI 10505, B500B</t>
  </si>
  <si>
    <t>200 kg/m3, vč. opatření PKO</t>
  </si>
  <si>
    <t>7,487*0,200 = 1,497 [A]</t>
  </si>
  <si>
    <t>položka zahrnuje: 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výztuže,
- separaci výztuže,
- osazení měřících zařízení a úpravy pro ně,
- osazení měřících skříní nebo míst pro měření bludných proudů.</t>
  </si>
  <si>
    <t>333325</t>
  </si>
  <si>
    <t>MOSTNÍ OPĚRY A KŘÍDLA ZE ŽELEZOVÉHO BETONU DO C30/37</t>
  </si>
  <si>
    <t>zavěšená křídla C 30/37 XF2, XA2,  vč. bednění</t>
  </si>
  <si>
    <t>38,429*0,500 = 19,215 [A]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</si>
  <si>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</si>
  <si>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333365</t>
  </si>
  <si>
    <t>VÝZTUŽ MOSTNÍCH OPĚR A KŘÍDEL Z OCELI 10505, B500B</t>
  </si>
  <si>
    <t>výztuž křídel odhad 180 kg/m3, vč. opatření PKO přes pracovní spáry</t>
  </si>
  <si>
    <t>19,215*0,180 = 3,459 [A]</t>
  </si>
  <si>
    <t>389325</t>
  </si>
  <si>
    <t>MOSTNÍ RÁMOVÉ KONSTRUKCE ZE ŽELEZOBETONU C30/37</t>
  </si>
  <si>
    <t>stěny a příčle C 30/37 XF2, XA2, vč. bednění, kov. výrobků, kotevních prvků, prostupů, průchodek; max velikost zrna 16 mm, vč.skruže 82,5 m3OP</t>
  </si>
  <si>
    <t>62,331*0,400+2,656*4,245 = 36,207 [A]</t>
  </si>
  <si>
    <t>389365</t>
  </si>
  <si>
    <t>VÝZTUŽ MOSTNÍ RÁMOVÉ KONSTRUKCE Z OCELI 10505, B500B</t>
  </si>
  <si>
    <t>stěny a příčle odhad 180 kg/m3, vč. opatření PKO přes pracovní spáry</t>
  </si>
  <si>
    <t>0,18*36,207 = 6,517 [A]</t>
  </si>
  <si>
    <t>4</t>
  </si>
  <si>
    <t>Vodorovné konstrukce</t>
  </si>
  <si>
    <t>431125</t>
  </si>
  <si>
    <t>SCHODIŠŤ KONSTR Z DÍLCŮ ŽELEZOBETON DO C30/37 (B37)</t>
  </si>
  <si>
    <t>schodiště z prefabrikovaných bet. stupňů, vč. výztuže (0,03 t), bet. lože C25/30 XC2, XF2, vč. podkladního betonu, vč. podsypu ze ŠD</t>
  </si>
  <si>
    <t>1,378+0,915+0,613 = 2,906 [A]</t>
  </si>
  <si>
    <t>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</t>
  </si>
  <si>
    <t>451312</t>
  </si>
  <si>
    <t>PODKLADNÍ A VÝPLŇOVÉ VRSTVY Z PROSTÉHO BETONU C12/15</t>
  </si>
  <si>
    <t>spádovaný podklad pod drenáž za opěrami</t>
  </si>
  <si>
    <t>30,657*0,300 = 9,197 [A]</t>
  </si>
  <si>
    <t>podkladní beton C12/15</t>
  </si>
  <si>
    <t>69,490*0,200 = 13,898 [A]</t>
  </si>
  <si>
    <t>C 12/15, výplňový beton (pod dlažbou v korytě pod mostem)</t>
  </si>
  <si>
    <t>8,565+3,771+4,242 = 16,578 [A]</t>
  </si>
  <si>
    <t>45831</t>
  </si>
  <si>
    <t>VÝPLŇ ZA OPĚRAMI A ZDMI Z PROSTÉHO BETONU</t>
  </si>
  <si>
    <t>beton C 25/30 XF2, přechodový klín</t>
  </si>
  <si>
    <t>23,543+15,075 = 38,618 [A]</t>
  </si>
  <si>
    <t>46251</t>
  </si>
  <si>
    <t>ZÁHOZ Z LOMOVÉHO KAMENE</t>
  </si>
  <si>
    <t>vytvoření přechodového úseku: zához z lomového kamene s proštěrkováníkm (kámen min. 200 kg/ks), nakupovaný materiál, vč. dopravy</t>
  </si>
  <si>
    <t>9,557*0,50 = 4,779 [A]</t>
  </si>
  <si>
    <t>položka zahrnuje:
- dodávku a zához lomového kamene předepsané frakce včetně mimostaveništní a vnitrostaveništní dopravy
není-li v zadávací dokumentaci uvedeno jinak, jedná se o nakupovaný materiál</t>
  </si>
  <si>
    <t>465512</t>
  </si>
  <si>
    <t>DLAŽBY Z LOMOVÉHO KAMENE NA MC</t>
  </si>
  <si>
    <t>odláždění v korytě, kolem křídel a svahů silničního tělesa do betonového lože, celková tloušťka 300 mm, včetně podsypu štěrkodrtí (7,5 m3); včetně vytvoření skluzů a vývařišť</t>
  </si>
  <si>
    <t>166,055*0,30 = 49,817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</si>
  <si>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</si>
  <si>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46731</t>
  </si>
  <si>
    <t>STUPNĚ A PRAHY VODNÍCH KORYT Z PROSTÉHO BETONU</t>
  </si>
  <si>
    <t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</t>
  </si>
  <si>
    <t>572211</t>
  </si>
  <si>
    <t>SPOJOVACÍ POSTŘIK Z ASFALTU DO 0,5KG/M2</t>
  </si>
  <si>
    <t>2 vrstvy, na ACL 16+, na LA; PS-A dle ČSN 73 6129, množství zbytkového pojiva 0,25 kg/m2</t>
  </si>
  <si>
    <t>34,955+45,992 = 80,947 [A]</t>
  </si>
  <si>
    <t>572741</t>
  </si>
  <si>
    <t>DVOUVRSTVÝ ASFALTOVÝ NÁTĚR DO 2,0KG/M2</t>
  </si>
  <si>
    <t>vodonepropustný nátěr vozovky š. 500 mm podél obrubníků (asfaltová suspenze)</t>
  </si>
  <si>
    <t>15,800*0,50 = 7,900 [A]</t>
  </si>
  <si>
    <t>- dodání všech předepsaných materiálů pro nátěry v předepsaném množství
- provedení dle předepsaného technologického předpisu
- zřízení vrstvy bez rozlišení šířky, pokládání vrstvy po etapách
- úpravu napojení, ukončení</t>
  </si>
  <si>
    <t>57475</t>
  </si>
  <si>
    <t>VOZOVKOVÉ VÝZTUŽNÉ VRSTVY Z GEOMŘÍŽOVINY</t>
  </si>
  <si>
    <t>geomřížovina ve vozovce nad spárou NK x klín</t>
  </si>
  <si>
    <t>2,000*18,400 = 36,800 [A]</t>
  </si>
  <si>
    <t>Položka zahrnuje:
- dodání geomříže v požadované kvalitě a v množství včetně přesahů (přesahy započteny v jednotkové ceně)
- očištění podkladu
- pokládka geomříže dle předepsaného technologického předpisu
Položka nezahrnuje:
- x</t>
  </si>
  <si>
    <t>asf. beton ACO 11+, tl. 40 mm, 50/70, dle ČSN 73 6121 a ČSN EN 13108-1 ed. 2; na mostě</t>
  </si>
  <si>
    <t>asf. beton ACL 16+, tl. 50 mm, 50/70, dle ČSN 73 6121 a ČSN EN 13108-1 ed. 2; na mostě</t>
  </si>
  <si>
    <t>34.955000 = 34,955 [A]</t>
  </si>
  <si>
    <t>575C43</t>
  </si>
  <si>
    <t>LITÝ ASFALT MA IV (OCHRANA MOSTNÍ IZOLACE) 11 TL. 35MM</t>
  </si>
  <si>
    <t>litý asfalt na mostě s přesahem na přech. klíny, litý asfalt MA 11 IV tl. 35 mm</t>
  </si>
  <si>
    <t>45.992000 = 45,992 [A]</t>
  </si>
  <si>
    <t>7</t>
  </si>
  <si>
    <t>Přidružená stavební výroba</t>
  </si>
  <si>
    <t>711111</t>
  </si>
  <si>
    <t>IZOLACE BĚŽNÝCH KONSTRUKCÍ PROTI ZEMNÍ VLHKOSTI ASFALTOVÝMI NÁTĚRY</t>
  </si>
  <si>
    <t>obsypané povrchy rovnoběžných křídel a rámové konstrukce neopatřené NAIP (1xNp+2xNa)</t>
  </si>
  <si>
    <t>9,810+7,568+9,787+11,264+6,435+3,820+5,589+6,428+8,084+12,893+2,658+40,597+0,702+0,698+2,713+5,460+5,387 = 139,893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</si>
  <si>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</si>
  <si>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711432</t>
  </si>
  <si>
    <t>IZOLACE MOSTOVEK POD ŘÍMSOU ASFALTOVÝMI PÁSY</t>
  </si>
  <si>
    <t>ochrana izolace pod římsami, asf. pás s hliníkovou vložkou</t>
  </si>
  <si>
    <t>10,77*0,575 = 6,193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</si>
  <si>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lepenku s hliníkovou vložkou, litý asfalt, asfaltový beton</t>
  </si>
  <si>
    <t>711442</t>
  </si>
  <si>
    <t>IZOLACE MOSTOVEK CELOPLOŠNÁ ASFALTOVÝMI PÁSY S PEČETÍCÍ VRSTVOU</t>
  </si>
  <si>
    <t>izolace NK, rubu opěrl, vč. pečetící vrstvy (41 m2) a kotevního nátěru (69 m2)</t>
  </si>
  <si>
    <t>40,336+29,012+30,233+9,394 = 108,975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</si>
  <si>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</si>
  <si>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>711509</t>
  </si>
  <si>
    <t>OCHRANA IZOLACE NA POVRCHU TEXTILIÍ</t>
  </si>
  <si>
    <t>vrstva geotextilie jako ochrana proti poškození izolace; hmotnost min. 600 g/m2</t>
  </si>
  <si>
    <t>68.638000 = 68,638 [A]</t>
  </si>
  <si>
    <t>položka zahrnuje:
- dodání  předepsaného ochranného materiálu
- zřízení ochrany izolace</t>
  </si>
  <si>
    <t>78383</t>
  </si>
  <si>
    <t>NÁTĚRY BETON KONSTR TYP S4 (OS-C)</t>
  </si>
  <si>
    <t>římsy, sekundární ochrana proti CH.R.P.</t>
  </si>
  <si>
    <t>23,782+23,742 = 47,524 [A]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</si>
  <si>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</si>
  <si>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8</t>
  </si>
  <si>
    <t>Potrubí</t>
  </si>
  <si>
    <t>87627</t>
  </si>
  <si>
    <t>CHRÁNIČKY Z TRUB PLASTOVÝCH DN DO 100MM</t>
  </si>
  <si>
    <t>rezervní HDPE chráničky DN94/110 v římsách, včetně zazátkování a zatahovacího lanka</t>
  </si>
  <si>
    <t>13,700+13,800 = 27,500 [A]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</si>
  <si>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 včetně případně předepsaného utěsnění konců chrániček
- položky platí pro práce prováděné v prostoru zapaženém i nezapaženém a i v kolektorech, chráničkách</t>
  </si>
  <si>
    <t>9115C1</t>
  </si>
  <si>
    <t>SVODIDLO OCEL MOSTNÍ JEDNOSTR, ÚROVEŇ ZADRŽ H2 - DODÁVKA A MONTÁŽ</t>
  </si>
  <si>
    <t>přechodový úsek zábradelního svodidlo na silniční, vč. zatažení madla na sloupky silničního svodidla, vč. protikorozního nátěru</t>
  </si>
  <si>
    <t>položka zahrnuje:
- kompletní dodávku všech dílů ocelového svodidla s předepsanou povrchovou úpravou včetně spojovacích a diltačních prvků
- montáž a osazení svodidla, kotvení, t.j. kotevní desky, šrouby z nerez oceli, vrty a zálivku, pokud zadávací dokumentace nestanoví jinak, případné nivelační hmoty pod kotevní desky
- přechod na jiný typ svodidla nebo přes mostní závěr
- ochranu proti bludným proudům a vývody pro jejich měření
nezahrnuje odrazky nebo retroreflexní fólie</t>
  </si>
  <si>
    <t>9117C1</t>
  </si>
  <si>
    <t>SVOD OCEL ZÁBRADEL ÚROVEŇ ZADRŽ H2 - DODÁVKA A MONTÁŽ</t>
  </si>
  <si>
    <t>ocelové zábradelní svodidlo (H2) se svislou výplní, vč. kotvení do říms (nerezové kotvy z materiálu kvality minimálně A4), vč. PKO</t>
  </si>
  <si>
    <t>12,000+12,000 = 24,000 [A]</t>
  </si>
  <si>
    <t>odrazky uvnitř svodnice, dodávka a osazení, modré</t>
  </si>
  <si>
    <t>2+2 = 4,000 [A]</t>
  </si>
  <si>
    <t>91345</t>
  </si>
  <si>
    <t>NIVELAČNÍ ZNAČKY KOVOVÉ</t>
  </si>
  <si>
    <t>hřebové dle VL4, 509.01, vč. prvního geodetického zaměření v třídě přesnosti 9 (dle TKP 1, tabulka 3 a ČSN 73 0420-2, článek 6.6.12 a tabulka 27)</t>
  </si>
  <si>
    <t>položka zahrnuje:
- dodání a osazení nivelační značky včetně nutných zemních prací
- vnitrostaveništní a mimostaveništní dopravu</t>
  </si>
  <si>
    <t>91355</t>
  </si>
  <si>
    <t>EVIDENČNÍ ČÍSLO MOSTU</t>
  </si>
  <si>
    <t>ev. č. mostu (2056-1), včetně sloupku</t>
  </si>
  <si>
    <t>položka zahrnuje štítek s evidenčním číslem mostu, sloupek dopravní značky včetně osazení a nutných zemních prací a zabetonování</t>
  </si>
  <si>
    <t>917224</t>
  </si>
  <si>
    <t>SILNIČNÍ A CHODNÍKOVÉ OBRUBY Z BETONOVÝCH OBRUBNÍKŮ ŠÍŘ 150MM</t>
  </si>
  <si>
    <t>betonové obrubníky silniční (2,0 m), přechodové (4,0 m) a chodníkové (55,0 m); včetně rýhy (7,40 m3 - vč. odvozu a uložení na skládku 45 km) a betonového lože (6,10 m3)</t>
  </si>
  <si>
    <t>2,0+4,0+55,0 = 61,000 [A]</t>
  </si>
  <si>
    <t>Položka zahrnuje:
dodání a pokládku betonových obrubníků o rozměrech předepsaných zadávací dokumentací
betonové lože i boční betonovou opěrku.</t>
  </si>
  <si>
    <t>919111</t>
  </si>
  <si>
    <t>ŘEZÁNÍ ASFALTOVÉHO KRYTU VOZOVEK TL DO 50MM</t>
  </si>
  <si>
    <t>nad rubem opěr, hl. řezu 40 mm</t>
  </si>
  <si>
    <t>9,280+9,120 = 18,400 [A]</t>
  </si>
  <si>
    <t>931182</t>
  </si>
  <si>
    <t>VÝPLŇ DILATAČNÍCH SPAR Z POLYSTYRENU TL 20MM</t>
  </si>
  <si>
    <t>dilatační spáry říms, spára mezi NK a přechodovým klínem</t>
  </si>
  <si>
    <t>4*0,290+16,851 = 18,011 [A]</t>
  </si>
  <si>
    <t>položka zahrnuje dodávku a osazení předepsaného materiálu, očištění ploch spáry před úpravou, očištění okolí spáry po úpravě</t>
  </si>
  <si>
    <t>pod obrubou, vč. předtěsnění a penetračního nátěru (5,2 m2)</t>
  </si>
  <si>
    <t>12,800+12,710+6,000 = 31,510 [A]</t>
  </si>
  <si>
    <t>nad opěrami (klín x opěra), vč. předtěsnění</t>
  </si>
  <si>
    <t>931333</t>
  </si>
  <si>
    <t>TĚSNĚNÍ DILATAČNÍCH SPAR POLYURETANOVÝM TMELEM PRŮŘEZU DO 300MM2</t>
  </si>
  <si>
    <t>těsnění dilatačních spár říms, s předtěsněním</t>
  </si>
  <si>
    <t>3,800+3,800 = 7,600 [A]</t>
  </si>
  <si>
    <t>těsnění pracovních spár NK</t>
  </si>
  <si>
    <t>12,474+15,042+15,185+12,660+2,907+2,538+3,099+3,329 = 67,234 [A]</t>
  </si>
  <si>
    <t>93136</t>
  </si>
  <si>
    <t>PŘEKRYTÍ DILATAČNÍCH SPAR ASFALTOVOU LEPENKOU</t>
  </si>
  <si>
    <t>přelep spáry NK x přech. klín, š. pásu 1,0 m;  pás s vysokou průtažností</t>
  </si>
  <si>
    <t>1,000*18,400 = 18,400 [A]</t>
  </si>
  <si>
    <t>položka zahrnuje dodávku a připevnění předepsané lepenky, včetně nutných přesahů</t>
  </si>
  <si>
    <t>93631</t>
  </si>
  <si>
    <t>DROBNÉ DOPLŇK KONSTR BETON MONOLIT</t>
  </si>
  <si>
    <t>letopočet výstavby vlisem</t>
  </si>
  <si>
    <t>93650</t>
  </si>
  <si>
    <t>DROBNÉ DOPLŇK KONSTR KOVOVÉ</t>
  </si>
  <si>
    <t>drenážní hliníkový profil 30/20 - odvodnění izolace podélné</t>
  </si>
  <si>
    <t>0,50*(5,45+2*0,50) = 3,225 [A]</t>
  </si>
  <si>
    <t>- dílenská dokumentace, včetně technologického předpisu spojování,
- dodání  materiálu  v požadované kvalitě a výroba konstrukce i dílenská (včetně  pomůcek,  přípravků a prostředků pro výrobu) bez ohledu na náročnost a její hmotnost, dílenská montáž,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jakákoliv doprava a manipulace dílců  a  montážních  sestav,  včetně  dopravy konstrukce z výrobny na stavbu,
- montáž konstrukce na staveništi, včetně montážních prostředků a pomůcek a zednických výpomocí,
- montážní dokumentace včetně technologického předpisu montáže,
- výplň, těsnění a tmelení spar a spojů,
- čištění konstrukce a odstranění všech vrubů (vrypy, otlačeniny a pod.),
- veškeré druhy opracování povrchů, včetně úprav pod nátěry a pod izolaci,
- veškeré druhy dílenských základů a základních nátěrů a povlaků,
- všechny druhy ocelového kotvení,
- dílenskou přejímku a montážní prohlídku, včetně požadovaných dokladů,
- zřízení kotevních otvorů nebo jam, nejsou-li částí jiné konstrukce, jejich úpravy, očištění a ošetření,
- osazení kotvení nebo přímo částí konstrukce do podpůrné konstrukce nebo do zeminy,
- výplň kotevních otvorů  (příp.  podlití  patních  desek)  maltou,  betonem  nebo  jinou speciální hmotou, vyplnění jam zeminou,
- ošetření kotevní oblasti proti vzniku trhlin, vlivu povětrnosti a pod.,
- osazení nivelačních značek, včetně jejich zaměření, označení znakem výrobce a vyznačení letopočtu.
Dokumentace pro zadání stavby může dále předepsat že cena položky ještě obsahuje například:
- veškeré druhy protikorozní ochrany a nátěry konstrukcí,
- žárové zinkování ponorem nebo žárové stříkání (metalizace) kovem,
- zvláštní spojovací prostředky, rozebíratelnost konstrukce,
- osazení měřících zařízení a úpravy pro ně
- ochranná opatření před účinky bludných proudů
- ochranu před přepětím.</t>
  </si>
  <si>
    <t>936541</t>
  </si>
  <si>
    <t>MOSTNÍ ODVODŇOVACÍ TRUBKA (POVRCHŮ IZOLACE) Z NEREZ OCELI</t>
  </si>
  <si>
    <t>odvodňovací trubička izolace z nerezové oceli (1.4404 nebo 1.4571), komplet, vč. průchodek</t>
  </si>
  <si>
    <t>položka zahrnuje:
- výrobní dokumentaci (včetně technologického předpisu)
- dodání kompletní odvodňovací soupravy z předepsaného materiálu,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</t>
  </si>
  <si>
    <t>801</t>
  </si>
  <si>
    <t>Vegetační úpravy</t>
  </si>
  <si>
    <t>11120</t>
  </si>
  <si>
    <t>ODSTRANĚNÍ KŘOVIN</t>
  </si>
  <si>
    <t>odstranění stávajících keřovitých porostů, vč. likvidace v místě</t>
  </si>
  <si>
    <t>570,80+745,90 = 1316,700 [A]</t>
  </si>
  <si>
    <t>odstranění křovin a stromů do průměru 100 mm
doprava dřevin bez ohledu na vzdálenost
spálení na hromadách nebo štěpkování</t>
  </si>
  <si>
    <t>11201</t>
  </si>
  <si>
    <t>KÁCENÍ STROMŮ D KMENE DO 0,5M S ODSTRANĚNÍM PAŘEZŮ</t>
  </si>
  <si>
    <t>14 ks nadlimitních stromů (prům. kmene &gt; 25 cm) + 130 ks podlimitních stromů, štěpkování pařezů v místě, dřevo předáno majiteli pozemku</t>
  </si>
  <si>
    <t>14+130 = 144,000 [A]</t>
  </si>
  <si>
    <t>Kácení stromů se měří v [ks] poražených stromů (průměr stromů se měří ve výšce 1,3m nad terénem) a zahrnuje zejména:
- poražení stromu a osekání větví
- spálení větví na hromadách nebo štěpkování
- dopravu a uložení kmenů, případné další práce s nimi dle pokynů zadávací dokumentace
Odstranění pařezů se měří v [ks] vytrhaných nebo vykopaných pařezů a zahrnuje zejména:
- vytrhání nebo vykopání pařezů
- veškeré zemní práce spojené s odstraněním pařezů
- dopravu a uložení pařezů, případně další práce s nimi dle pokynů zadávací dokumentace
- zásyp jam po pařezech</t>
  </si>
  <si>
    <t>11202</t>
  </si>
  <si>
    <t>KÁCENÍ STROMŮ D KMENE DO 0,9M S ODSTRANĚNÍM PAŘEZŮ</t>
  </si>
  <si>
    <t>štěpkování pařezů v místě, dřevo předáno majiteli pozemku</t>
  </si>
  <si>
    <t>5.000000 = 5,000 [A]</t>
  </si>
  <si>
    <t>11222</t>
  </si>
  <si>
    <t>ODSTRANĚNÍ PAŘEZŮ D DO 0,9M</t>
  </si>
  <si>
    <t>Odstranění pařezů se měří v [ks] vytrhaných nebo vykopaných pařezů, průměr pařezu je uvažován dle stromu ve výšce 1,3m nad terénem, u stávajícího pařezu se stanoví jako změřený průměr vynásobený  koeficientem 1/1,38.
Položka zahrnuje zejména:
- vytrhání nebo vykopání pařezů
- veškeré zemní práce spojené s odstraněním pařezů
- dopravu a uložení pařezů, případně další práce s nimi dle pokynů zadávací dokumentace
- zásyp jam po pařezech.</t>
  </si>
  <si>
    <t>121103</t>
  </si>
  <si>
    <t>SEJMUTÍ ORNICE NEBO LESNÍ PŮDY S ODVOZEM DO 3KM</t>
  </si>
  <si>
    <t>tl. 150 mm, dotčené zelené plochy, vč. odvozu a uložení na meziskládku do 3 km</t>
  </si>
  <si>
    <t>3195,541*0,150+320,330*0,300 = 575,430 [A]</t>
  </si>
  <si>
    <t>položka zahrnuje sejmutí ornice bez ohledu na tloušťku vrstvy a její vodorovnou dopravu
nezahrnuje uložení na trvalou skládku</t>
  </si>
  <si>
    <t>uložení zeminy na mezideponii pro zpětné použití, včetně péče o humózní vrstvu</t>
  </si>
  <si>
    <t>18222</t>
  </si>
  <si>
    <t>ROZPROSTŘENÍ ORNICE VE SVAHU V TL DO 0,15M</t>
  </si>
  <si>
    <t>rozprostření humózní vrstvy v max. tl. 150 mm, vč. dovozu z meziskládky z 3 km</t>
  </si>
  <si>
    <t>575,430/0,15 = 3836,200 [A]</t>
  </si>
  <si>
    <t>položka zahrnuje:
nutné přemístění ornice z dočasných skládek vzdálených do 50m
rozprostření ornice v předepsané tloušťce ve svahu přes 1:5</t>
  </si>
  <si>
    <t>18241</t>
  </si>
  <si>
    <t>ZALOŽENÍ TRÁVNÍKU RUČNÍM VÝSEVEM</t>
  </si>
  <si>
    <t>osetí ploch dočasného záboru neosazovaných keři travním semenem</t>
  </si>
  <si>
    <t>Zahrnuje dodání předepsané travní směsi, její výsev na ornici, zalévání, první pokosení, to vše bez ohledu na sklon terénu</t>
  </si>
  <si>
    <t>18481</t>
  </si>
  <si>
    <t>OCHRANA STROMŮ BEDNĚNÍM</t>
  </si>
  <si>
    <t>5 ks prům. do 0,50 m, včetně odstranění</t>
  </si>
  <si>
    <t>5*4*2,50*1,00 = 50,000 [A]</t>
  </si>
  <si>
    <t>položka zahrnuje veškerý materiál, výrobky a polotovary, včetně mimostaveništní a vnitrostaveništní dopravy (rovněž přesuny), včetně naložení a složení, případně s uložením</t>
  </si>
  <si>
    <t>184B14</t>
  </si>
  <si>
    <t>VYSAZOVÁNÍ STROMŮ LISTNATÝCH S BALEM OBVOD KMENE DO 14CM, PODCHOZÍ VÝŠ MIN 2,2M</t>
  </si>
  <si>
    <t>výsadba podle požadavků MÚ Plasy (MEPL-SU/2021/1064-2 z 14/6/2021): v ploše bývalé silnice, duby a javory, v rastru 5x5 m = 4 ks/25 m2</t>
  </si>
  <si>
    <t>60.000000 = 60,000 [A]</t>
  </si>
  <si>
    <t>Položka vysazování stromů dodávku projektem předepsaných  stromů, hloubení jamek (min. rozměry pro stromy min. 1,5 násobek balu výpěstku) s event. výměnou půdy, s hnojením anorganickým hnojivem a přídavkem organického hnojiva min. 5kg pro stromy, zálivku, kůly, chráničky ke stromům nebo ochrana stromů nátěrem a pod.
Obvod kmene se měří ve výšce 1,00m nad zemí.
položka zahrnuje veškerý materiál, výrobky a polotovary, včetně mimostaveništní a vnitrostaveništní dopravy (rovněž přesuny), včetně naložení a složení, případně s uložením</t>
  </si>
  <si>
    <t>výsadba podle požadavků MÚ Plasy (MEPL-SU/2021/1064-2 z 14/6/2021): podél potoka, olše,oboustranně po 4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</si>
</sst>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5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0" fontId="4" fillId="0" borderId="1" xfId="5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164" fontId="4" fillId="0" borderId="1" xfId="5" applyNumberFormat="1" applyBorder="1" applyAlignment="1">
      <alignment vertical="center" wrapText="1"/>
    </xf>
    <xf numFmtId="49" fontId="4" fillId="0" borderId="1" xfId="5" quotePrefix="1" applyNumberFormat="1" applyBorder="1">
      <alignment horizontal="left" vertical="center" wrapText="1"/>
    </xf>
  </cellXfs>
  <cellStyles count="14">
    <cellStyle name="NadpisRekapitulaceSoupisPraciStyle" xfId="2" xr:uid="{00000000-0005-0000-0000-000002000000}"/>
    <cellStyle name="NadpisStrukturyStyle" xfId="7" xr:uid="{00000000-0005-0000-0000-000007000000}"/>
    <cellStyle name="NadpisySloupcuStyle" xfId="4" xr:uid="{00000000-0005-0000-0000-000004000000}"/>
    <cellStyle name="NormalBoldLeftStyle" xfId="9" xr:uid="{00000000-0005-0000-0000-000009000000}"/>
    <cellStyle name="NormalBoldRightStyle" xfId="10" xr:uid="{00000000-0005-0000-0000-00000A000000}"/>
    <cellStyle name="NormalBoldStyle" xfId="5" xr:uid="{00000000-0005-0000-0000-000005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6" xr:uid="{00000000-0005-0000-0000-000006000000}"/>
    <cellStyle name="StavebniDilStyle" xfId="8" xr:uid="{00000000-0005-0000-0000-000008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workbookViewId="0">
      <selection activeCell="B8" sqref="B8"/>
    </sheetView>
  </sheetViews>
  <sheetFormatPr defaultRowHeight="15" x14ac:dyDescent="0.25"/>
  <cols>
    <col min="1" max="1" width="11.28515625" customWidth="1"/>
    <col min="2" max="2" width="5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5" t="s">
        <v>2</v>
      </c>
      <c r="C2" s="3"/>
      <c r="D2" s="3"/>
      <c r="E2" s="3"/>
    </row>
    <row r="3" spans="1:5" x14ac:dyDescent="0.25">
      <c r="A3" s="3"/>
      <c r="B3" s="46"/>
      <c r="C3" s="3"/>
      <c r="D3" s="3"/>
      <c r="E3" s="3"/>
    </row>
    <row r="4" spans="1:5" ht="18.75" customHeight="1" x14ac:dyDescent="0.25">
      <c r="A4" s="3"/>
      <c r="B4" s="45" t="s">
        <v>3</v>
      </c>
      <c r="C4" s="46"/>
      <c r="D4" s="46"/>
      <c r="E4" s="46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4" t="s">
        <v>4</v>
      </c>
      <c r="C6" s="5">
        <f>SUM(C10:C15)</f>
        <v>0</v>
      </c>
      <c r="D6" s="3"/>
      <c r="E6" s="3"/>
    </row>
    <row r="7" spans="1:5" x14ac:dyDescent="0.25">
      <c r="A7" s="3"/>
      <c r="B7" s="4" t="s">
        <v>5</v>
      </c>
      <c r="C7" s="5">
        <f>SUM(E10:E15)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x14ac:dyDescent="0.25">
      <c r="A10" s="54" t="s">
        <v>20</v>
      </c>
      <c r="B10" s="7" t="s">
        <v>21</v>
      </c>
      <c r="C10" s="53">
        <f>'0001'!I3</f>
        <v>0</v>
      </c>
      <c r="D10" s="53">
        <f>SUMIFS('0001'!O:O,'0001'!A:A,"P")</f>
        <v>0</v>
      </c>
      <c r="E10" s="53">
        <f t="shared" ref="E10:E15" si="0">C10+D10</f>
        <v>0</v>
      </c>
    </row>
    <row r="11" spans="1:5" x14ac:dyDescent="0.25">
      <c r="A11" s="54" t="s">
        <v>109</v>
      </c>
      <c r="B11" s="7" t="s">
        <v>110</v>
      </c>
      <c r="C11" s="53">
        <f>'0011'!I3</f>
        <v>0</v>
      </c>
      <c r="D11" s="53">
        <f>SUMIFS('0011'!O:O,'0011'!A:A,"P")</f>
        <v>0</v>
      </c>
      <c r="E11" s="53">
        <f t="shared" si="0"/>
        <v>0</v>
      </c>
    </row>
    <row r="12" spans="1:5" x14ac:dyDescent="0.25">
      <c r="A12" s="54" t="s">
        <v>169</v>
      </c>
      <c r="B12" s="7" t="s">
        <v>170</v>
      </c>
      <c r="C12" s="53">
        <f>'1011'!I3</f>
        <v>0</v>
      </c>
      <c r="D12" s="53">
        <f>SUMIFS('1011'!O:O,'1011'!A:A,"P")</f>
        <v>0</v>
      </c>
      <c r="E12" s="53">
        <f t="shared" si="0"/>
        <v>0</v>
      </c>
    </row>
    <row r="13" spans="1:5" x14ac:dyDescent="0.25">
      <c r="A13" s="54" t="s">
        <v>348</v>
      </c>
      <c r="B13" s="7" t="s">
        <v>349</v>
      </c>
      <c r="C13" s="53">
        <f>'1511'!I3</f>
        <v>0</v>
      </c>
      <c r="D13" s="53">
        <f>SUMIFS('1511'!O:O,'1511'!A:A,"P")</f>
        <v>0</v>
      </c>
      <c r="E13" s="53">
        <f t="shared" si="0"/>
        <v>0</v>
      </c>
    </row>
    <row r="14" spans="1:5" x14ac:dyDescent="0.25">
      <c r="A14" s="54" t="s">
        <v>431</v>
      </c>
      <c r="B14" s="7" t="s">
        <v>432</v>
      </c>
      <c r="C14" s="53">
        <f>'2011'!I3</f>
        <v>0</v>
      </c>
      <c r="D14" s="53">
        <f>SUMIFS('2011'!O:O,'2011'!A:A,"P")</f>
        <v>0</v>
      </c>
      <c r="E14" s="53">
        <f t="shared" si="0"/>
        <v>0</v>
      </c>
    </row>
    <row r="15" spans="1:5" x14ac:dyDescent="0.25">
      <c r="A15" s="54" t="s">
        <v>706</v>
      </c>
      <c r="B15" s="7" t="s">
        <v>707</v>
      </c>
      <c r="C15" s="53">
        <f>'8011'!I3</f>
        <v>0</v>
      </c>
      <c r="D15" s="53">
        <f>SUMIFS('8011'!O:O,'8011'!A:A,"P")</f>
        <v>0</v>
      </c>
      <c r="E15" s="53">
        <f t="shared" si="0"/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4"/>
  <sheetViews>
    <sheetView topLeftCell="B1" workbookViewId="0">
      <selection activeCell="G6" sqref="G6:G7"/>
    </sheetView>
  </sheetViews>
  <sheetFormatPr defaultRowHeight="15" x14ac:dyDescent="0.25"/>
  <cols>
    <col min="1" max="1" width="9.140625" hidden="1"/>
    <col min="2" max="3" width="11.28515625" bestFit="1" customWidth="1"/>
    <col min="4" max="4" width="7.85546875" bestFit="1" customWidth="1"/>
    <col min="5" max="5" width="64.85546875" customWidth="1"/>
    <col min="6" max="6" width="4.42578125" bestFit="1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8"/>
      <c r="C1" s="9"/>
      <c r="D1" s="9"/>
      <c r="E1" s="10" t="s">
        <v>1</v>
      </c>
      <c r="F1" s="9"/>
      <c r="G1" s="9"/>
      <c r="H1" s="9"/>
      <c r="I1" s="9"/>
      <c r="J1" s="11"/>
      <c r="P1">
        <v>3</v>
      </c>
    </row>
    <row r="2" spans="1:16" ht="20.25" x14ac:dyDescent="0.25">
      <c r="A2" s="1"/>
      <c r="B2" s="12"/>
      <c r="C2" s="13"/>
      <c r="D2" s="13"/>
      <c r="E2" s="14" t="s">
        <v>13</v>
      </c>
      <c r="F2" s="13"/>
      <c r="G2" s="13"/>
      <c r="H2" s="13"/>
      <c r="I2" s="13"/>
      <c r="J2" s="15"/>
    </row>
    <row r="3" spans="1:16" x14ac:dyDescent="0.25">
      <c r="A3" s="3" t="s">
        <v>14</v>
      </c>
      <c r="B3" s="16" t="s">
        <v>15</v>
      </c>
      <c r="C3" s="47" t="s">
        <v>16</v>
      </c>
      <c r="D3" s="48"/>
      <c r="E3" s="17" t="s">
        <v>17</v>
      </c>
      <c r="F3" s="13"/>
      <c r="G3" s="13"/>
      <c r="H3" s="18" t="s">
        <v>11</v>
      </c>
      <c r="I3" s="19">
        <f>SUMIFS(I9:I64,A9:A64,"SD")</f>
        <v>0</v>
      </c>
      <c r="J3" s="15"/>
      <c r="O3">
        <v>0</v>
      </c>
      <c r="P3">
        <v>2</v>
      </c>
    </row>
    <row r="4" spans="1:16" x14ac:dyDescent="0.25">
      <c r="A4" s="3" t="s">
        <v>18</v>
      </c>
      <c r="B4" s="16" t="s">
        <v>19</v>
      </c>
      <c r="C4" s="47" t="s">
        <v>20</v>
      </c>
      <c r="D4" s="48"/>
      <c r="E4" s="17" t="s">
        <v>21</v>
      </c>
      <c r="F4" s="13"/>
      <c r="G4" s="13"/>
      <c r="H4" s="13"/>
      <c r="I4" s="13"/>
      <c r="J4" s="15"/>
      <c r="O4">
        <v>0.12</v>
      </c>
      <c r="P4">
        <v>2</v>
      </c>
    </row>
    <row r="5" spans="1:16" x14ac:dyDescent="0.25">
      <c r="A5" s="3" t="s">
        <v>22</v>
      </c>
      <c r="B5" s="16" t="s">
        <v>23</v>
      </c>
      <c r="C5" s="47" t="s">
        <v>11</v>
      </c>
      <c r="D5" s="48"/>
      <c r="E5" s="17" t="s">
        <v>12</v>
      </c>
      <c r="F5" s="13"/>
      <c r="G5" s="13"/>
      <c r="H5" s="13"/>
      <c r="I5" s="13"/>
      <c r="J5" s="15"/>
      <c r="O5">
        <v>0.21</v>
      </c>
    </row>
    <row r="6" spans="1:16" x14ac:dyDescent="0.25">
      <c r="A6" s="49" t="s">
        <v>24</v>
      </c>
      <c r="B6" s="50" t="s">
        <v>25</v>
      </c>
      <c r="C6" s="51" t="s">
        <v>26</v>
      </c>
      <c r="D6" s="51" t="s">
        <v>27</v>
      </c>
      <c r="E6" s="51" t="s">
        <v>28</v>
      </c>
      <c r="F6" s="51" t="s">
        <v>29</v>
      </c>
      <c r="G6" s="51" t="s">
        <v>30</v>
      </c>
      <c r="H6" s="51" t="s">
        <v>31</v>
      </c>
      <c r="I6" s="51"/>
      <c r="J6" s="52" t="s">
        <v>32</v>
      </c>
    </row>
    <row r="7" spans="1:16" x14ac:dyDescent="0.25">
      <c r="A7" s="49"/>
      <c r="B7" s="50"/>
      <c r="C7" s="51"/>
      <c r="D7" s="51"/>
      <c r="E7" s="51"/>
      <c r="F7" s="51"/>
      <c r="G7" s="51"/>
      <c r="H7" s="6" t="s">
        <v>33</v>
      </c>
      <c r="I7" s="6" t="s">
        <v>34</v>
      </c>
      <c r="J7" s="52"/>
    </row>
    <row r="8" spans="1:16" x14ac:dyDescent="0.25">
      <c r="A8" s="22">
        <v>0</v>
      </c>
      <c r="B8" s="20">
        <v>1</v>
      </c>
      <c r="C8" s="23">
        <v>2</v>
      </c>
      <c r="D8" s="6">
        <v>3</v>
      </c>
      <c r="E8" s="23">
        <v>4</v>
      </c>
      <c r="F8" s="6">
        <v>5</v>
      </c>
      <c r="G8" s="6">
        <v>6</v>
      </c>
      <c r="H8" s="6">
        <v>7</v>
      </c>
      <c r="I8" s="23">
        <v>8</v>
      </c>
      <c r="J8" s="21">
        <v>9</v>
      </c>
    </row>
    <row r="9" spans="1:16" x14ac:dyDescent="0.25">
      <c r="A9" s="24" t="s">
        <v>35</v>
      </c>
      <c r="B9" s="25"/>
      <c r="C9" s="26" t="s">
        <v>36</v>
      </c>
      <c r="D9" s="27"/>
      <c r="E9" s="24" t="s">
        <v>37</v>
      </c>
      <c r="F9" s="27"/>
      <c r="G9" s="27"/>
      <c r="H9" s="27"/>
      <c r="I9" s="28">
        <f>SUMIFS(I10:I12,A10:A12,"P")</f>
        <v>0</v>
      </c>
      <c r="J9" s="29"/>
    </row>
    <row r="10" spans="1:16" x14ac:dyDescent="0.25">
      <c r="A10" s="30" t="s">
        <v>38</v>
      </c>
      <c r="B10" s="30">
        <v>1</v>
      </c>
      <c r="C10" s="31" t="s">
        <v>39</v>
      </c>
      <c r="D10" s="30" t="s">
        <v>40</v>
      </c>
      <c r="E10" s="32" t="s">
        <v>41</v>
      </c>
      <c r="F10" s="33" t="s">
        <v>42</v>
      </c>
      <c r="G10" s="34">
        <v>1</v>
      </c>
      <c r="H10" s="35">
        <v>0</v>
      </c>
      <c r="I10" s="35">
        <f>ROUND(G10*H10,P4)</f>
        <v>0</v>
      </c>
      <c r="J10" s="33" t="s">
        <v>43</v>
      </c>
      <c r="O10" s="36">
        <f>I10*0.21</f>
        <v>0</v>
      </c>
      <c r="P10">
        <v>3</v>
      </c>
    </row>
    <row r="11" spans="1:16" ht="105" x14ac:dyDescent="0.25">
      <c r="A11" s="30" t="s">
        <v>44</v>
      </c>
      <c r="B11" s="37"/>
      <c r="C11" s="38"/>
      <c r="D11" s="38"/>
      <c r="E11" s="32" t="s">
        <v>45</v>
      </c>
      <c r="F11" s="38"/>
      <c r="G11" s="38"/>
      <c r="H11" s="38"/>
      <c r="I11" s="38"/>
      <c r="J11" s="39"/>
    </row>
    <row r="12" spans="1:16" ht="30" x14ac:dyDescent="0.25">
      <c r="A12" s="30" t="s">
        <v>46</v>
      </c>
      <c r="B12" s="37"/>
      <c r="C12" s="38"/>
      <c r="D12" s="38"/>
      <c r="E12" s="32" t="s">
        <v>47</v>
      </c>
      <c r="F12" s="38"/>
      <c r="G12" s="38"/>
      <c r="H12" s="38"/>
      <c r="I12" s="38"/>
      <c r="J12" s="39"/>
    </row>
    <row r="13" spans="1:16" x14ac:dyDescent="0.25">
      <c r="A13" s="24" t="s">
        <v>35</v>
      </c>
      <c r="B13" s="25"/>
      <c r="C13" s="26" t="s">
        <v>48</v>
      </c>
      <c r="D13" s="27"/>
      <c r="E13" s="24" t="s">
        <v>49</v>
      </c>
      <c r="F13" s="27"/>
      <c r="G13" s="27"/>
      <c r="H13" s="27"/>
      <c r="I13" s="28">
        <f>SUMIFS(I14:I16,A14:A16,"P")</f>
        <v>0</v>
      </c>
      <c r="J13" s="29"/>
    </row>
    <row r="14" spans="1:16" x14ac:dyDescent="0.25">
      <c r="A14" s="30" t="s">
        <v>38</v>
      </c>
      <c r="B14" s="30">
        <v>2</v>
      </c>
      <c r="C14" s="31" t="s">
        <v>50</v>
      </c>
      <c r="D14" s="30" t="s">
        <v>40</v>
      </c>
      <c r="E14" s="32" t="s">
        <v>51</v>
      </c>
      <c r="F14" s="33" t="s">
        <v>42</v>
      </c>
      <c r="G14" s="34">
        <v>1</v>
      </c>
      <c r="H14" s="35">
        <v>0</v>
      </c>
      <c r="I14" s="35">
        <f>ROUND(G14*H14,P4)</f>
        <v>0</v>
      </c>
      <c r="J14" s="33" t="s">
        <v>43</v>
      </c>
      <c r="O14" s="36">
        <f>I14*0.21</f>
        <v>0</v>
      </c>
      <c r="P14">
        <v>3</v>
      </c>
    </row>
    <row r="15" spans="1:16" x14ac:dyDescent="0.25">
      <c r="A15" s="30" t="s">
        <v>44</v>
      </c>
      <c r="B15" s="37"/>
      <c r="C15" s="38"/>
      <c r="D15" s="38"/>
      <c r="E15" s="32" t="s">
        <v>52</v>
      </c>
      <c r="F15" s="38"/>
      <c r="G15" s="38"/>
      <c r="H15" s="38"/>
      <c r="I15" s="38"/>
      <c r="J15" s="39"/>
    </row>
    <row r="16" spans="1:16" ht="105" x14ac:dyDescent="0.25">
      <c r="A16" s="30" t="s">
        <v>46</v>
      </c>
      <c r="B16" s="37"/>
      <c r="C16" s="38"/>
      <c r="D16" s="38"/>
      <c r="E16" s="32" t="s">
        <v>53</v>
      </c>
      <c r="F16" s="38"/>
      <c r="G16" s="38"/>
      <c r="H16" s="38"/>
      <c r="I16" s="38"/>
      <c r="J16" s="39"/>
    </row>
    <row r="17" spans="1:16" x14ac:dyDescent="0.25">
      <c r="A17" s="24" t="s">
        <v>35</v>
      </c>
      <c r="B17" s="25"/>
      <c r="C17" s="26" t="s">
        <v>54</v>
      </c>
      <c r="D17" s="27"/>
      <c r="E17" s="24" t="s">
        <v>55</v>
      </c>
      <c r="F17" s="27"/>
      <c r="G17" s="27"/>
      <c r="H17" s="27"/>
      <c r="I17" s="28">
        <f>SUMIFS(I18:I64,A18:A64,"P")</f>
        <v>0</v>
      </c>
      <c r="J17" s="29"/>
    </row>
    <row r="18" spans="1:16" x14ac:dyDescent="0.25">
      <c r="A18" s="30" t="s">
        <v>38</v>
      </c>
      <c r="B18" s="30">
        <v>3</v>
      </c>
      <c r="C18" s="31" t="s">
        <v>56</v>
      </c>
      <c r="D18" s="30"/>
      <c r="E18" s="32" t="s">
        <v>57</v>
      </c>
      <c r="F18" s="33" t="s">
        <v>42</v>
      </c>
      <c r="G18" s="34">
        <v>1</v>
      </c>
      <c r="H18" s="35">
        <v>0</v>
      </c>
      <c r="I18" s="35">
        <f>ROUND(G18*H18,P4)</f>
        <v>0</v>
      </c>
      <c r="J18" s="33" t="s">
        <v>43</v>
      </c>
      <c r="O18" s="36">
        <f>I18*0.21</f>
        <v>0</v>
      </c>
      <c r="P18">
        <v>3</v>
      </c>
    </row>
    <row r="19" spans="1:16" ht="30" x14ac:dyDescent="0.25">
      <c r="A19" s="30" t="s">
        <v>44</v>
      </c>
      <c r="B19" s="37"/>
      <c r="C19" s="38"/>
      <c r="D19" s="38"/>
      <c r="E19" s="32" t="s">
        <v>58</v>
      </c>
      <c r="F19" s="38"/>
      <c r="G19" s="38"/>
      <c r="H19" s="38"/>
      <c r="I19" s="38"/>
      <c r="J19" s="39"/>
    </row>
    <row r="20" spans="1:16" ht="30" x14ac:dyDescent="0.25">
      <c r="A20" s="30" t="s">
        <v>46</v>
      </c>
      <c r="B20" s="37"/>
      <c r="C20" s="38"/>
      <c r="D20" s="38"/>
      <c r="E20" s="32" t="s">
        <v>59</v>
      </c>
      <c r="F20" s="38"/>
      <c r="G20" s="38"/>
      <c r="H20" s="38"/>
      <c r="I20" s="38"/>
      <c r="J20" s="39"/>
    </row>
    <row r="21" spans="1:16" x14ac:dyDescent="0.25">
      <c r="A21" s="30" t="s">
        <v>38</v>
      </c>
      <c r="B21" s="30">
        <v>4</v>
      </c>
      <c r="C21" s="31" t="s">
        <v>60</v>
      </c>
      <c r="D21" s="30" t="s">
        <v>40</v>
      </c>
      <c r="E21" s="32" t="s">
        <v>61</v>
      </c>
      <c r="F21" s="33" t="s">
        <v>42</v>
      </c>
      <c r="G21" s="34">
        <v>1</v>
      </c>
      <c r="H21" s="35">
        <v>0</v>
      </c>
      <c r="I21" s="35">
        <f>ROUND(G21*H21,P4)</f>
        <v>0</v>
      </c>
      <c r="J21" s="33" t="s">
        <v>43</v>
      </c>
      <c r="O21" s="36">
        <f>I21*0.21</f>
        <v>0</v>
      </c>
      <c r="P21">
        <v>3</v>
      </c>
    </row>
    <row r="22" spans="1:16" ht="45" x14ac:dyDescent="0.25">
      <c r="A22" s="30" t="s">
        <v>44</v>
      </c>
      <c r="B22" s="37"/>
      <c r="C22" s="38"/>
      <c r="D22" s="38"/>
      <c r="E22" s="32" t="s">
        <v>62</v>
      </c>
      <c r="F22" s="38"/>
      <c r="G22" s="38"/>
      <c r="H22" s="38"/>
      <c r="I22" s="38"/>
      <c r="J22" s="39"/>
    </row>
    <row r="23" spans="1:16" ht="30" x14ac:dyDescent="0.25">
      <c r="A23" s="30" t="s">
        <v>46</v>
      </c>
      <c r="B23" s="37"/>
      <c r="C23" s="38"/>
      <c r="D23" s="38"/>
      <c r="E23" s="32" t="s">
        <v>59</v>
      </c>
      <c r="F23" s="38"/>
      <c r="G23" s="38"/>
      <c r="H23" s="38"/>
      <c r="I23" s="38"/>
      <c r="J23" s="39"/>
    </row>
    <row r="24" spans="1:16" x14ac:dyDescent="0.25">
      <c r="A24" s="30" t="s">
        <v>38</v>
      </c>
      <c r="B24" s="30">
        <v>5</v>
      </c>
      <c r="C24" s="31" t="s">
        <v>63</v>
      </c>
      <c r="D24" s="30" t="s">
        <v>40</v>
      </c>
      <c r="E24" s="32" t="s">
        <v>64</v>
      </c>
      <c r="F24" s="33" t="s">
        <v>42</v>
      </c>
      <c r="G24" s="34">
        <v>1</v>
      </c>
      <c r="H24" s="35">
        <v>0</v>
      </c>
      <c r="I24" s="35">
        <f>ROUND(G24*H24,P4)</f>
        <v>0</v>
      </c>
      <c r="J24" s="33" t="s">
        <v>43</v>
      </c>
      <c r="O24" s="36">
        <f>I24*0.21</f>
        <v>0</v>
      </c>
      <c r="P24">
        <v>3</v>
      </c>
    </row>
    <row r="25" spans="1:16" ht="30" x14ac:dyDescent="0.25">
      <c r="A25" s="30" t="s">
        <v>44</v>
      </c>
      <c r="B25" s="37"/>
      <c r="C25" s="38"/>
      <c r="D25" s="38"/>
      <c r="E25" s="32" t="s">
        <v>65</v>
      </c>
      <c r="F25" s="38"/>
      <c r="G25" s="38"/>
      <c r="H25" s="38"/>
      <c r="I25" s="38"/>
      <c r="J25" s="39"/>
    </row>
    <row r="26" spans="1:16" ht="30" x14ac:dyDescent="0.25">
      <c r="A26" s="30" t="s">
        <v>46</v>
      </c>
      <c r="B26" s="37"/>
      <c r="C26" s="38"/>
      <c r="D26" s="38"/>
      <c r="E26" s="32" t="s">
        <v>66</v>
      </c>
      <c r="F26" s="38"/>
      <c r="G26" s="38"/>
      <c r="H26" s="38"/>
      <c r="I26" s="38"/>
      <c r="J26" s="39"/>
    </row>
    <row r="27" spans="1:16" x14ac:dyDescent="0.25">
      <c r="A27" s="30" t="s">
        <v>38</v>
      </c>
      <c r="B27" s="30">
        <v>6</v>
      </c>
      <c r="C27" s="31" t="s">
        <v>67</v>
      </c>
      <c r="D27" s="30" t="s">
        <v>40</v>
      </c>
      <c r="E27" s="32" t="s">
        <v>68</v>
      </c>
      <c r="F27" s="33" t="s">
        <v>42</v>
      </c>
      <c r="G27" s="34">
        <v>1</v>
      </c>
      <c r="H27" s="35">
        <v>0</v>
      </c>
      <c r="I27" s="35">
        <f>ROUND(G27*H27,P4)</f>
        <v>0</v>
      </c>
      <c r="J27" s="33" t="s">
        <v>43</v>
      </c>
      <c r="O27" s="36">
        <f>I27*0.21</f>
        <v>0</v>
      </c>
      <c r="P27">
        <v>3</v>
      </c>
    </row>
    <row r="28" spans="1:16" x14ac:dyDescent="0.25">
      <c r="A28" s="30" t="s">
        <v>44</v>
      </c>
      <c r="B28" s="37"/>
      <c r="C28" s="38"/>
      <c r="D28" s="38"/>
      <c r="E28" s="32" t="s">
        <v>69</v>
      </c>
      <c r="F28" s="38"/>
      <c r="G28" s="38"/>
      <c r="H28" s="38"/>
      <c r="I28" s="38"/>
      <c r="J28" s="39"/>
    </row>
    <row r="29" spans="1:16" ht="30" x14ac:dyDescent="0.25">
      <c r="A29" s="30" t="s">
        <v>46</v>
      </c>
      <c r="B29" s="37"/>
      <c r="C29" s="38"/>
      <c r="D29" s="38"/>
      <c r="E29" s="32" t="s">
        <v>70</v>
      </c>
      <c r="F29" s="38"/>
      <c r="G29" s="38"/>
      <c r="H29" s="38"/>
      <c r="I29" s="38"/>
      <c r="J29" s="39"/>
    </row>
    <row r="30" spans="1:16" x14ac:dyDescent="0.25">
      <c r="A30" s="30" t="s">
        <v>38</v>
      </c>
      <c r="B30" s="30">
        <v>7</v>
      </c>
      <c r="C30" s="31" t="s">
        <v>71</v>
      </c>
      <c r="D30" s="30" t="s">
        <v>72</v>
      </c>
      <c r="E30" s="32" t="s">
        <v>73</v>
      </c>
      <c r="F30" s="33" t="s">
        <v>74</v>
      </c>
      <c r="G30" s="34">
        <v>0.45500000000000002</v>
      </c>
      <c r="H30" s="35">
        <v>0</v>
      </c>
      <c r="I30" s="35">
        <f>ROUND(G30*H30,P4)</f>
        <v>0</v>
      </c>
      <c r="J30" s="33" t="s">
        <v>43</v>
      </c>
      <c r="O30" s="36">
        <f>I30*0.21</f>
        <v>0</v>
      </c>
      <c r="P30">
        <v>3</v>
      </c>
    </row>
    <row r="31" spans="1:16" ht="45" x14ac:dyDescent="0.25">
      <c r="A31" s="30" t="s">
        <v>44</v>
      </c>
      <c r="B31" s="37"/>
      <c r="C31" s="38"/>
      <c r="D31" s="38"/>
      <c r="E31" s="32" t="s">
        <v>75</v>
      </c>
      <c r="F31" s="38"/>
      <c r="G31" s="38"/>
      <c r="H31" s="38"/>
      <c r="I31" s="38"/>
      <c r="J31" s="39"/>
    </row>
    <row r="32" spans="1:16" x14ac:dyDescent="0.25">
      <c r="A32" s="30" t="s">
        <v>76</v>
      </c>
      <c r="B32" s="37"/>
      <c r="C32" s="38"/>
      <c r="D32" s="38"/>
      <c r="E32" s="40" t="s">
        <v>77</v>
      </c>
      <c r="F32" s="38"/>
      <c r="G32" s="38"/>
      <c r="H32" s="38"/>
      <c r="I32" s="38"/>
      <c r="J32" s="39"/>
    </row>
    <row r="33" spans="1:16" ht="30" x14ac:dyDescent="0.25">
      <c r="A33" s="30" t="s">
        <v>46</v>
      </c>
      <c r="B33" s="37"/>
      <c r="C33" s="38"/>
      <c r="D33" s="38"/>
      <c r="E33" s="32" t="s">
        <v>70</v>
      </c>
      <c r="F33" s="38"/>
      <c r="G33" s="38"/>
      <c r="H33" s="38"/>
      <c r="I33" s="38"/>
      <c r="J33" s="39"/>
    </row>
    <row r="34" spans="1:16" x14ac:dyDescent="0.25">
      <c r="A34" s="30" t="s">
        <v>38</v>
      </c>
      <c r="B34" s="30">
        <v>8</v>
      </c>
      <c r="C34" s="31" t="s">
        <v>71</v>
      </c>
      <c r="D34" s="30" t="s">
        <v>78</v>
      </c>
      <c r="E34" s="32" t="s">
        <v>73</v>
      </c>
      <c r="F34" s="33" t="s">
        <v>74</v>
      </c>
      <c r="G34" s="34">
        <v>0.45500000000000002</v>
      </c>
      <c r="H34" s="35">
        <v>0</v>
      </c>
      <c r="I34" s="35">
        <f>ROUND(G34*H34,P4)</f>
        <v>0</v>
      </c>
      <c r="J34" s="33" t="s">
        <v>43</v>
      </c>
      <c r="O34" s="36">
        <f>I34*0.21</f>
        <v>0</v>
      </c>
      <c r="P34">
        <v>3</v>
      </c>
    </row>
    <row r="35" spans="1:16" x14ac:dyDescent="0.25">
      <c r="A35" s="30" t="s">
        <v>44</v>
      </c>
      <c r="B35" s="37"/>
      <c r="C35" s="38"/>
      <c r="D35" s="38"/>
      <c r="E35" s="32" t="s">
        <v>79</v>
      </c>
      <c r="F35" s="38"/>
      <c r="G35" s="38"/>
      <c r="H35" s="38"/>
      <c r="I35" s="38"/>
      <c r="J35" s="39"/>
    </row>
    <row r="36" spans="1:16" x14ac:dyDescent="0.25">
      <c r="A36" s="30" t="s">
        <v>76</v>
      </c>
      <c r="B36" s="37"/>
      <c r="C36" s="38"/>
      <c r="D36" s="38"/>
      <c r="E36" s="40" t="s">
        <v>77</v>
      </c>
      <c r="F36" s="38"/>
      <c r="G36" s="38"/>
      <c r="H36" s="38"/>
      <c r="I36" s="38"/>
      <c r="J36" s="39"/>
    </row>
    <row r="37" spans="1:16" ht="30" x14ac:dyDescent="0.25">
      <c r="A37" s="30" t="s">
        <v>46</v>
      </c>
      <c r="B37" s="37"/>
      <c r="C37" s="38"/>
      <c r="D37" s="38"/>
      <c r="E37" s="32" t="s">
        <v>70</v>
      </c>
      <c r="F37" s="38"/>
      <c r="G37" s="38"/>
      <c r="H37" s="38"/>
      <c r="I37" s="38"/>
      <c r="J37" s="39"/>
    </row>
    <row r="38" spans="1:16" x14ac:dyDescent="0.25">
      <c r="A38" s="30" t="s">
        <v>38</v>
      </c>
      <c r="B38" s="30">
        <v>9</v>
      </c>
      <c r="C38" s="31" t="s">
        <v>80</v>
      </c>
      <c r="D38" s="30" t="s">
        <v>40</v>
      </c>
      <c r="E38" s="32" t="s">
        <v>81</v>
      </c>
      <c r="F38" s="33" t="s">
        <v>82</v>
      </c>
      <c r="G38" s="34">
        <v>1</v>
      </c>
      <c r="H38" s="35">
        <v>0</v>
      </c>
      <c r="I38" s="35">
        <f>ROUND(G38*H38,P4)</f>
        <v>0</v>
      </c>
      <c r="J38" s="33" t="s">
        <v>43</v>
      </c>
      <c r="O38" s="36">
        <f>I38*0.21</f>
        <v>0</v>
      </c>
      <c r="P38">
        <v>3</v>
      </c>
    </row>
    <row r="39" spans="1:16" ht="30" x14ac:dyDescent="0.25">
      <c r="A39" s="30" t="s">
        <v>44</v>
      </c>
      <c r="B39" s="37"/>
      <c r="C39" s="38"/>
      <c r="D39" s="38"/>
      <c r="E39" s="32" t="s">
        <v>83</v>
      </c>
      <c r="F39" s="38"/>
      <c r="G39" s="38"/>
      <c r="H39" s="38"/>
      <c r="I39" s="38"/>
      <c r="J39" s="39"/>
    </row>
    <row r="40" spans="1:16" ht="30" x14ac:dyDescent="0.25">
      <c r="A40" s="30" t="s">
        <v>46</v>
      </c>
      <c r="B40" s="37"/>
      <c r="C40" s="38"/>
      <c r="D40" s="38"/>
      <c r="E40" s="32" t="s">
        <v>70</v>
      </c>
      <c r="F40" s="38"/>
      <c r="G40" s="38"/>
      <c r="H40" s="38"/>
      <c r="I40" s="38"/>
      <c r="J40" s="39"/>
    </row>
    <row r="41" spans="1:16" x14ac:dyDescent="0.25">
      <c r="A41" s="30" t="s">
        <v>38</v>
      </c>
      <c r="B41" s="30">
        <v>10</v>
      </c>
      <c r="C41" s="31" t="s">
        <v>84</v>
      </c>
      <c r="D41" s="30" t="s">
        <v>40</v>
      </c>
      <c r="E41" s="32" t="s">
        <v>85</v>
      </c>
      <c r="F41" s="33" t="s">
        <v>42</v>
      </c>
      <c r="G41" s="34">
        <v>1</v>
      </c>
      <c r="H41" s="35">
        <v>0</v>
      </c>
      <c r="I41" s="35">
        <f>ROUND(G41*H41,P4)</f>
        <v>0</v>
      </c>
      <c r="J41" s="33" t="s">
        <v>43</v>
      </c>
      <c r="O41" s="36">
        <f>I41*0.21</f>
        <v>0</v>
      </c>
      <c r="P41">
        <v>3</v>
      </c>
    </row>
    <row r="42" spans="1:16" ht="30" x14ac:dyDescent="0.25">
      <c r="A42" s="30" t="s">
        <v>44</v>
      </c>
      <c r="B42" s="37"/>
      <c r="C42" s="38"/>
      <c r="D42" s="38"/>
      <c r="E42" s="32" t="s">
        <v>86</v>
      </c>
      <c r="F42" s="38"/>
      <c r="G42" s="38"/>
      <c r="H42" s="38"/>
      <c r="I42" s="38"/>
      <c r="J42" s="39"/>
    </row>
    <row r="43" spans="1:16" ht="30" x14ac:dyDescent="0.25">
      <c r="A43" s="30" t="s">
        <v>46</v>
      </c>
      <c r="B43" s="37"/>
      <c r="C43" s="38"/>
      <c r="D43" s="38"/>
      <c r="E43" s="32" t="s">
        <v>70</v>
      </c>
      <c r="F43" s="38"/>
      <c r="G43" s="38"/>
      <c r="H43" s="38"/>
      <c r="I43" s="38"/>
      <c r="J43" s="39"/>
    </row>
    <row r="44" spans="1:16" ht="30" x14ac:dyDescent="0.25">
      <c r="A44" s="30" t="s">
        <v>38</v>
      </c>
      <c r="B44" s="30">
        <v>11</v>
      </c>
      <c r="C44" s="31" t="s">
        <v>87</v>
      </c>
      <c r="D44" s="30" t="s">
        <v>40</v>
      </c>
      <c r="E44" s="32" t="s">
        <v>88</v>
      </c>
      <c r="F44" s="33" t="s">
        <v>42</v>
      </c>
      <c r="G44" s="34">
        <v>1</v>
      </c>
      <c r="H44" s="35">
        <v>0</v>
      </c>
      <c r="I44" s="35">
        <f>ROUND(G44*H44,P4)</f>
        <v>0</v>
      </c>
      <c r="J44" s="33" t="s">
        <v>43</v>
      </c>
      <c r="O44" s="36">
        <f>I44*0.21</f>
        <v>0</v>
      </c>
      <c r="P44">
        <v>3</v>
      </c>
    </row>
    <row r="45" spans="1:16" ht="30" x14ac:dyDescent="0.25">
      <c r="A45" s="30" t="s">
        <v>44</v>
      </c>
      <c r="B45" s="37"/>
      <c r="C45" s="38"/>
      <c r="D45" s="38"/>
      <c r="E45" s="32" t="s">
        <v>89</v>
      </c>
      <c r="F45" s="38"/>
      <c r="G45" s="38"/>
      <c r="H45" s="38"/>
      <c r="I45" s="38"/>
      <c r="J45" s="39"/>
    </row>
    <row r="46" spans="1:16" ht="30" x14ac:dyDescent="0.25">
      <c r="A46" s="30" t="s">
        <v>46</v>
      </c>
      <c r="B46" s="37"/>
      <c r="C46" s="38"/>
      <c r="D46" s="38"/>
      <c r="E46" s="32" t="s">
        <v>70</v>
      </c>
      <c r="F46" s="38"/>
      <c r="G46" s="38"/>
      <c r="H46" s="38"/>
      <c r="I46" s="38"/>
      <c r="J46" s="39"/>
    </row>
    <row r="47" spans="1:16" x14ac:dyDescent="0.25">
      <c r="A47" s="30" t="s">
        <v>38</v>
      </c>
      <c r="B47" s="30">
        <v>12</v>
      </c>
      <c r="C47" s="31" t="s">
        <v>90</v>
      </c>
      <c r="D47" s="30" t="s">
        <v>40</v>
      </c>
      <c r="E47" s="32" t="s">
        <v>91</v>
      </c>
      <c r="F47" s="33" t="s">
        <v>42</v>
      </c>
      <c r="G47" s="34">
        <v>1</v>
      </c>
      <c r="H47" s="35">
        <v>0</v>
      </c>
      <c r="I47" s="35">
        <f>ROUND(G47*H47,P4)</f>
        <v>0</v>
      </c>
      <c r="J47" s="33" t="s">
        <v>43</v>
      </c>
      <c r="O47" s="36">
        <f>I47*0.21</f>
        <v>0</v>
      </c>
      <c r="P47">
        <v>3</v>
      </c>
    </row>
    <row r="48" spans="1:16" ht="75" x14ac:dyDescent="0.25">
      <c r="A48" s="30" t="s">
        <v>44</v>
      </c>
      <c r="B48" s="37"/>
      <c r="C48" s="38"/>
      <c r="D48" s="38"/>
      <c r="E48" s="32" t="s">
        <v>92</v>
      </c>
      <c r="F48" s="38"/>
      <c r="G48" s="38"/>
      <c r="H48" s="38"/>
      <c r="I48" s="38"/>
      <c r="J48" s="39"/>
    </row>
    <row r="49" spans="1:16" ht="105" x14ac:dyDescent="0.25">
      <c r="A49" s="30" t="s">
        <v>46</v>
      </c>
      <c r="B49" s="37"/>
      <c r="C49" s="38"/>
      <c r="D49" s="38"/>
      <c r="E49" s="32" t="s">
        <v>93</v>
      </c>
      <c r="F49" s="38"/>
      <c r="G49" s="38"/>
      <c r="H49" s="38"/>
      <c r="I49" s="38"/>
      <c r="J49" s="39"/>
    </row>
    <row r="50" spans="1:16" x14ac:dyDescent="0.25">
      <c r="A50" s="30" t="s">
        <v>38</v>
      </c>
      <c r="B50" s="30">
        <v>13</v>
      </c>
      <c r="C50" s="31" t="s">
        <v>94</v>
      </c>
      <c r="D50" s="30" t="s">
        <v>72</v>
      </c>
      <c r="E50" s="32" t="s">
        <v>95</v>
      </c>
      <c r="F50" s="33" t="s">
        <v>42</v>
      </c>
      <c r="G50" s="34">
        <v>1</v>
      </c>
      <c r="H50" s="35">
        <v>0</v>
      </c>
      <c r="I50" s="35">
        <f>ROUND(G50*H50,P4)</f>
        <v>0</v>
      </c>
      <c r="J50" s="33" t="s">
        <v>43</v>
      </c>
      <c r="O50" s="36">
        <f>I50*0.21</f>
        <v>0</v>
      </c>
      <c r="P50">
        <v>3</v>
      </c>
    </row>
    <row r="51" spans="1:16" x14ac:dyDescent="0.25">
      <c r="A51" s="30" t="s">
        <v>44</v>
      </c>
      <c r="B51" s="37"/>
      <c r="C51" s="38"/>
      <c r="D51" s="38"/>
      <c r="E51" s="32" t="s">
        <v>96</v>
      </c>
      <c r="F51" s="38"/>
      <c r="G51" s="38"/>
      <c r="H51" s="38"/>
      <c r="I51" s="38"/>
      <c r="J51" s="39"/>
    </row>
    <row r="52" spans="1:16" ht="30" x14ac:dyDescent="0.25">
      <c r="A52" s="30" t="s">
        <v>46</v>
      </c>
      <c r="B52" s="37"/>
      <c r="C52" s="38"/>
      <c r="D52" s="38"/>
      <c r="E52" s="32" t="s">
        <v>70</v>
      </c>
      <c r="F52" s="38"/>
      <c r="G52" s="38"/>
      <c r="H52" s="38"/>
      <c r="I52" s="38"/>
      <c r="J52" s="39"/>
    </row>
    <row r="53" spans="1:16" x14ac:dyDescent="0.25">
      <c r="A53" s="30" t="s">
        <v>38</v>
      </c>
      <c r="B53" s="30">
        <v>14</v>
      </c>
      <c r="C53" s="31" t="s">
        <v>94</v>
      </c>
      <c r="D53" s="30" t="s">
        <v>78</v>
      </c>
      <c r="E53" s="32" t="s">
        <v>95</v>
      </c>
      <c r="F53" s="33" t="s">
        <v>42</v>
      </c>
      <c r="G53" s="34">
        <v>1</v>
      </c>
      <c r="H53" s="35">
        <v>0</v>
      </c>
      <c r="I53" s="35">
        <f>ROUND(G53*H53,P4)</f>
        <v>0</v>
      </c>
      <c r="J53" s="33" t="s">
        <v>43</v>
      </c>
      <c r="O53" s="36">
        <f>I53*0.21</f>
        <v>0</v>
      </c>
      <c r="P53">
        <v>3</v>
      </c>
    </row>
    <row r="54" spans="1:16" x14ac:dyDescent="0.25">
      <c r="A54" s="30" t="s">
        <v>44</v>
      </c>
      <c r="B54" s="37"/>
      <c r="C54" s="38"/>
      <c r="D54" s="38"/>
      <c r="E54" s="32" t="s">
        <v>97</v>
      </c>
      <c r="F54" s="38"/>
      <c r="G54" s="38"/>
      <c r="H54" s="38"/>
      <c r="I54" s="38"/>
      <c r="J54" s="39"/>
    </row>
    <row r="55" spans="1:16" ht="30" x14ac:dyDescent="0.25">
      <c r="A55" s="30" t="s">
        <v>46</v>
      </c>
      <c r="B55" s="37"/>
      <c r="C55" s="38"/>
      <c r="D55" s="38"/>
      <c r="E55" s="32" t="s">
        <v>70</v>
      </c>
      <c r="F55" s="38"/>
      <c r="G55" s="38"/>
      <c r="H55" s="38"/>
      <c r="I55" s="38"/>
      <c r="J55" s="39"/>
    </row>
    <row r="56" spans="1:16" x14ac:dyDescent="0.25">
      <c r="A56" s="30" t="s">
        <v>38</v>
      </c>
      <c r="B56" s="30">
        <v>15</v>
      </c>
      <c r="C56" s="31" t="s">
        <v>98</v>
      </c>
      <c r="D56" s="30" t="s">
        <v>40</v>
      </c>
      <c r="E56" s="32" t="s">
        <v>99</v>
      </c>
      <c r="F56" s="33" t="s">
        <v>82</v>
      </c>
      <c r="G56" s="34">
        <v>1</v>
      </c>
      <c r="H56" s="35">
        <v>0</v>
      </c>
      <c r="I56" s="35">
        <f>ROUND(G56*H56,P4)</f>
        <v>0</v>
      </c>
      <c r="J56" s="33" t="s">
        <v>43</v>
      </c>
      <c r="O56" s="36">
        <f>I56*0.21</f>
        <v>0</v>
      </c>
      <c r="P56">
        <v>3</v>
      </c>
    </row>
    <row r="57" spans="1:16" ht="30" x14ac:dyDescent="0.25">
      <c r="A57" s="30" t="s">
        <v>44</v>
      </c>
      <c r="B57" s="37"/>
      <c r="C57" s="38"/>
      <c r="D57" s="38"/>
      <c r="E57" s="32" t="s">
        <v>100</v>
      </c>
      <c r="F57" s="38"/>
      <c r="G57" s="38"/>
      <c r="H57" s="38"/>
      <c r="I57" s="38"/>
      <c r="J57" s="39"/>
    </row>
    <row r="58" spans="1:16" ht="90" x14ac:dyDescent="0.25">
      <c r="A58" s="30" t="s">
        <v>46</v>
      </c>
      <c r="B58" s="37"/>
      <c r="C58" s="38"/>
      <c r="D58" s="38"/>
      <c r="E58" s="32" t="s">
        <v>101</v>
      </c>
      <c r="F58" s="38"/>
      <c r="G58" s="38"/>
      <c r="H58" s="38"/>
      <c r="I58" s="38"/>
      <c r="J58" s="39"/>
    </row>
    <row r="59" spans="1:16" x14ac:dyDescent="0.25">
      <c r="A59" s="30" t="s">
        <v>38</v>
      </c>
      <c r="B59" s="30">
        <v>16</v>
      </c>
      <c r="C59" s="31" t="s">
        <v>102</v>
      </c>
      <c r="D59" s="30" t="s">
        <v>40</v>
      </c>
      <c r="E59" s="32" t="s">
        <v>103</v>
      </c>
      <c r="F59" s="33" t="s">
        <v>42</v>
      </c>
      <c r="G59" s="34">
        <v>1</v>
      </c>
      <c r="H59" s="35">
        <v>0</v>
      </c>
      <c r="I59" s="35">
        <f>ROUND(G59*H59,P4)</f>
        <v>0</v>
      </c>
      <c r="J59" s="33" t="s">
        <v>43</v>
      </c>
      <c r="O59" s="36">
        <f>I59*0.21</f>
        <v>0</v>
      </c>
      <c r="P59">
        <v>3</v>
      </c>
    </row>
    <row r="60" spans="1:16" ht="30" x14ac:dyDescent="0.25">
      <c r="A60" s="30" t="s">
        <v>44</v>
      </c>
      <c r="B60" s="37"/>
      <c r="C60" s="38"/>
      <c r="D60" s="38"/>
      <c r="E60" s="32" t="s">
        <v>104</v>
      </c>
      <c r="F60" s="38"/>
      <c r="G60" s="38"/>
      <c r="H60" s="38"/>
      <c r="I60" s="38"/>
      <c r="J60" s="39"/>
    </row>
    <row r="61" spans="1:16" ht="30" x14ac:dyDescent="0.25">
      <c r="A61" s="30" t="s">
        <v>46</v>
      </c>
      <c r="B61" s="37"/>
      <c r="C61" s="38"/>
      <c r="D61" s="38"/>
      <c r="E61" s="32" t="s">
        <v>105</v>
      </c>
      <c r="F61" s="38"/>
      <c r="G61" s="38"/>
      <c r="H61" s="38"/>
      <c r="I61" s="38"/>
      <c r="J61" s="39"/>
    </row>
    <row r="62" spans="1:16" x14ac:dyDescent="0.25">
      <c r="A62" s="30" t="s">
        <v>38</v>
      </c>
      <c r="B62" s="30">
        <v>17</v>
      </c>
      <c r="C62" s="31" t="s">
        <v>106</v>
      </c>
      <c r="D62" s="30" t="s">
        <v>40</v>
      </c>
      <c r="E62" s="32" t="s">
        <v>107</v>
      </c>
      <c r="F62" s="33" t="s">
        <v>42</v>
      </c>
      <c r="G62" s="34">
        <v>1</v>
      </c>
      <c r="H62" s="35">
        <v>0</v>
      </c>
      <c r="I62" s="35">
        <f>ROUND(G62*H62,P4)</f>
        <v>0</v>
      </c>
      <c r="J62" s="33" t="s">
        <v>43</v>
      </c>
      <c r="O62" s="36">
        <f>I62*0.21</f>
        <v>0</v>
      </c>
      <c r="P62">
        <v>3</v>
      </c>
    </row>
    <row r="63" spans="1:16" ht="30" x14ac:dyDescent="0.25">
      <c r="A63" s="30" t="s">
        <v>44</v>
      </c>
      <c r="B63" s="37"/>
      <c r="C63" s="38"/>
      <c r="D63" s="38"/>
      <c r="E63" s="32" t="s">
        <v>108</v>
      </c>
      <c r="F63" s="38"/>
      <c r="G63" s="38"/>
      <c r="H63" s="38"/>
      <c r="I63" s="38"/>
      <c r="J63" s="39"/>
    </row>
    <row r="64" spans="1:16" ht="30" x14ac:dyDescent="0.25">
      <c r="A64" s="30" t="s">
        <v>46</v>
      </c>
      <c r="B64" s="41"/>
      <c r="C64" s="42"/>
      <c r="D64" s="42"/>
      <c r="E64" s="32" t="s">
        <v>70</v>
      </c>
      <c r="F64" s="42"/>
      <c r="G64" s="42"/>
      <c r="H64" s="42"/>
      <c r="I64" s="42"/>
      <c r="J64" s="43"/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8"/>
  <sheetViews>
    <sheetView topLeftCell="B1" workbookViewId="0">
      <selection activeCell="G6" sqref="G6:G7"/>
    </sheetView>
  </sheetViews>
  <sheetFormatPr defaultRowHeight="15" x14ac:dyDescent="0.25"/>
  <cols>
    <col min="1" max="1" width="9.140625" hidden="1"/>
    <col min="2" max="3" width="11.28515625" bestFit="1" customWidth="1"/>
    <col min="4" max="4" width="7.85546875" bestFit="1" customWidth="1"/>
    <col min="5" max="5" width="64.85546875" customWidth="1"/>
    <col min="6" max="6" width="4.42578125" bestFit="1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8"/>
      <c r="C1" s="9"/>
      <c r="D1" s="9"/>
      <c r="E1" s="10" t="s">
        <v>1</v>
      </c>
      <c r="F1" s="9"/>
      <c r="G1" s="9"/>
      <c r="H1" s="9"/>
      <c r="I1" s="9"/>
      <c r="J1" s="11"/>
      <c r="P1">
        <v>3</v>
      </c>
    </row>
    <row r="2" spans="1:16" ht="20.25" x14ac:dyDescent="0.25">
      <c r="A2" s="1"/>
      <c r="B2" s="12"/>
      <c r="C2" s="13"/>
      <c r="D2" s="13"/>
      <c r="E2" s="14" t="s">
        <v>13</v>
      </c>
      <c r="F2" s="13"/>
      <c r="G2" s="13"/>
      <c r="H2" s="13"/>
      <c r="I2" s="13"/>
      <c r="J2" s="15"/>
    </row>
    <row r="3" spans="1:16" x14ac:dyDescent="0.25">
      <c r="A3" s="3" t="s">
        <v>14</v>
      </c>
      <c r="B3" s="16" t="s">
        <v>15</v>
      </c>
      <c r="C3" s="47" t="s">
        <v>16</v>
      </c>
      <c r="D3" s="48"/>
      <c r="E3" s="17" t="s">
        <v>17</v>
      </c>
      <c r="F3" s="13"/>
      <c r="G3" s="13"/>
      <c r="H3" s="18" t="s">
        <v>11</v>
      </c>
      <c r="I3" s="19">
        <f>SUMIFS(I9:I58,A9:A58,"SD")</f>
        <v>0</v>
      </c>
      <c r="J3" s="15"/>
      <c r="O3">
        <v>0</v>
      </c>
      <c r="P3">
        <v>2</v>
      </c>
    </row>
    <row r="4" spans="1:16" x14ac:dyDescent="0.25">
      <c r="A4" s="3" t="s">
        <v>18</v>
      </c>
      <c r="B4" s="16" t="s">
        <v>19</v>
      </c>
      <c r="C4" s="47" t="s">
        <v>109</v>
      </c>
      <c r="D4" s="48"/>
      <c r="E4" s="17" t="s">
        <v>110</v>
      </c>
      <c r="F4" s="13"/>
      <c r="G4" s="13"/>
      <c r="H4" s="13"/>
      <c r="I4" s="13"/>
      <c r="J4" s="15"/>
      <c r="O4">
        <v>0.12</v>
      </c>
      <c r="P4">
        <v>2</v>
      </c>
    </row>
    <row r="5" spans="1:16" x14ac:dyDescent="0.25">
      <c r="A5" s="3" t="s">
        <v>22</v>
      </c>
      <c r="B5" s="16" t="s">
        <v>23</v>
      </c>
      <c r="C5" s="47" t="s">
        <v>11</v>
      </c>
      <c r="D5" s="48"/>
      <c r="E5" s="17" t="s">
        <v>12</v>
      </c>
      <c r="F5" s="13"/>
      <c r="G5" s="13"/>
      <c r="H5" s="13"/>
      <c r="I5" s="13"/>
      <c r="J5" s="15"/>
      <c r="O5">
        <v>0.21</v>
      </c>
    </row>
    <row r="6" spans="1:16" x14ac:dyDescent="0.25">
      <c r="A6" s="49" t="s">
        <v>24</v>
      </c>
      <c r="B6" s="50" t="s">
        <v>25</v>
      </c>
      <c r="C6" s="51" t="s">
        <v>26</v>
      </c>
      <c r="D6" s="51" t="s">
        <v>27</v>
      </c>
      <c r="E6" s="51" t="s">
        <v>28</v>
      </c>
      <c r="F6" s="51" t="s">
        <v>29</v>
      </c>
      <c r="G6" s="51" t="s">
        <v>30</v>
      </c>
      <c r="H6" s="51" t="s">
        <v>31</v>
      </c>
      <c r="I6" s="51"/>
      <c r="J6" s="52" t="s">
        <v>32</v>
      </c>
    </row>
    <row r="7" spans="1:16" x14ac:dyDescent="0.25">
      <c r="A7" s="49"/>
      <c r="B7" s="50"/>
      <c r="C7" s="51"/>
      <c r="D7" s="51"/>
      <c r="E7" s="51"/>
      <c r="F7" s="51"/>
      <c r="G7" s="51"/>
      <c r="H7" s="6" t="s">
        <v>33</v>
      </c>
      <c r="I7" s="6" t="s">
        <v>34</v>
      </c>
      <c r="J7" s="52"/>
    </row>
    <row r="8" spans="1:16" x14ac:dyDescent="0.25">
      <c r="A8" s="22">
        <v>0</v>
      </c>
      <c r="B8" s="20">
        <v>1</v>
      </c>
      <c r="C8" s="23">
        <v>2</v>
      </c>
      <c r="D8" s="6">
        <v>3</v>
      </c>
      <c r="E8" s="23">
        <v>4</v>
      </c>
      <c r="F8" s="6">
        <v>5</v>
      </c>
      <c r="G8" s="6">
        <v>6</v>
      </c>
      <c r="H8" s="6">
        <v>7</v>
      </c>
      <c r="I8" s="23">
        <v>8</v>
      </c>
      <c r="J8" s="21">
        <v>9</v>
      </c>
    </row>
    <row r="9" spans="1:16" x14ac:dyDescent="0.25">
      <c r="A9" s="24" t="s">
        <v>35</v>
      </c>
      <c r="B9" s="25"/>
      <c r="C9" s="26" t="s">
        <v>111</v>
      </c>
      <c r="D9" s="27"/>
      <c r="E9" s="24" t="s">
        <v>112</v>
      </c>
      <c r="F9" s="27"/>
      <c r="G9" s="27"/>
      <c r="H9" s="27"/>
      <c r="I9" s="28">
        <f>SUMIFS(I10:I25,A10:A25,"P")</f>
        <v>0</v>
      </c>
      <c r="J9" s="29"/>
    </row>
    <row r="10" spans="1:16" x14ac:dyDescent="0.25">
      <c r="A10" s="30" t="s">
        <v>38</v>
      </c>
      <c r="B10" s="30">
        <v>1</v>
      </c>
      <c r="C10" s="31" t="s">
        <v>113</v>
      </c>
      <c r="D10" s="30" t="s">
        <v>72</v>
      </c>
      <c r="E10" s="32" t="s">
        <v>114</v>
      </c>
      <c r="F10" s="33" t="s">
        <v>115</v>
      </c>
      <c r="G10" s="34">
        <v>50.621000000000002</v>
      </c>
      <c r="H10" s="35">
        <v>0</v>
      </c>
      <c r="I10" s="35">
        <f>ROUND(G10*H10,P4)</f>
        <v>0</v>
      </c>
      <c r="J10" s="33" t="s">
        <v>43</v>
      </c>
      <c r="O10" s="36">
        <f>I10*0.21</f>
        <v>0</v>
      </c>
      <c r="P10">
        <v>3</v>
      </c>
    </row>
    <row r="11" spans="1:16" x14ac:dyDescent="0.25">
      <c r="A11" s="30" t="s">
        <v>44</v>
      </c>
      <c r="B11" s="37"/>
      <c r="C11" s="38"/>
      <c r="D11" s="38"/>
      <c r="E11" s="32" t="s">
        <v>116</v>
      </c>
      <c r="F11" s="38"/>
      <c r="G11" s="38"/>
      <c r="H11" s="38"/>
      <c r="I11" s="38"/>
      <c r="J11" s="39"/>
    </row>
    <row r="12" spans="1:16" ht="60" x14ac:dyDescent="0.25">
      <c r="A12" s="30" t="s">
        <v>76</v>
      </c>
      <c r="B12" s="37"/>
      <c r="C12" s="38"/>
      <c r="D12" s="38"/>
      <c r="E12" s="40" t="s">
        <v>117</v>
      </c>
      <c r="F12" s="38"/>
      <c r="G12" s="38"/>
      <c r="H12" s="38"/>
      <c r="I12" s="38"/>
      <c r="J12" s="39"/>
    </row>
    <row r="13" spans="1:16" ht="30" x14ac:dyDescent="0.25">
      <c r="A13" s="30" t="s">
        <v>46</v>
      </c>
      <c r="B13" s="37"/>
      <c r="C13" s="38"/>
      <c r="D13" s="38"/>
      <c r="E13" s="32" t="s">
        <v>118</v>
      </c>
      <c r="F13" s="38"/>
      <c r="G13" s="38"/>
      <c r="H13" s="38"/>
      <c r="I13" s="38"/>
      <c r="J13" s="39"/>
    </row>
    <row r="14" spans="1:16" x14ac:dyDescent="0.25">
      <c r="A14" s="30" t="s">
        <v>38</v>
      </c>
      <c r="B14" s="30">
        <v>2</v>
      </c>
      <c r="C14" s="31" t="s">
        <v>113</v>
      </c>
      <c r="D14" s="30" t="s">
        <v>78</v>
      </c>
      <c r="E14" s="32" t="s">
        <v>114</v>
      </c>
      <c r="F14" s="33" t="s">
        <v>115</v>
      </c>
      <c r="G14" s="34">
        <v>14.038</v>
      </c>
      <c r="H14" s="35">
        <v>0</v>
      </c>
      <c r="I14" s="35">
        <f>ROUND(G14*H14,P4)</f>
        <v>0</v>
      </c>
      <c r="J14" s="33" t="s">
        <v>43</v>
      </c>
      <c r="O14" s="36">
        <f>I14*0.21</f>
        <v>0</v>
      </c>
      <c r="P14">
        <v>3</v>
      </c>
    </row>
    <row r="15" spans="1:16" x14ac:dyDescent="0.25">
      <c r="A15" s="30" t="s">
        <v>44</v>
      </c>
      <c r="B15" s="37"/>
      <c r="C15" s="38"/>
      <c r="D15" s="38"/>
      <c r="E15" s="32" t="s">
        <v>119</v>
      </c>
      <c r="F15" s="38"/>
      <c r="G15" s="38"/>
      <c r="H15" s="38"/>
      <c r="I15" s="38"/>
      <c r="J15" s="39"/>
    </row>
    <row r="16" spans="1:16" ht="45" x14ac:dyDescent="0.25">
      <c r="A16" s="30" t="s">
        <v>76</v>
      </c>
      <c r="B16" s="37"/>
      <c r="C16" s="38"/>
      <c r="D16" s="38"/>
      <c r="E16" s="40" t="s">
        <v>120</v>
      </c>
      <c r="F16" s="38"/>
      <c r="G16" s="38"/>
      <c r="H16" s="38"/>
      <c r="I16" s="38"/>
      <c r="J16" s="39"/>
    </row>
    <row r="17" spans="1:16" ht="30" x14ac:dyDescent="0.25">
      <c r="A17" s="30" t="s">
        <v>46</v>
      </c>
      <c r="B17" s="37"/>
      <c r="C17" s="38"/>
      <c r="D17" s="38"/>
      <c r="E17" s="32" t="s">
        <v>118</v>
      </c>
      <c r="F17" s="38"/>
      <c r="G17" s="38"/>
      <c r="H17" s="38"/>
      <c r="I17" s="38"/>
      <c r="J17" s="39"/>
    </row>
    <row r="18" spans="1:16" x14ac:dyDescent="0.25">
      <c r="A18" s="30" t="s">
        <v>38</v>
      </c>
      <c r="B18" s="30">
        <v>3</v>
      </c>
      <c r="C18" s="31" t="s">
        <v>113</v>
      </c>
      <c r="D18" s="30" t="s">
        <v>121</v>
      </c>
      <c r="E18" s="32" t="s">
        <v>114</v>
      </c>
      <c r="F18" s="33" t="s">
        <v>115</v>
      </c>
      <c r="G18" s="34">
        <v>66.706000000000003</v>
      </c>
      <c r="H18" s="35">
        <v>0</v>
      </c>
      <c r="I18" s="35">
        <f>ROUND(G18*H18,P4)</f>
        <v>0</v>
      </c>
      <c r="J18" s="33" t="s">
        <v>43</v>
      </c>
      <c r="O18" s="36">
        <f>I18*0.21</f>
        <v>0</v>
      </c>
      <c r="P18">
        <v>3</v>
      </c>
    </row>
    <row r="19" spans="1:16" x14ac:dyDescent="0.25">
      <c r="A19" s="30" t="s">
        <v>44</v>
      </c>
      <c r="B19" s="37"/>
      <c r="C19" s="38"/>
      <c r="D19" s="38"/>
      <c r="E19" s="32" t="s">
        <v>122</v>
      </c>
      <c r="F19" s="38"/>
      <c r="G19" s="38"/>
      <c r="H19" s="38"/>
      <c r="I19" s="38"/>
      <c r="J19" s="39"/>
    </row>
    <row r="20" spans="1:16" ht="45" x14ac:dyDescent="0.25">
      <c r="A20" s="30" t="s">
        <v>76</v>
      </c>
      <c r="B20" s="37"/>
      <c r="C20" s="38"/>
      <c r="D20" s="38"/>
      <c r="E20" s="40" t="s">
        <v>123</v>
      </c>
      <c r="F20" s="38"/>
      <c r="G20" s="38"/>
      <c r="H20" s="38"/>
      <c r="I20" s="38"/>
      <c r="J20" s="39"/>
    </row>
    <row r="21" spans="1:16" ht="30" x14ac:dyDescent="0.25">
      <c r="A21" s="30" t="s">
        <v>46</v>
      </c>
      <c r="B21" s="37"/>
      <c r="C21" s="38"/>
      <c r="D21" s="38"/>
      <c r="E21" s="32" t="s">
        <v>118</v>
      </c>
      <c r="F21" s="38"/>
      <c r="G21" s="38"/>
      <c r="H21" s="38"/>
      <c r="I21" s="38"/>
      <c r="J21" s="39"/>
    </row>
    <row r="22" spans="1:16" x14ac:dyDescent="0.25">
      <c r="A22" s="30" t="s">
        <v>38</v>
      </c>
      <c r="B22" s="30">
        <v>4</v>
      </c>
      <c r="C22" s="31" t="s">
        <v>113</v>
      </c>
      <c r="D22" s="30" t="s">
        <v>124</v>
      </c>
      <c r="E22" s="32" t="s">
        <v>114</v>
      </c>
      <c r="F22" s="33" t="s">
        <v>115</v>
      </c>
      <c r="G22" s="34">
        <v>0.51</v>
      </c>
      <c r="H22" s="35">
        <v>0</v>
      </c>
      <c r="I22" s="35">
        <f>ROUND(G22*H22,P4)</f>
        <v>0</v>
      </c>
      <c r="J22" s="33" t="s">
        <v>43</v>
      </c>
      <c r="O22" s="36">
        <f>I22*0.21</f>
        <v>0</v>
      </c>
      <c r="P22">
        <v>3</v>
      </c>
    </row>
    <row r="23" spans="1:16" x14ac:dyDescent="0.25">
      <c r="A23" s="30" t="s">
        <v>44</v>
      </c>
      <c r="B23" s="37"/>
      <c r="C23" s="38"/>
      <c r="D23" s="38"/>
      <c r="E23" s="32" t="s">
        <v>125</v>
      </c>
      <c r="F23" s="38"/>
      <c r="G23" s="38"/>
      <c r="H23" s="38"/>
      <c r="I23" s="38"/>
      <c r="J23" s="39"/>
    </row>
    <row r="24" spans="1:16" x14ac:dyDescent="0.25">
      <c r="A24" s="30" t="s">
        <v>76</v>
      </c>
      <c r="B24" s="37"/>
      <c r="C24" s="38"/>
      <c r="D24" s="38"/>
      <c r="E24" s="40" t="s">
        <v>126</v>
      </c>
      <c r="F24" s="38"/>
      <c r="G24" s="38"/>
      <c r="H24" s="38"/>
      <c r="I24" s="38"/>
      <c r="J24" s="39"/>
    </row>
    <row r="25" spans="1:16" ht="30" x14ac:dyDescent="0.25">
      <c r="A25" s="30" t="s">
        <v>46</v>
      </c>
      <c r="B25" s="37"/>
      <c r="C25" s="38"/>
      <c r="D25" s="38"/>
      <c r="E25" s="32" t="s">
        <v>118</v>
      </c>
      <c r="F25" s="38"/>
      <c r="G25" s="38"/>
      <c r="H25" s="38"/>
      <c r="I25" s="38"/>
      <c r="J25" s="39"/>
    </row>
    <row r="26" spans="1:16" x14ac:dyDescent="0.25">
      <c r="A26" s="24" t="s">
        <v>35</v>
      </c>
      <c r="B26" s="25"/>
      <c r="C26" s="26" t="s">
        <v>127</v>
      </c>
      <c r="D26" s="27"/>
      <c r="E26" s="24" t="s">
        <v>128</v>
      </c>
      <c r="F26" s="27"/>
      <c r="G26" s="27"/>
      <c r="H26" s="27"/>
      <c r="I26" s="28">
        <f>SUMIFS(I27:I58,A27:A58,"P")</f>
        <v>0</v>
      </c>
      <c r="J26" s="29"/>
    </row>
    <row r="27" spans="1:16" x14ac:dyDescent="0.25">
      <c r="A27" s="30" t="s">
        <v>38</v>
      </c>
      <c r="B27" s="30">
        <v>5</v>
      </c>
      <c r="C27" s="31" t="s">
        <v>129</v>
      </c>
      <c r="D27" s="30" t="s">
        <v>40</v>
      </c>
      <c r="E27" s="32" t="s">
        <v>130</v>
      </c>
      <c r="F27" s="33" t="s">
        <v>131</v>
      </c>
      <c r="G27" s="34">
        <v>12</v>
      </c>
      <c r="H27" s="35">
        <v>0</v>
      </c>
      <c r="I27" s="35">
        <f>ROUND(G27*H27,P4)</f>
        <v>0</v>
      </c>
      <c r="J27" s="33" t="s">
        <v>43</v>
      </c>
      <c r="O27" s="36">
        <f>I27*0.21</f>
        <v>0</v>
      </c>
      <c r="P27">
        <v>3</v>
      </c>
    </row>
    <row r="28" spans="1:16" ht="45" x14ac:dyDescent="0.25">
      <c r="A28" s="30" t="s">
        <v>44</v>
      </c>
      <c r="B28" s="37"/>
      <c r="C28" s="38"/>
      <c r="D28" s="38"/>
      <c r="E28" s="32" t="s">
        <v>132</v>
      </c>
      <c r="F28" s="38"/>
      <c r="G28" s="38"/>
      <c r="H28" s="38"/>
      <c r="I28" s="38"/>
      <c r="J28" s="39"/>
    </row>
    <row r="29" spans="1:16" x14ac:dyDescent="0.25">
      <c r="A29" s="30" t="s">
        <v>76</v>
      </c>
      <c r="B29" s="37"/>
      <c r="C29" s="38"/>
      <c r="D29" s="38"/>
      <c r="E29" s="40" t="s">
        <v>133</v>
      </c>
      <c r="F29" s="38"/>
      <c r="G29" s="38"/>
      <c r="H29" s="38"/>
      <c r="I29" s="38"/>
      <c r="J29" s="39"/>
    </row>
    <row r="30" spans="1:16" ht="45" x14ac:dyDescent="0.25">
      <c r="A30" s="30" t="s">
        <v>46</v>
      </c>
      <c r="B30" s="37"/>
      <c r="C30" s="38"/>
      <c r="D30" s="38"/>
      <c r="E30" s="32" t="s">
        <v>134</v>
      </c>
      <c r="F30" s="38"/>
      <c r="G30" s="38"/>
      <c r="H30" s="38"/>
      <c r="I30" s="38"/>
      <c r="J30" s="39"/>
    </row>
    <row r="31" spans="1:16" ht="30" x14ac:dyDescent="0.25">
      <c r="A31" s="30" t="s">
        <v>38</v>
      </c>
      <c r="B31" s="30">
        <v>6</v>
      </c>
      <c r="C31" s="31" t="s">
        <v>135</v>
      </c>
      <c r="D31" s="30" t="s">
        <v>40</v>
      </c>
      <c r="E31" s="32" t="s">
        <v>136</v>
      </c>
      <c r="F31" s="33" t="s">
        <v>82</v>
      </c>
      <c r="G31" s="34">
        <v>6</v>
      </c>
      <c r="H31" s="35">
        <v>0</v>
      </c>
      <c r="I31" s="35">
        <f>ROUND(G31*H31,P4)</f>
        <v>0</v>
      </c>
      <c r="J31" s="33" t="s">
        <v>43</v>
      </c>
      <c r="O31" s="36">
        <f>I31*0.21</f>
        <v>0</v>
      </c>
      <c r="P31">
        <v>3</v>
      </c>
    </row>
    <row r="32" spans="1:16" ht="30" x14ac:dyDescent="0.25">
      <c r="A32" s="30" t="s">
        <v>44</v>
      </c>
      <c r="B32" s="37"/>
      <c r="C32" s="38"/>
      <c r="D32" s="38"/>
      <c r="E32" s="32" t="s">
        <v>137</v>
      </c>
      <c r="F32" s="38"/>
      <c r="G32" s="38"/>
      <c r="H32" s="38"/>
      <c r="I32" s="38"/>
      <c r="J32" s="39"/>
    </row>
    <row r="33" spans="1:16" x14ac:dyDescent="0.25">
      <c r="A33" s="30" t="s">
        <v>76</v>
      </c>
      <c r="B33" s="37"/>
      <c r="C33" s="38"/>
      <c r="D33" s="38"/>
      <c r="E33" s="40" t="s">
        <v>138</v>
      </c>
      <c r="F33" s="38"/>
      <c r="G33" s="38"/>
      <c r="H33" s="38"/>
      <c r="I33" s="38"/>
      <c r="J33" s="39"/>
    </row>
    <row r="34" spans="1:16" ht="30" x14ac:dyDescent="0.25">
      <c r="A34" s="30" t="s">
        <v>46</v>
      </c>
      <c r="B34" s="37"/>
      <c r="C34" s="38"/>
      <c r="D34" s="38"/>
      <c r="E34" s="32" t="s">
        <v>139</v>
      </c>
      <c r="F34" s="38"/>
      <c r="G34" s="38"/>
      <c r="H34" s="38"/>
      <c r="I34" s="38"/>
      <c r="J34" s="39"/>
    </row>
    <row r="35" spans="1:16" x14ac:dyDescent="0.25">
      <c r="A35" s="30" t="s">
        <v>38</v>
      </c>
      <c r="B35" s="30">
        <v>7</v>
      </c>
      <c r="C35" s="31" t="s">
        <v>140</v>
      </c>
      <c r="D35" s="30" t="s">
        <v>40</v>
      </c>
      <c r="E35" s="32" t="s">
        <v>141</v>
      </c>
      <c r="F35" s="33" t="s">
        <v>142</v>
      </c>
      <c r="G35" s="34">
        <v>11.79</v>
      </c>
      <c r="H35" s="35">
        <v>0</v>
      </c>
      <c r="I35" s="35">
        <f>ROUND(G35*H35,P4)</f>
        <v>0</v>
      </c>
      <c r="J35" s="33" t="s">
        <v>43</v>
      </c>
      <c r="O35" s="36">
        <f>I35*0.21</f>
        <v>0</v>
      </c>
      <c r="P35">
        <v>3</v>
      </c>
    </row>
    <row r="36" spans="1:16" ht="30" x14ac:dyDescent="0.25">
      <c r="A36" s="30" t="s">
        <v>44</v>
      </c>
      <c r="B36" s="37"/>
      <c r="C36" s="38"/>
      <c r="D36" s="38"/>
      <c r="E36" s="32" t="s">
        <v>143</v>
      </c>
      <c r="F36" s="38"/>
      <c r="G36" s="38"/>
      <c r="H36" s="38"/>
      <c r="I36" s="38"/>
      <c r="J36" s="39"/>
    </row>
    <row r="37" spans="1:16" x14ac:dyDescent="0.25">
      <c r="A37" s="30" t="s">
        <v>76</v>
      </c>
      <c r="B37" s="37"/>
      <c r="C37" s="38"/>
      <c r="D37" s="38"/>
      <c r="E37" s="40" t="s">
        <v>144</v>
      </c>
      <c r="F37" s="38"/>
      <c r="G37" s="38"/>
      <c r="H37" s="38"/>
      <c r="I37" s="38"/>
      <c r="J37" s="39"/>
    </row>
    <row r="38" spans="1:16" ht="180" x14ac:dyDescent="0.25">
      <c r="A38" s="30" t="s">
        <v>46</v>
      </c>
      <c r="B38" s="37"/>
      <c r="C38" s="38"/>
      <c r="D38" s="38"/>
      <c r="E38" s="32" t="s">
        <v>145</v>
      </c>
      <c r="F38" s="38"/>
      <c r="G38" s="38"/>
      <c r="H38" s="38"/>
      <c r="I38" s="38"/>
      <c r="J38" s="39"/>
    </row>
    <row r="39" spans="1:16" x14ac:dyDescent="0.25">
      <c r="A39" s="30" t="s">
        <v>38</v>
      </c>
      <c r="B39" s="30">
        <v>8</v>
      </c>
      <c r="C39" s="31" t="s">
        <v>146</v>
      </c>
      <c r="D39" s="30" t="s">
        <v>40</v>
      </c>
      <c r="E39" s="32" t="s">
        <v>147</v>
      </c>
      <c r="F39" s="33" t="s">
        <v>142</v>
      </c>
      <c r="G39" s="34">
        <v>9.3019999999999996</v>
      </c>
      <c r="H39" s="35">
        <v>0</v>
      </c>
      <c r="I39" s="35">
        <f>ROUND(G39*H39,P4)</f>
        <v>0</v>
      </c>
      <c r="J39" s="33" t="s">
        <v>43</v>
      </c>
      <c r="O39" s="36">
        <f>I39*0.21</f>
        <v>0</v>
      </c>
      <c r="P39">
        <v>3</v>
      </c>
    </row>
    <row r="40" spans="1:16" x14ac:dyDescent="0.25">
      <c r="A40" s="30" t="s">
        <v>44</v>
      </c>
      <c r="B40" s="37"/>
      <c r="C40" s="38"/>
      <c r="D40" s="38"/>
      <c r="E40" s="32" t="s">
        <v>148</v>
      </c>
      <c r="F40" s="38"/>
      <c r="G40" s="38"/>
      <c r="H40" s="38"/>
      <c r="I40" s="38"/>
      <c r="J40" s="39"/>
    </row>
    <row r="41" spans="1:16" x14ac:dyDescent="0.25">
      <c r="A41" s="30" t="s">
        <v>76</v>
      </c>
      <c r="B41" s="37"/>
      <c r="C41" s="38"/>
      <c r="D41" s="38"/>
      <c r="E41" s="40" t="s">
        <v>149</v>
      </c>
      <c r="F41" s="38"/>
      <c r="G41" s="38"/>
      <c r="H41" s="38"/>
      <c r="I41" s="38"/>
      <c r="J41" s="39"/>
    </row>
    <row r="42" spans="1:16" ht="180" x14ac:dyDescent="0.25">
      <c r="A42" s="30" t="s">
        <v>46</v>
      </c>
      <c r="B42" s="37"/>
      <c r="C42" s="38"/>
      <c r="D42" s="38"/>
      <c r="E42" s="32" t="s">
        <v>145</v>
      </c>
      <c r="F42" s="38"/>
      <c r="G42" s="38"/>
      <c r="H42" s="38"/>
      <c r="I42" s="38"/>
      <c r="J42" s="39"/>
    </row>
    <row r="43" spans="1:16" x14ac:dyDescent="0.25">
      <c r="A43" s="30" t="s">
        <v>38</v>
      </c>
      <c r="B43" s="30">
        <v>9</v>
      </c>
      <c r="C43" s="31" t="s">
        <v>150</v>
      </c>
      <c r="D43" s="30" t="s">
        <v>40</v>
      </c>
      <c r="E43" s="32" t="s">
        <v>151</v>
      </c>
      <c r="F43" s="33" t="s">
        <v>142</v>
      </c>
      <c r="G43" s="34">
        <v>5.6150000000000002</v>
      </c>
      <c r="H43" s="35">
        <v>0</v>
      </c>
      <c r="I43" s="35">
        <f>ROUND(G43*H43,P4)</f>
        <v>0</v>
      </c>
      <c r="J43" s="33" t="s">
        <v>43</v>
      </c>
      <c r="O43" s="36">
        <f>I43*0.21</f>
        <v>0</v>
      </c>
      <c r="P43">
        <v>3</v>
      </c>
    </row>
    <row r="44" spans="1:16" ht="30" x14ac:dyDescent="0.25">
      <c r="A44" s="30" t="s">
        <v>44</v>
      </c>
      <c r="B44" s="37"/>
      <c r="C44" s="38"/>
      <c r="D44" s="38"/>
      <c r="E44" s="32" t="s">
        <v>152</v>
      </c>
      <c r="F44" s="38"/>
      <c r="G44" s="38"/>
      <c r="H44" s="38"/>
      <c r="I44" s="38"/>
      <c r="J44" s="39"/>
    </row>
    <row r="45" spans="1:16" x14ac:dyDescent="0.25">
      <c r="A45" s="30" t="s">
        <v>76</v>
      </c>
      <c r="B45" s="37"/>
      <c r="C45" s="38"/>
      <c r="D45" s="38"/>
      <c r="E45" s="40" t="s">
        <v>153</v>
      </c>
      <c r="F45" s="38"/>
      <c r="G45" s="38"/>
      <c r="H45" s="38"/>
      <c r="I45" s="38"/>
      <c r="J45" s="39"/>
    </row>
    <row r="46" spans="1:16" ht="180" x14ac:dyDescent="0.25">
      <c r="A46" s="30" t="s">
        <v>46</v>
      </c>
      <c r="B46" s="37"/>
      <c r="C46" s="38"/>
      <c r="D46" s="38"/>
      <c r="E46" s="32" t="s">
        <v>145</v>
      </c>
      <c r="F46" s="38"/>
      <c r="G46" s="38"/>
      <c r="H46" s="38"/>
      <c r="I46" s="38"/>
      <c r="J46" s="39"/>
    </row>
    <row r="47" spans="1:16" x14ac:dyDescent="0.25">
      <c r="A47" s="30" t="s">
        <v>38</v>
      </c>
      <c r="B47" s="30">
        <v>10</v>
      </c>
      <c r="C47" s="31" t="s">
        <v>154</v>
      </c>
      <c r="D47" s="30" t="s">
        <v>40</v>
      </c>
      <c r="E47" s="32" t="s">
        <v>155</v>
      </c>
      <c r="F47" s="33" t="s">
        <v>142</v>
      </c>
      <c r="G47" s="34">
        <v>25.655999999999999</v>
      </c>
      <c r="H47" s="35">
        <v>0</v>
      </c>
      <c r="I47" s="35">
        <f>ROUND(G47*H47,P4)</f>
        <v>0</v>
      </c>
      <c r="J47" s="33" t="s">
        <v>43</v>
      </c>
      <c r="O47" s="36">
        <f>I47*0.21</f>
        <v>0</v>
      </c>
      <c r="P47">
        <v>3</v>
      </c>
    </row>
    <row r="48" spans="1:16" ht="30" x14ac:dyDescent="0.25">
      <c r="A48" s="30" t="s">
        <v>44</v>
      </c>
      <c r="B48" s="37"/>
      <c r="C48" s="38"/>
      <c r="D48" s="38"/>
      <c r="E48" s="32" t="s">
        <v>156</v>
      </c>
      <c r="F48" s="38"/>
      <c r="G48" s="38"/>
      <c r="H48" s="38"/>
      <c r="I48" s="38"/>
      <c r="J48" s="39"/>
    </row>
    <row r="49" spans="1:16" x14ac:dyDescent="0.25">
      <c r="A49" s="30" t="s">
        <v>76</v>
      </c>
      <c r="B49" s="37"/>
      <c r="C49" s="38"/>
      <c r="D49" s="38"/>
      <c r="E49" s="40" t="s">
        <v>157</v>
      </c>
      <c r="F49" s="38"/>
      <c r="G49" s="38"/>
      <c r="H49" s="38"/>
      <c r="I49" s="38"/>
      <c r="J49" s="39"/>
    </row>
    <row r="50" spans="1:16" ht="180" x14ac:dyDescent="0.25">
      <c r="A50" s="30" t="s">
        <v>46</v>
      </c>
      <c r="B50" s="37"/>
      <c r="C50" s="38"/>
      <c r="D50" s="38"/>
      <c r="E50" s="32" t="s">
        <v>145</v>
      </c>
      <c r="F50" s="38"/>
      <c r="G50" s="38"/>
      <c r="H50" s="38"/>
      <c r="I50" s="38"/>
      <c r="J50" s="39"/>
    </row>
    <row r="51" spans="1:16" x14ac:dyDescent="0.25">
      <c r="A51" s="30" t="s">
        <v>38</v>
      </c>
      <c r="B51" s="30">
        <v>11</v>
      </c>
      <c r="C51" s="31" t="s">
        <v>158</v>
      </c>
      <c r="D51" s="30" t="s">
        <v>40</v>
      </c>
      <c r="E51" s="32" t="s">
        <v>159</v>
      </c>
      <c r="F51" s="33" t="s">
        <v>115</v>
      </c>
      <c r="G51" s="34">
        <v>3.9769999999999999</v>
      </c>
      <c r="H51" s="35">
        <v>0</v>
      </c>
      <c r="I51" s="35">
        <f>ROUND(G51*H51,P4)</f>
        <v>0</v>
      </c>
      <c r="J51" s="33" t="s">
        <v>43</v>
      </c>
      <c r="O51" s="36">
        <f>I51*0.21</f>
        <v>0</v>
      </c>
      <c r="P51">
        <v>3</v>
      </c>
    </row>
    <row r="52" spans="1:16" ht="45" x14ac:dyDescent="0.25">
      <c r="A52" s="30" t="s">
        <v>44</v>
      </c>
      <c r="B52" s="37"/>
      <c r="C52" s="38"/>
      <c r="D52" s="38"/>
      <c r="E52" s="32" t="s">
        <v>160</v>
      </c>
      <c r="F52" s="38"/>
      <c r="G52" s="38"/>
      <c r="H52" s="38"/>
      <c r="I52" s="38"/>
      <c r="J52" s="39"/>
    </row>
    <row r="53" spans="1:16" x14ac:dyDescent="0.25">
      <c r="A53" s="30" t="s">
        <v>76</v>
      </c>
      <c r="B53" s="37"/>
      <c r="C53" s="38"/>
      <c r="D53" s="38"/>
      <c r="E53" s="40" t="s">
        <v>161</v>
      </c>
      <c r="F53" s="38"/>
      <c r="G53" s="38"/>
      <c r="H53" s="38"/>
      <c r="I53" s="38"/>
      <c r="J53" s="39"/>
    </row>
    <row r="54" spans="1:16" ht="150" x14ac:dyDescent="0.25">
      <c r="A54" s="30" t="s">
        <v>46</v>
      </c>
      <c r="B54" s="37"/>
      <c r="C54" s="38"/>
      <c r="D54" s="38"/>
      <c r="E54" s="32" t="s">
        <v>162</v>
      </c>
      <c r="F54" s="38"/>
      <c r="G54" s="38"/>
      <c r="H54" s="38"/>
      <c r="I54" s="38"/>
      <c r="J54" s="39"/>
    </row>
    <row r="55" spans="1:16" x14ac:dyDescent="0.25">
      <c r="A55" s="30" t="s">
        <v>38</v>
      </c>
      <c r="B55" s="30">
        <v>12</v>
      </c>
      <c r="C55" s="31" t="s">
        <v>163</v>
      </c>
      <c r="D55" s="30" t="s">
        <v>40</v>
      </c>
      <c r="E55" s="32" t="s">
        <v>164</v>
      </c>
      <c r="F55" s="33" t="s">
        <v>165</v>
      </c>
      <c r="G55" s="34">
        <v>22.154</v>
      </c>
      <c r="H55" s="35">
        <v>0</v>
      </c>
      <c r="I55" s="35">
        <f>ROUND(G55*H55,P4)</f>
        <v>0</v>
      </c>
      <c r="J55" s="33" t="s">
        <v>43</v>
      </c>
      <c r="O55" s="36">
        <f>I55*0.21</f>
        <v>0</v>
      </c>
      <c r="P55">
        <v>3</v>
      </c>
    </row>
    <row r="56" spans="1:16" ht="30" x14ac:dyDescent="0.25">
      <c r="A56" s="30" t="s">
        <v>44</v>
      </c>
      <c r="B56" s="37"/>
      <c r="C56" s="38"/>
      <c r="D56" s="38"/>
      <c r="E56" s="32" t="s">
        <v>166</v>
      </c>
      <c r="F56" s="38"/>
      <c r="G56" s="38"/>
      <c r="H56" s="38"/>
      <c r="I56" s="38"/>
      <c r="J56" s="39"/>
    </row>
    <row r="57" spans="1:16" x14ac:dyDescent="0.25">
      <c r="A57" s="30" t="s">
        <v>76</v>
      </c>
      <c r="B57" s="37"/>
      <c r="C57" s="38"/>
      <c r="D57" s="38"/>
      <c r="E57" s="40" t="s">
        <v>167</v>
      </c>
      <c r="F57" s="38"/>
      <c r="G57" s="38"/>
      <c r="H57" s="38"/>
      <c r="I57" s="38"/>
      <c r="J57" s="39"/>
    </row>
    <row r="58" spans="1:16" ht="165" x14ac:dyDescent="0.25">
      <c r="A58" s="30" t="s">
        <v>46</v>
      </c>
      <c r="B58" s="41"/>
      <c r="C58" s="42"/>
      <c r="D58" s="42"/>
      <c r="E58" s="32" t="s">
        <v>168</v>
      </c>
      <c r="F58" s="42"/>
      <c r="G58" s="42"/>
      <c r="H58" s="42"/>
      <c r="I58" s="42"/>
      <c r="J58" s="43"/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78"/>
  <sheetViews>
    <sheetView topLeftCell="B1" workbookViewId="0">
      <selection activeCell="G6" sqref="G6:G7"/>
    </sheetView>
  </sheetViews>
  <sheetFormatPr defaultRowHeight="15" x14ac:dyDescent="0.25"/>
  <cols>
    <col min="1" max="1" width="9.140625" hidden="1"/>
    <col min="2" max="3" width="11.28515625" bestFit="1" customWidth="1"/>
    <col min="4" max="4" width="7.85546875" bestFit="1" customWidth="1"/>
    <col min="5" max="5" width="64.85546875" customWidth="1"/>
    <col min="6" max="6" width="4.42578125" bestFit="1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8"/>
      <c r="C1" s="9"/>
      <c r="D1" s="9"/>
      <c r="E1" s="10" t="s">
        <v>1</v>
      </c>
      <c r="F1" s="9"/>
      <c r="G1" s="9"/>
      <c r="H1" s="9"/>
      <c r="I1" s="9"/>
      <c r="J1" s="11"/>
      <c r="P1">
        <v>3</v>
      </c>
    </row>
    <row r="2" spans="1:16" ht="20.25" x14ac:dyDescent="0.25">
      <c r="A2" s="1"/>
      <c r="B2" s="12"/>
      <c r="C2" s="13"/>
      <c r="D2" s="13"/>
      <c r="E2" s="14" t="s">
        <v>13</v>
      </c>
      <c r="F2" s="13"/>
      <c r="G2" s="13"/>
      <c r="H2" s="13"/>
      <c r="I2" s="13"/>
      <c r="J2" s="15"/>
    </row>
    <row r="3" spans="1:16" x14ac:dyDescent="0.25">
      <c r="A3" s="3" t="s">
        <v>14</v>
      </c>
      <c r="B3" s="16" t="s">
        <v>15</v>
      </c>
      <c r="C3" s="47" t="s">
        <v>16</v>
      </c>
      <c r="D3" s="48"/>
      <c r="E3" s="17" t="s">
        <v>17</v>
      </c>
      <c r="F3" s="13"/>
      <c r="G3" s="13"/>
      <c r="H3" s="18" t="s">
        <v>11</v>
      </c>
      <c r="I3" s="19">
        <f>SUMIFS(I9:I178,A9:A178,"SD")</f>
        <v>0</v>
      </c>
      <c r="J3" s="15"/>
      <c r="O3">
        <v>0</v>
      </c>
      <c r="P3">
        <v>2</v>
      </c>
    </row>
    <row r="4" spans="1:16" x14ac:dyDescent="0.25">
      <c r="A4" s="3" t="s">
        <v>18</v>
      </c>
      <c r="B4" s="16" t="s">
        <v>19</v>
      </c>
      <c r="C4" s="47" t="s">
        <v>169</v>
      </c>
      <c r="D4" s="48"/>
      <c r="E4" s="17" t="s">
        <v>170</v>
      </c>
      <c r="F4" s="13"/>
      <c r="G4" s="13"/>
      <c r="H4" s="13"/>
      <c r="I4" s="13"/>
      <c r="J4" s="15"/>
      <c r="O4">
        <v>0.12</v>
      </c>
      <c r="P4">
        <v>2</v>
      </c>
    </row>
    <row r="5" spans="1:16" x14ac:dyDescent="0.25">
      <c r="A5" s="3" t="s">
        <v>22</v>
      </c>
      <c r="B5" s="16" t="s">
        <v>23</v>
      </c>
      <c r="C5" s="47" t="s">
        <v>11</v>
      </c>
      <c r="D5" s="48"/>
      <c r="E5" s="17" t="s">
        <v>12</v>
      </c>
      <c r="F5" s="13"/>
      <c r="G5" s="13"/>
      <c r="H5" s="13"/>
      <c r="I5" s="13"/>
      <c r="J5" s="15"/>
      <c r="O5">
        <v>0.21</v>
      </c>
    </row>
    <row r="6" spans="1:16" x14ac:dyDescent="0.25">
      <c r="A6" s="49" t="s">
        <v>24</v>
      </c>
      <c r="B6" s="50" t="s">
        <v>25</v>
      </c>
      <c r="C6" s="51" t="s">
        <v>26</v>
      </c>
      <c r="D6" s="51" t="s">
        <v>27</v>
      </c>
      <c r="E6" s="51" t="s">
        <v>28</v>
      </c>
      <c r="F6" s="51" t="s">
        <v>29</v>
      </c>
      <c r="G6" s="51" t="s">
        <v>30</v>
      </c>
      <c r="H6" s="51" t="s">
        <v>31</v>
      </c>
      <c r="I6" s="51"/>
      <c r="J6" s="52" t="s">
        <v>32</v>
      </c>
    </row>
    <row r="7" spans="1:16" x14ac:dyDescent="0.25">
      <c r="A7" s="49"/>
      <c r="B7" s="50"/>
      <c r="C7" s="51"/>
      <c r="D7" s="51"/>
      <c r="E7" s="51"/>
      <c r="F7" s="51"/>
      <c r="G7" s="51"/>
      <c r="H7" s="6" t="s">
        <v>33</v>
      </c>
      <c r="I7" s="6" t="s">
        <v>34</v>
      </c>
      <c r="J7" s="52"/>
    </row>
    <row r="8" spans="1:16" x14ac:dyDescent="0.25">
      <c r="A8" s="22">
        <v>0</v>
      </c>
      <c r="B8" s="20">
        <v>1</v>
      </c>
      <c r="C8" s="23">
        <v>2</v>
      </c>
      <c r="D8" s="6">
        <v>3</v>
      </c>
      <c r="E8" s="23">
        <v>4</v>
      </c>
      <c r="F8" s="6">
        <v>5</v>
      </c>
      <c r="G8" s="6">
        <v>6</v>
      </c>
      <c r="H8" s="6">
        <v>7</v>
      </c>
      <c r="I8" s="23">
        <v>8</v>
      </c>
      <c r="J8" s="21">
        <v>9</v>
      </c>
    </row>
    <row r="9" spans="1:16" x14ac:dyDescent="0.25">
      <c r="A9" s="24" t="s">
        <v>35</v>
      </c>
      <c r="B9" s="25"/>
      <c r="C9" s="26" t="s">
        <v>111</v>
      </c>
      <c r="D9" s="27"/>
      <c r="E9" s="24" t="s">
        <v>112</v>
      </c>
      <c r="F9" s="27"/>
      <c r="G9" s="27"/>
      <c r="H9" s="27"/>
      <c r="I9" s="28">
        <f>SUMIFS(I10:I25,A10:A25,"P")</f>
        <v>0</v>
      </c>
      <c r="J9" s="29"/>
    </row>
    <row r="10" spans="1:16" x14ac:dyDescent="0.25">
      <c r="A10" s="30" t="s">
        <v>38</v>
      </c>
      <c r="B10" s="30">
        <v>1</v>
      </c>
      <c r="C10" s="31" t="s">
        <v>113</v>
      </c>
      <c r="D10" s="30" t="s">
        <v>72</v>
      </c>
      <c r="E10" s="32" t="s">
        <v>114</v>
      </c>
      <c r="F10" s="33" t="s">
        <v>115</v>
      </c>
      <c r="G10" s="34">
        <v>930.41800000000001</v>
      </c>
      <c r="H10" s="35">
        <v>0</v>
      </c>
      <c r="I10" s="35">
        <f>ROUND(G10*H10,P4)</f>
        <v>0</v>
      </c>
      <c r="J10" s="33" t="s">
        <v>43</v>
      </c>
      <c r="O10" s="36">
        <f>I10*0.21</f>
        <v>0</v>
      </c>
      <c r="P10">
        <v>3</v>
      </c>
    </row>
    <row r="11" spans="1:16" x14ac:dyDescent="0.25">
      <c r="A11" s="30" t="s">
        <v>44</v>
      </c>
      <c r="B11" s="37"/>
      <c r="C11" s="38"/>
      <c r="D11" s="38"/>
      <c r="E11" s="32" t="s">
        <v>171</v>
      </c>
      <c r="F11" s="38"/>
      <c r="G11" s="38"/>
      <c r="H11" s="38"/>
      <c r="I11" s="38"/>
      <c r="J11" s="39"/>
    </row>
    <row r="12" spans="1:16" ht="45" x14ac:dyDescent="0.25">
      <c r="A12" s="30" t="s">
        <v>76</v>
      </c>
      <c r="B12" s="37"/>
      <c r="C12" s="38"/>
      <c r="D12" s="38"/>
      <c r="E12" s="40" t="s">
        <v>172</v>
      </c>
      <c r="F12" s="38"/>
      <c r="G12" s="38"/>
      <c r="H12" s="38"/>
      <c r="I12" s="38"/>
      <c r="J12" s="39"/>
    </row>
    <row r="13" spans="1:16" ht="30" x14ac:dyDescent="0.25">
      <c r="A13" s="30" t="s">
        <v>46</v>
      </c>
      <c r="B13" s="37"/>
      <c r="C13" s="38"/>
      <c r="D13" s="38"/>
      <c r="E13" s="32" t="s">
        <v>118</v>
      </c>
      <c r="F13" s="38"/>
      <c r="G13" s="38"/>
      <c r="H13" s="38"/>
      <c r="I13" s="38"/>
      <c r="J13" s="39"/>
    </row>
    <row r="14" spans="1:16" x14ac:dyDescent="0.25">
      <c r="A14" s="30" t="s">
        <v>38</v>
      </c>
      <c r="B14" s="30">
        <v>2</v>
      </c>
      <c r="C14" s="31" t="s">
        <v>113</v>
      </c>
      <c r="D14" s="30" t="s">
        <v>78</v>
      </c>
      <c r="E14" s="32" t="s">
        <v>114</v>
      </c>
      <c r="F14" s="33" t="s">
        <v>115</v>
      </c>
      <c r="G14" s="34">
        <v>1902.616</v>
      </c>
      <c r="H14" s="35">
        <v>0</v>
      </c>
      <c r="I14" s="35">
        <f>ROUND(G14*H14,P4)</f>
        <v>0</v>
      </c>
      <c r="J14" s="33" t="s">
        <v>43</v>
      </c>
      <c r="O14" s="36">
        <f>I14*0.21</f>
        <v>0</v>
      </c>
      <c r="P14">
        <v>3</v>
      </c>
    </row>
    <row r="15" spans="1:16" ht="30" x14ac:dyDescent="0.25">
      <c r="A15" s="30" t="s">
        <v>44</v>
      </c>
      <c r="B15" s="37"/>
      <c r="C15" s="38"/>
      <c r="D15" s="38"/>
      <c r="E15" s="32" t="s">
        <v>173</v>
      </c>
      <c r="F15" s="38"/>
      <c r="G15" s="38"/>
      <c r="H15" s="38"/>
      <c r="I15" s="38"/>
      <c r="J15" s="39"/>
    </row>
    <row r="16" spans="1:16" ht="60" x14ac:dyDescent="0.25">
      <c r="A16" s="30" t="s">
        <v>76</v>
      </c>
      <c r="B16" s="37"/>
      <c r="C16" s="38"/>
      <c r="D16" s="38"/>
      <c r="E16" s="40" t="s">
        <v>174</v>
      </c>
      <c r="F16" s="38"/>
      <c r="G16" s="38"/>
      <c r="H16" s="38"/>
      <c r="I16" s="38"/>
      <c r="J16" s="39"/>
    </row>
    <row r="17" spans="1:16" ht="30" x14ac:dyDescent="0.25">
      <c r="A17" s="30" t="s">
        <v>46</v>
      </c>
      <c r="B17" s="37"/>
      <c r="C17" s="38"/>
      <c r="D17" s="38"/>
      <c r="E17" s="32" t="s">
        <v>118</v>
      </c>
      <c r="F17" s="38"/>
      <c r="G17" s="38"/>
      <c r="H17" s="38"/>
      <c r="I17" s="38"/>
      <c r="J17" s="39"/>
    </row>
    <row r="18" spans="1:16" x14ac:dyDescent="0.25">
      <c r="A18" s="30" t="s">
        <v>38</v>
      </c>
      <c r="B18" s="30">
        <v>3</v>
      </c>
      <c r="C18" s="31" t="s">
        <v>113</v>
      </c>
      <c r="D18" s="30" t="s">
        <v>121</v>
      </c>
      <c r="E18" s="32" t="s">
        <v>114</v>
      </c>
      <c r="F18" s="33" t="s">
        <v>115</v>
      </c>
      <c r="G18" s="34">
        <v>437.51600000000002</v>
      </c>
      <c r="H18" s="35">
        <v>0</v>
      </c>
      <c r="I18" s="35">
        <f>ROUND(G18*H18,P4)</f>
        <v>0</v>
      </c>
      <c r="J18" s="33" t="s">
        <v>43</v>
      </c>
      <c r="O18" s="36">
        <f>I18*0.21</f>
        <v>0</v>
      </c>
      <c r="P18">
        <v>3</v>
      </c>
    </row>
    <row r="19" spans="1:16" x14ac:dyDescent="0.25">
      <c r="A19" s="30" t="s">
        <v>44</v>
      </c>
      <c r="B19" s="37"/>
      <c r="C19" s="38"/>
      <c r="D19" s="38"/>
      <c r="E19" s="32" t="s">
        <v>175</v>
      </c>
      <c r="F19" s="38"/>
      <c r="G19" s="38"/>
      <c r="H19" s="38"/>
      <c r="I19" s="38"/>
      <c r="J19" s="39"/>
    </row>
    <row r="20" spans="1:16" ht="60" x14ac:dyDescent="0.25">
      <c r="A20" s="30" t="s">
        <v>76</v>
      </c>
      <c r="B20" s="37"/>
      <c r="C20" s="38"/>
      <c r="D20" s="38"/>
      <c r="E20" s="40" t="s">
        <v>176</v>
      </c>
      <c r="F20" s="38"/>
      <c r="G20" s="38"/>
      <c r="H20" s="38"/>
      <c r="I20" s="38"/>
      <c r="J20" s="39"/>
    </row>
    <row r="21" spans="1:16" ht="30" x14ac:dyDescent="0.25">
      <c r="A21" s="30" t="s">
        <v>46</v>
      </c>
      <c r="B21" s="37"/>
      <c r="C21" s="38"/>
      <c r="D21" s="38"/>
      <c r="E21" s="32" t="s">
        <v>118</v>
      </c>
      <c r="F21" s="38"/>
      <c r="G21" s="38"/>
      <c r="H21" s="38"/>
      <c r="I21" s="38"/>
      <c r="J21" s="39"/>
    </row>
    <row r="22" spans="1:16" x14ac:dyDescent="0.25">
      <c r="A22" s="30" t="s">
        <v>38</v>
      </c>
      <c r="B22" s="30">
        <v>4</v>
      </c>
      <c r="C22" s="31" t="s">
        <v>113</v>
      </c>
      <c r="D22" s="30" t="s">
        <v>124</v>
      </c>
      <c r="E22" s="32" t="s">
        <v>114</v>
      </c>
      <c r="F22" s="33" t="s">
        <v>115</v>
      </c>
      <c r="G22" s="34">
        <v>195.82900000000001</v>
      </c>
      <c r="H22" s="35">
        <v>0</v>
      </c>
      <c r="I22" s="35">
        <f>ROUND(G22*H22,P4)</f>
        <v>0</v>
      </c>
      <c r="J22" s="33" t="s">
        <v>43</v>
      </c>
      <c r="O22" s="36">
        <f>I22*0.21</f>
        <v>0</v>
      </c>
      <c r="P22">
        <v>3</v>
      </c>
    </row>
    <row r="23" spans="1:16" ht="30" x14ac:dyDescent="0.25">
      <c r="A23" s="30" t="s">
        <v>44</v>
      </c>
      <c r="B23" s="37"/>
      <c r="C23" s="38"/>
      <c r="D23" s="38"/>
      <c r="E23" s="32" t="s">
        <v>177</v>
      </c>
      <c r="F23" s="38"/>
      <c r="G23" s="38"/>
      <c r="H23" s="38"/>
      <c r="I23" s="38"/>
      <c r="J23" s="39"/>
    </row>
    <row r="24" spans="1:16" ht="60" x14ac:dyDescent="0.25">
      <c r="A24" s="30" t="s">
        <v>76</v>
      </c>
      <c r="B24" s="37"/>
      <c r="C24" s="38"/>
      <c r="D24" s="38"/>
      <c r="E24" s="40" t="s">
        <v>178</v>
      </c>
      <c r="F24" s="38"/>
      <c r="G24" s="38"/>
      <c r="H24" s="38"/>
      <c r="I24" s="38"/>
      <c r="J24" s="39"/>
    </row>
    <row r="25" spans="1:16" ht="30" x14ac:dyDescent="0.25">
      <c r="A25" s="30" t="s">
        <v>46</v>
      </c>
      <c r="B25" s="37"/>
      <c r="C25" s="38"/>
      <c r="D25" s="38"/>
      <c r="E25" s="32" t="s">
        <v>118</v>
      </c>
      <c r="F25" s="38"/>
      <c r="G25" s="38"/>
      <c r="H25" s="38"/>
      <c r="I25" s="38"/>
      <c r="J25" s="39"/>
    </row>
    <row r="26" spans="1:16" x14ac:dyDescent="0.25">
      <c r="A26" s="24" t="s">
        <v>35</v>
      </c>
      <c r="B26" s="25"/>
      <c r="C26" s="26" t="s">
        <v>11</v>
      </c>
      <c r="D26" s="27"/>
      <c r="E26" s="24" t="s">
        <v>179</v>
      </c>
      <c r="F26" s="27"/>
      <c r="G26" s="27"/>
      <c r="H26" s="27"/>
      <c r="I26" s="28">
        <f>SUMIFS(I27:I89,A27:A89,"P")</f>
        <v>0</v>
      </c>
      <c r="J26" s="29"/>
    </row>
    <row r="27" spans="1:16" ht="30" x14ac:dyDescent="0.25">
      <c r="A27" s="30" t="s">
        <v>38</v>
      </c>
      <c r="B27" s="30">
        <v>5</v>
      </c>
      <c r="C27" s="31" t="s">
        <v>180</v>
      </c>
      <c r="D27" s="30" t="s">
        <v>40</v>
      </c>
      <c r="E27" s="32" t="s">
        <v>181</v>
      </c>
      <c r="F27" s="33" t="s">
        <v>142</v>
      </c>
      <c r="G27" s="34">
        <v>153.32400000000001</v>
      </c>
      <c r="H27" s="35">
        <v>0</v>
      </c>
      <c r="I27" s="35">
        <f>ROUND(G27*H27,P4)</f>
        <v>0</v>
      </c>
      <c r="J27" s="33" t="s">
        <v>43</v>
      </c>
      <c r="O27" s="36">
        <f>I27*0.21</f>
        <v>0</v>
      </c>
      <c r="P27">
        <v>3</v>
      </c>
    </row>
    <row r="28" spans="1:16" ht="90" x14ac:dyDescent="0.25">
      <c r="A28" s="30" t="s">
        <v>44</v>
      </c>
      <c r="B28" s="37"/>
      <c r="C28" s="38"/>
      <c r="D28" s="38"/>
      <c r="E28" s="32" t="s">
        <v>182</v>
      </c>
      <c r="F28" s="38"/>
      <c r="G28" s="38"/>
      <c r="H28" s="38"/>
      <c r="I28" s="38"/>
      <c r="J28" s="39"/>
    </row>
    <row r="29" spans="1:16" x14ac:dyDescent="0.25">
      <c r="A29" s="30" t="s">
        <v>76</v>
      </c>
      <c r="B29" s="37"/>
      <c r="C29" s="38"/>
      <c r="D29" s="38"/>
      <c r="E29" s="40" t="s">
        <v>183</v>
      </c>
      <c r="F29" s="38"/>
      <c r="G29" s="38"/>
      <c r="H29" s="38"/>
      <c r="I29" s="38"/>
      <c r="J29" s="39"/>
    </row>
    <row r="30" spans="1:16" ht="120" x14ac:dyDescent="0.25">
      <c r="A30" s="30" t="s">
        <v>46</v>
      </c>
      <c r="B30" s="37"/>
      <c r="C30" s="38"/>
      <c r="D30" s="38"/>
      <c r="E30" s="32" t="s">
        <v>184</v>
      </c>
      <c r="F30" s="38"/>
      <c r="G30" s="38"/>
      <c r="H30" s="38"/>
      <c r="I30" s="38"/>
      <c r="J30" s="39"/>
    </row>
    <row r="31" spans="1:16" ht="30" x14ac:dyDescent="0.25">
      <c r="A31" s="30" t="s">
        <v>38</v>
      </c>
      <c r="B31" s="30">
        <v>6</v>
      </c>
      <c r="C31" s="31" t="s">
        <v>185</v>
      </c>
      <c r="D31" s="30" t="s">
        <v>40</v>
      </c>
      <c r="E31" s="32" t="s">
        <v>186</v>
      </c>
      <c r="F31" s="33" t="s">
        <v>142</v>
      </c>
      <c r="G31" s="34">
        <v>95.266000000000005</v>
      </c>
      <c r="H31" s="35">
        <v>0</v>
      </c>
      <c r="I31" s="35">
        <f>ROUND(G31*H31,P4)</f>
        <v>0</v>
      </c>
      <c r="J31" s="33" t="s">
        <v>43</v>
      </c>
      <c r="O31" s="36">
        <f>I31*0.21</f>
        <v>0</v>
      </c>
      <c r="P31">
        <v>3</v>
      </c>
    </row>
    <row r="32" spans="1:16" ht="90" x14ac:dyDescent="0.25">
      <c r="A32" s="30" t="s">
        <v>44</v>
      </c>
      <c r="B32" s="37"/>
      <c r="C32" s="38"/>
      <c r="D32" s="38"/>
      <c r="E32" s="32" t="s">
        <v>187</v>
      </c>
      <c r="F32" s="38"/>
      <c r="G32" s="38"/>
      <c r="H32" s="38"/>
      <c r="I32" s="38"/>
      <c r="J32" s="39"/>
    </row>
    <row r="33" spans="1:16" x14ac:dyDescent="0.25">
      <c r="A33" s="30" t="s">
        <v>76</v>
      </c>
      <c r="B33" s="37"/>
      <c r="C33" s="38"/>
      <c r="D33" s="38"/>
      <c r="E33" s="40" t="s">
        <v>188</v>
      </c>
      <c r="F33" s="38"/>
      <c r="G33" s="38"/>
      <c r="H33" s="38"/>
      <c r="I33" s="38"/>
      <c r="J33" s="39"/>
    </row>
    <row r="34" spans="1:16" ht="90" x14ac:dyDescent="0.25">
      <c r="A34" s="30" t="s">
        <v>46</v>
      </c>
      <c r="B34" s="37"/>
      <c r="C34" s="38"/>
      <c r="D34" s="38"/>
      <c r="E34" s="32" t="s">
        <v>189</v>
      </c>
      <c r="F34" s="38"/>
      <c r="G34" s="38"/>
      <c r="H34" s="38"/>
      <c r="I34" s="38"/>
      <c r="J34" s="39"/>
    </row>
    <row r="35" spans="1:16" x14ac:dyDescent="0.25">
      <c r="A35" s="30" t="s">
        <v>38</v>
      </c>
      <c r="B35" s="30">
        <v>7</v>
      </c>
      <c r="C35" s="31" t="s">
        <v>190</v>
      </c>
      <c r="D35" s="30"/>
      <c r="E35" s="32" t="s">
        <v>191</v>
      </c>
      <c r="F35" s="33" t="s">
        <v>142</v>
      </c>
      <c r="G35" s="34">
        <v>91.094999999999999</v>
      </c>
      <c r="H35" s="35">
        <v>0</v>
      </c>
      <c r="I35" s="35">
        <f>ROUND(G35*H35,P4)</f>
        <v>0</v>
      </c>
      <c r="J35" s="33" t="s">
        <v>43</v>
      </c>
      <c r="O35" s="36">
        <f>I35*0.21</f>
        <v>0</v>
      </c>
      <c r="P35">
        <v>3</v>
      </c>
    </row>
    <row r="36" spans="1:16" ht="30" x14ac:dyDescent="0.25">
      <c r="A36" s="30" t="s">
        <v>44</v>
      </c>
      <c r="B36" s="37"/>
      <c r="C36" s="38"/>
      <c r="D36" s="38"/>
      <c r="E36" s="32" t="s">
        <v>192</v>
      </c>
      <c r="F36" s="38"/>
      <c r="G36" s="38"/>
      <c r="H36" s="38"/>
      <c r="I36" s="38"/>
      <c r="J36" s="39"/>
    </row>
    <row r="37" spans="1:16" x14ac:dyDescent="0.25">
      <c r="A37" s="30" t="s">
        <v>76</v>
      </c>
      <c r="B37" s="37"/>
      <c r="C37" s="38"/>
      <c r="D37" s="38"/>
      <c r="E37" s="40" t="s">
        <v>193</v>
      </c>
      <c r="F37" s="38"/>
      <c r="G37" s="38"/>
      <c r="H37" s="38"/>
      <c r="I37" s="38"/>
      <c r="J37" s="39"/>
    </row>
    <row r="38" spans="1:16" ht="120" x14ac:dyDescent="0.25">
      <c r="A38" s="30" t="s">
        <v>46</v>
      </c>
      <c r="B38" s="37"/>
      <c r="C38" s="38"/>
      <c r="D38" s="38"/>
      <c r="E38" s="32" t="s">
        <v>184</v>
      </c>
      <c r="F38" s="38"/>
      <c r="G38" s="38"/>
      <c r="H38" s="38"/>
      <c r="I38" s="38"/>
      <c r="J38" s="39"/>
    </row>
    <row r="39" spans="1:16" x14ac:dyDescent="0.25">
      <c r="A39" s="30" t="s">
        <v>38</v>
      </c>
      <c r="B39" s="30">
        <v>8</v>
      </c>
      <c r="C39" s="31" t="s">
        <v>194</v>
      </c>
      <c r="D39" s="30" t="s">
        <v>40</v>
      </c>
      <c r="E39" s="32" t="s">
        <v>195</v>
      </c>
      <c r="F39" s="33" t="s">
        <v>142</v>
      </c>
      <c r="G39" s="34">
        <v>86.932000000000002</v>
      </c>
      <c r="H39" s="35">
        <v>0</v>
      </c>
      <c r="I39" s="35">
        <f>ROUND(G39*H39,P4)</f>
        <v>0</v>
      </c>
      <c r="J39" s="33" t="s">
        <v>43</v>
      </c>
      <c r="O39" s="36">
        <f>I39*0.21</f>
        <v>0</v>
      </c>
      <c r="P39">
        <v>3</v>
      </c>
    </row>
    <row r="40" spans="1:16" ht="30" x14ac:dyDescent="0.25">
      <c r="A40" s="30" t="s">
        <v>44</v>
      </c>
      <c r="B40" s="37"/>
      <c r="C40" s="38"/>
      <c r="D40" s="38"/>
      <c r="E40" s="32" t="s">
        <v>196</v>
      </c>
      <c r="F40" s="38"/>
      <c r="G40" s="38"/>
      <c r="H40" s="38"/>
      <c r="I40" s="38"/>
      <c r="J40" s="39"/>
    </row>
    <row r="41" spans="1:16" x14ac:dyDescent="0.25">
      <c r="A41" s="30" t="s">
        <v>76</v>
      </c>
      <c r="B41" s="37"/>
      <c r="C41" s="38"/>
      <c r="D41" s="38"/>
      <c r="E41" s="40" t="s">
        <v>197</v>
      </c>
      <c r="F41" s="38"/>
      <c r="G41" s="38"/>
      <c r="H41" s="38"/>
      <c r="I41" s="38"/>
      <c r="J41" s="39"/>
    </row>
    <row r="42" spans="1:16" ht="120" x14ac:dyDescent="0.25">
      <c r="A42" s="30" t="s">
        <v>46</v>
      </c>
      <c r="B42" s="37"/>
      <c r="C42" s="38"/>
      <c r="D42" s="38"/>
      <c r="E42" s="32" t="s">
        <v>184</v>
      </c>
      <c r="F42" s="38"/>
      <c r="G42" s="38"/>
      <c r="H42" s="38"/>
      <c r="I42" s="38"/>
      <c r="J42" s="39"/>
    </row>
    <row r="43" spans="1:16" x14ac:dyDescent="0.25">
      <c r="A43" s="30" t="s">
        <v>38</v>
      </c>
      <c r="B43" s="30">
        <v>9</v>
      </c>
      <c r="C43" s="31" t="s">
        <v>198</v>
      </c>
      <c r="D43" s="30" t="s">
        <v>40</v>
      </c>
      <c r="E43" s="32" t="s">
        <v>199</v>
      </c>
      <c r="F43" s="33" t="s">
        <v>142</v>
      </c>
      <c r="G43" s="34">
        <v>259.56799999999998</v>
      </c>
      <c r="H43" s="35">
        <v>0</v>
      </c>
      <c r="I43" s="35">
        <f>ROUND(G43*H43,P4)</f>
        <v>0</v>
      </c>
      <c r="J43" s="33" t="s">
        <v>43</v>
      </c>
      <c r="O43" s="36">
        <f>I43*0.21</f>
        <v>0</v>
      </c>
      <c r="P43">
        <v>3</v>
      </c>
    </row>
    <row r="44" spans="1:16" ht="30" x14ac:dyDescent="0.25">
      <c r="A44" s="30" t="s">
        <v>44</v>
      </c>
      <c r="B44" s="37"/>
      <c r="C44" s="38"/>
      <c r="D44" s="38"/>
      <c r="E44" s="32" t="s">
        <v>200</v>
      </c>
      <c r="F44" s="38"/>
      <c r="G44" s="38"/>
      <c r="H44" s="38"/>
      <c r="I44" s="38"/>
      <c r="J44" s="39"/>
    </row>
    <row r="45" spans="1:16" ht="45" x14ac:dyDescent="0.25">
      <c r="A45" s="30" t="s">
        <v>76</v>
      </c>
      <c r="B45" s="37"/>
      <c r="C45" s="38"/>
      <c r="D45" s="38"/>
      <c r="E45" s="40" t="s">
        <v>201</v>
      </c>
      <c r="F45" s="38"/>
      <c r="G45" s="38"/>
      <c r="H45" s="38"/>
      <c r="I45" s="38"/>
      <c r="J45" s="39"/>
    </row>
    <row r="46" spans="1:16" ht="409.5" x14ac:dyDescent="0.25">
      <c r="A46" s="30" t="s">
        <v>46</v>
      </c>
      <c r="B46" s="37"/>
      <c r="C46" s="38"/>
      <c r="D46" s="38"/>
      <c r="E46" s="32" t="s">
        <v>202</v>
      </c>
      <c r="F46" s="38"/>
      <c r="G46" s="38"/>
      <c r="H46" s="38"/>
      <c r="I46" s="38"/>
      <c r="J46" s="39"/>
    </row>
    <row r="47" spans="1:16" x14ac:dyDescent="0.25">
      <c r="A47" s="30" t="s">
        <v>38</v>
      </c>
      <c r="B47" s="30">
        <v>10</v>
      </c>
      <c r="C47" s="31" t="s">
        <v>203</v>
      </c>
      <c r="D47" s="30" t="s">
        <v>40</v>
      </c>
      <c r="E47" s="32" t="s">
        <v>204</v>
      </c>
      <c r="F47" s="33" t="s">
        <v>142</v>
      </c>
      <c r="G47" s="34">
        <v>1490.893</v>
      </c>
      <c r="H47" s="35">
        <v>0</v>
      </c>
      <c r="I47" s="35">
        <f>ROUND(G47*H47,P4)</f>
        <v>0</v>
      </c>
      <c r="J47" s="33" t="s">
        <v>43</v>
      </c>
      <c r="O47" s="36">
        <f>I47*0.21</f>
        <v>0</v>
      </c>
      <c r="P47">
        <v>3</v>
      </c>
    </row>
    <row r="48" spans="1:16" x14ac:dyDescent="0.25">
      <c r="A48" s="30" t="s">
        <v>44</v>
      </c>
      <c r="B48" s="37"/>
      <c r="C48" s="38"/>
      <c r="D48" s="38"/>
      <c r="E48" s="32" t="s">
        <v>205</v>
      </c>
      <c r="F48" s="38"/>
      <c r="G48" s="38"/>
      <c r="H48" s="38"/>
      <c r="I48" s="38"/>
      <c r="J48" s="39"/>
    </row>
    <row r="49" spans="1:16" x14ac:dyDescent="0.25">
      <c r="A49" s="30" t="s">
        <v>76</v>
      </c>
      <c r="B49" s="37"/>
      <c r="C49" s="38"/>
      <c r="D49" s="38"/>
      <c r="E49" s="40" t="s">
        <v>206</v>
      </c>
      <c r="F49" s="38"/>
      <c r="G49" s="38"/>
      <c r="H49" s="38"/>
      <c r="I49" s="38"/>
      <c r="J49" s="39"/>
    </row>
    <row r="50" spans="1:16" ht="405" x14ac:dyDescent="0.25">
      <c r="A50" s="30" t="s">
        <v>46</v>
      </c>
      <c r="B50" s="37"/>
      <c r="C50" s="38"/>
      <c r="D50" s="38"/>
      <c r="E50" s="32" t="s">
        <v>207</v>
      </c>
      <c r="F50" s="38"/>
      <c r="G50" s="38"/>
      <c r="H50" s="38"/>
      <c r="I50" s="38"/>
      <c r="J50" s="39"/>
    </row>
    <row r="51" spans="1:16" x14ac:dyDescent="0.25">
      <c r="A51" s="30" t="s">
        <v>38</v>
      </c>
      <c r="B51" s="30">
        <v>11</v>
      </c>
      <c r="C51" s="31" t="s">
        <v>208</v>
      </c>
      <c r="D51" s="30" t="s">
        <v>72</v>
      </c>
      <c r="E51" s="32" t="s">
        <v>209</v>
      </c>
      <c r="F51" s="33" t="s">
        <v>142</v>
      </c>
      <c r="G51" s="34">
        <v>465.209</v>
      </c>
      <c r="H51" s="35">
        <v>0</v>
      </c>
      <c r="I51" s="35">
        <f>ROUND(G51*H51,P4)</f>
        <v>0</v>
      </c>
      <c r="J51" s="33" t="s">
        <v>43</v>
      </c>
      <c r="O51" s="36">
        <f>I51*0.21</f>
        <v>0</v>
      </c>
      <c r="P51">
        <v>3</v>
      </c>
    </row>
    <row r="52" spans="1:16" ht="75" x14ac:dyDescent="0.25">
      <c r="A52" s="30" t="s">
        <v>44</v>
      </c>
      <c r="B52" s="37"/>
      <c r="C52" s="38"/>
      <c r="D52" s="38"/>
      <c r="E52" s="32" t="s">
        <v>210</v>
      </c>
      <c r="F52" s="38"/>
      <c r="G52" s="38"/>
      <c r="H52" s="38"/>
      <c r="I52" s="38"/>
      <c r="J52" s="39"/>
    </row>
    <row r="53" spans="1:16" ht="120" x14ac:dyDescent="0.25">
      <c r="A53" s="30" t="s">
        <v>76</v>
      </c>
      <c r="B53" s="37"/>
      <c r="C53" s="38"/>
      <c r="D53" s="38"/>
      <c r="E53" s="40" t="s">
        <v>211</v>
      </c>
      <c r="F53" s="38"/>
      <c r="G53" s="38"/>
      <c r="H53" s="38"/>
      <c r="I53" s="38"/>
      <c r="J53" s="39"/>
    </row>
    <row r="54" spans="1:16" ht="409.5" x14ac:dyDescent="0.25">
      <c r="A54" s="30" t="s">
        <v>46</v>
      </c>
      <c r="B54" s="37"/>
      <c r="C54" s="38"/>
      <c r="D54" s="38"/>
      <c r="E54" s="32" t="s">
        <v>212</v>
      </c>
      <c r="F54" s="38"/>
      <c r="G54" s="38"/>
      <c r="H54" s="38"/>
      <c r="I54" s="38"/>
      <c r="J54" s="39"/>
    </row>
    <row r="55" spans="1:16" x14ac:dyDescent="0.25">
      <c r="A55" s="30" t="s">
        <v>38</v>
      </c>
      <c r="B55" s="30">
        <v>12</v>
      </c>
      <c r="C55" s="31" t="s">
        <v>208</v>
      </c>
      <c r="D55" s="30" t="s">
        <v>78</v>
      </c>
      <c r="E55" s="32" t="s">
        <v>209</v>
      </c>
      <c r="F55" s="33" t="s">
        <v>142</v>
      </c>
      <c r="G55" s="34">
        <v>691.74</v>
      </c>
      <c r="H55" s="35">
        <v>0</v>
      </c>
      <c r="I55" s="35">
        <f>ROUND(G55*H55,P4)</f>
        <v>0</v>
      </c>
      <c r="J55" s="33" t="s">
        <v>43</v>
      </c>
      <c r="O55" s="36">
        <f>I55*0.21</f>
        <v>0</v>
      </c>
      <c r="P55">
        <v>3</v>
      </c>
    </row>
    <row r="56" spans="1:16" ht="30" x14ac:dyDescent="0.25">
      <c r="A56" s="30" t="s">
        <v>44</v>
      </c>
      <c r="B56" s="37"/>
      <c r="C56" s="38"/>
      <c r="D56" s="38"/>
      <c r="E56" s="32" t="s">
        <v>213</v>
      </c>
      <c r="F56" s="38"/>
      <c r="G56" s="38"/>
      <c r="H56" s="38"/>
      <c r="I56" s="38"/>
      <c r="J56" s="39"/>
    </row>
    <row r="57" spans="1:16" ht="60" x14ac:dyDescent="0.25">
      <c r="A57" s="30" t="s">
        <v>76</v>
      </c>
      <c r="B57" s="37"/>
      <c r="C57" s="38"/>
      <c r="D57" s="38"/>
      <c r="E57" s="40" t="s">
        <v>214</v>
      </c>
      <c r="F57" s="38"/>
      <c r="G57" s="38"/>
      <c r="H57" s="38"/>
      <c r="I57" s="38"/>
      <c r="J57" s="39"/>
    </row>
    <row r="58" spans="1:16" ht="409.5" x14ac:dyDescent="0.25">
      <c r="A58" s="30" t="s">
        <v>46</v>
      </c>
      <c r="B58" s="37"/>
      <c r="C58" s="38"/>
      <c r="D58" s="38"/>
      <c r="E58" s="32" t="s">
        <v>212</v>
      </c>
      <c r="F58" s="38"/>
      <c r="G58" s="38"/>
      <c r="H58" s="38"/>
      <c r="I58" s="38"/>
      <c r="J58" s="39"/>
    </row>
    <row r="59" spans="1:16" x14ac:dyDescent="0.25">
      <c r="A59" s="30" t="s">
        <v>38</v>
      </c>
      <c r="B59" s="30">
        <v>13</v>
      </c>
      <c r="C59" s="31" t="s">
        <v>215</v>
      </c>
      <c r="D59" s="30" t="s">
        <v>40</v>
      </c>
      <c r="E59" s="32" t="s">
        <v>216</v>
      </c>
      <c r="F59" s="33" t="s">
        <v>142</v>
      </c>
      <c r="G59" s="34">
        <v>1395.627</v>
      </c>
      <c r="H59" s="35">
        <v>0</v>
      </c>
      <c r="I59" s="35">
        <f>ROUND(G59*H59,P4)</f>
        <v>0</v>
      </c>
      <c r="J59" s="33" t="s">
        <v>43</v>
      </c>
      <c r="O59" s="36">
        <f>I59*0.21</f>
        <v>0</v>
      </c>
      <c r="P59">
        <v>3</v>
      </c>
    </row>
    <row r="60" spans="1:16" ht="90" x14ac:dyDescent="0.25">
      <c r="A60" s="30" t="s">
        <v>44</v>
      </c>
      <c r="B60" s="37"/>
      <c r="C60" s="38"/>
      <c r="D60" s="38"/>
      <c r="E60" s="32" t="s">
        <v>217</v>
      </c>
      <c r="F60" s="38"/>
      <c r="G60" s="38"/>
      <c r="H60" s="38"/>
      <c r="I60" s="38"/>
      <c r="J60" s="39"/>
    </row>
    <row r="61" spans="1:16" ht="120" x14ac:dyDescent="0.25">
      <c r="A61" s="30" t="s">
        <v>76</v>
      </c>
      <c r="B61" s="37"/>
      <c r="C61" s="38"/>
      <c r="D61" s="38"/>
      <c r="E61" s="40" t="s">
        <v>218</v>
      </c>
      <c r="F61" s="38"/>
      <c r="G61" s="38"/>
      <c r="H61" s="38"/>
      <c r="I61" s="38"/>
      <c r="J61" s="39"/>
    </row>
    <row r="62" spans="1:16" ht="409.5" x14ac:dyDescent="0.25">
      <c r="A62" s="30" t="s">
        <v>46</v>
      </c>
      <c r="B62" s="37"/>
      <c r="C62" s="38"/>
      <c r="D62" s="38"/>
      <c r="E62" s="32" t="s">
        <v>219</v>
      </c>
      <c r="F62" s="38"/>
      <c r="G62" s="38"/>
      <c r="H62" s="38"/>
      <c r="I62" s="38"/>
      <c r="J62" s="39"/>
    </row>
    <row r="63" spans="1:16" x14ac:dyDescent="0.25">
      <c r="A63" s="30" t="s">
        <v>38</v>
      </c>
      <c r="B63" s="30">
        <v>14</v>
      </c>
      <c r="C63" s="31" t="s">
        <v>220</v>
      </c>
      <c r="D63" s="30" t="s">
        <v>40</v>
      </c>
      <c r="E63" s="32" t="s">
        <v>221</v>
      </c>
      <c r="F63" s="33" t="s">
        <v>142</v>
      </c>
      <c r="G63" s="34">
        <v>1681.22</v>
      </c>
      <c r="H63" s="35">
        <v>0</v>
      </c>
      <c r="I63" s="35">
        <f>ROUND(G63*H63,P4)</f>
        <v>0</v>
      </c>
      <c r="J63" s="33" t="s">
        <v>43</v>
      </c>
      <c r="O63" s="36">
        <f>I63*0.21</f>
        <v>0</v>
      </c>
      <c r="P63">
        <v>3</v>
      </c>
    </row>
    <row r="64" spans="1:16" ht="45" x14ac:dyDescent="0.25">
      <c r="A64" s="30" t="s">
        <v>44</v>
      </c>
      <c r="B64" s="37"/>
      <c r="C64" s="38"/>
      <c r="D64" s="38"/>
      <c r="E64" s="32" t="s">
        <v>222</v>
      </c>
      <c r="F64" s="38"/>
      <c r="G64" s="38"/>
      <c r="H64" s="38"/>
      <c r="I64" s="38"/>
      <c r="J64" s="39"/>
    </row>
    <row r="65" spans="1:16" x14ac:dyDescent="0.25">
      <c r="A65" s="30" t="s">
        <v>76</v>
      </c>
      <c r="B65" s="37"/>
      <c r="C65" s="38"/>
      <c r="D65" s="38"/>
      <c r="E65" s="40" t="s">
        <v>223</v>
      </c>
      <c r="F65" s="38"/>
      <c r="G65" s="38"/>
      <c r="H65" s="38"/>
      <c r="I65" s="38"/>
      <c r="J65" s="39"/>
    </row>
    <row r="66" spans="1:16" ht="390" x14ac:dyDescent="0.25">
      <c r="A66" s="30" t="s">
        <v>46</v>
      </c>
      <c r="B66" s="37"/>
      <c r="C66" s="38"/>
      <c r="D66" s="38"/>
      <c r="E66" s="32" t="s">
        <v>224</v>
      </c>
      <c r="F66" s="38"/>
      <c r="G66" s="38"/>
      <c r="H66" s="38"/>
      <c r="I66" s="38"/>
      <c r="J66" s="39"/>
    </row>
    <row r="67" spans="1:16" x14ac:dyDescent="0.25">
      <c r="A67" s="30" t="s">
        <v>38</v>
      </c>
      <c r="B67" s="30">
        <v>15</v>
      </c>
      <c r="C67" s="31" t="s">
        <v>225</v>
      </c>
      <c r="D67" s="30" t="s">
        <v>40</v>
      </c>
      <c r="E67" s="32" t="s">
        <v>226</v>
      </c>
      <c r="F67" s="33" t="s">
        <v>142</v>
      </c>
      <c r="G67" s="34">
        <v>1490.893</v>
      </c>
      <c r="H67" s="35">
        <v>0</v>
      </c>
      <c r="I67" s="35">
        <f>ROUND(G67*H67,P4)</f>
        <v>0</v>
      </c>
      <c r="J67" s="33" t="s">
        <v>43</v>
      </c>
      <c r="O67" s="36">
        <f>I67*0.21</f>
        <v>0</v>
      </c>
      <c r="P67">
        <v>3</v>
      </c>
    </row>
    <row r="68" spans="1:16" x14ac:dyDescent="0.25">
      <c r="A68" s="30" t="s">
        <v>44</v>
      </c>
      <c r="B68" s="37"/>
      <c r="C68" s="38"/>
      <c r="D68" s="38"/>
      <c r="E68" s="32" t="s">
        <v>227</v>
      </c>
      <c r="F68" s="38"/>
      <c r="G68" s="38"/>
      <c r="H68" s="38"/>
      <c r="I68" s="38"/>
      <c r="J68" s="39"/>
    </row>
    <row r="69" spans="1:16" x14ac:dyDescent="0.25">
      <c r="A69" s="30" t="s">
        <v>76</v>
      </c>
      <c r="B69" s="37"/>
      <c r="C69" s="38"/>
      <c r="D69" s="38"/>
      <c r="E69" s="40" t="s">
        <v>206</v>
      </c>
      <c r="F69" s="38"/>
      <c r="G69" s="38"/>
      <c r="H69" s="38"/>
      <c r="I69" s="38"/>
      <c r="J69" s="39"/>
    </row>
    <row r="70" spans="1:16" ht="255" x14ac:dyDescent="0.25">
      <c r="A70" s="30" t="s">
        <v>46</v>
      </c>
      <c r="B70" s="37"/>
      <c r="C70" s="38"/>
      <c r="D70" s="38"/>
      <c r="E70" s="32" t="s">
        <v>228</v>
      </c>
      <c r="F70" s="38"/>
      <c r="G70" s="38"/>
      <c r="H70" s="38"/>
      <c r="I70" s="38"/>
      <c r="J70" s="39"/>
    </row>
    <row r="71" spans="1:16" x14ac:dyDescent="0.25">
      <c r="A71" s="30" t="s">
        <v>38</v>
      </c>
      <c r="B71" s="30">
        <v>16</v>
      </c>
      <c r="C71" s="31" t="s">
        <v>229</v>
      </c>
      <c r="D71" s="30" t="s">
        <v>40</v>
      </c>
      <c r="E71" s="32" t="s">
        <v>230</v>
      </c>
      <c r="F71" s="33" t="s">
        <v>142</v>
      </c>
      <c r="G71" s="34">
        <v>1269.1790000000001</v>
      </c>
      <c r="H71" s="35">
        <v>0</v>
      </c>
      <c r="I71" s="35">
        <f>ROUND(G71*H71,P4)</f>
        <v>0</v>
      </c>
      <c r="J71" s="33" t="s">
        <v>43</v>
      </c>
      <c r="O71" s="36">
        <f>I71*0.21</f>
        <v>0</v>
      </c>
      <c r="P71">
        <v>3</v>
      </c>
    </row>
    <row r="72" spans="1:16" ht="30" x14ac:dyDescent="0.25">
      <c r="A72" s="30" t="s">
        <v>44</v>
      </c>
      <c r="B72" s="37"/>
      <c r="C72" s="38"/>
      <c r="D72" s="38"/>
      <c r="E72" s="32" t="s">
        <v>231</v>
      </c>
      <c r="F72" s="38"/>
      <c r="G72" s="38"/>
      <c r="H72" s="38"/>
      <c r="I72" s="38"/>
      <c r="J72" s="39"/>
    </row>
    <row r="73" spans="1:16" x14ac:dyDescent="0.25">
      <c r="A73" s="30" t="s">
        <v>76</v>
      </c>
      <c r="B73" s="37"/>
      <c r="C73" s="38"/>
      <c r="D73" s="38"/>
      <c r="E73" s="40" t="s">
        <v>232</v>
      </c>
      <c r="F73" s="38"/>
      <c r="G73" s="38"/>
      <c r="H73" s="38"/>
      <c r="I73" s="38"/>
      <c r="J73" s="39"/>
    </row>
    <row r="74" spans="1:16" ht="405" x14ac:dyDescent="0.25">
      <c r="A74" s="30" t="s">
        <v>46</v>
      </c>
      <c r="B74" s="37"/>
      <c r="C74" s="38"/>
      <c r="D74" s="38"/>
      <c r="E74" s="32" t="s">
        <v>233</v>
      </c>
      <c r="F74" s="38"/>
      <c r="G74" s="38"/>
      <c r="H74" s="38"/>
      <c r="I74" s="38"/>
      <c r="J74" s="39"/>
    </row>
    <row r="75" spans="1:16" x14ac:dyDescent="0.25">
      <c r="A75" s="30" t="s">
        <v>38</v>
      </c>
      <c r="B75" s="30">
        <v>17</v>
      </c>
      <c r="C75" s="31" t="s">
        <v>234</v>
      </c>
      <c r="D75" s="30" t="s">
        <v>40</v>
      </c>
      <c r="E75" s="32" t="s">
        <v>235</v>
      </c>
      <c r="F75" s="33" t="s">
        <v>142</v>
      </c>
      <c r="G75" s="34">
        <v>49.31</v>
      </c>
      <c r="H75" s="35">
        <v>0</v>
      </c>
      <c r="I75" s="35">
        <f>ROUND(G75*H75,P4)</f>
        <v>0</v>
      </c>
      <c r="J75" s="33" t="s">
        <v>43</v>
      </c>
      <c r="O75" s="36">
        <f>I75*0.21</f>
        <v>0</v>
      </c>
      <c r="P75">
        <v>3</v>
      </c>
    </row>
    <row r="76" spans="1:16" x14ac:dyDescent="0.25">
      <c r="A76" s="30" t="s">
        <v>44</v>
      </c>
      <c r="B76" s="37"/>
      <c r="C76" s="38"/>
      <c r="D76" s="38"/>
      <c r="E76" s="32" t="s">
        <v>236</v>
      </c>
      <c r="F76" s="38"/>
      <c r="G76" s="38"/>
      <c r="H76" s="38"/>
      <c r="I76" s="38"/>
      <c r="J76" s="39"/>
    </row>
    <row r="77" spans="1:16" ht="60" x14ac:dyDescent="0.25">
      <c r="A77" s="30" t="s">
        <v>76</v>
      </c>
      <c r="B77" s="37"/>
      <c r="C77" s="38"/>
      <c r="D77" s="38"/>
      <c r="E77" s="40" t="s">
        <v>237</v>
      </c>
      <c r="F77" s="38"/>
      <c r="G77" s="38"/>
      <c r="H77" s="38"/>
      <c r="I77" s="38"/>
      <c r="J77" s="39"/>
    </row>
    <row r="78" spans="1:16" ht="345" x14ac:dyDescent="0.25">
      <c r="A78" s="30" t="s">
        <v>46</v>
      </c>
      <c r="B78" s="37"/>
      <c r="C78" s="38"/>
      <c r="D78" s="38"/>
      <c r="E78" s="32" t="s">
        <v>238</v>
      </c>
      <c r="F78" s="38"/>
      <c r="G78" s="38"/>
      <c r="H78" s="38"/>
      <c r="I78" s="38"/>
      <c r="J78" s="39"/>
    </row>
    <row r="79" spans="1:16" x14ac:dyDescent="0.25">
      <c r="A79" s="30" t="s">
        <v>38</v>
      </c>
      <c r="B79" s="30">
        <v>18</v>
      </c>
      <c r="C79" s="31" t="s">
        <v>239</v>
      </c>
      <c r="D79" s="30" t="s">
        <v>40</v>
      </c>
      <c r="E79" s="32" t="s">
        <v>240</v>
      </c>
      <c r="F79" s="33" t="s">
        <v>165</v>
      </c>
      <c r="G79" s="34">
        <v>4549</v>
      </c>
      <c r="H79" s="35">
        <v>0</v>
      </c>
      <c r="I79" s="35">
        <f>ROUND(G79*H79,P4)</f>
        <v>0</v>
      </c>
      <c r="J79" s="33" t="s">
        <v>43</v>
      </c>
      <c r="O79" s="36">
        <f>I79*0.21</f>
        <v>0</v>
      </c>
      <c r="P79">
        <v>3</v>
      </c>
    </row>
    <row r="80" spans="1:16" ht="30" x14ac:dyDescent="0.25">
      <c r="A80" s="30" t="s">
        <v>44</v>
      </c>
      <c r="B80" s="37"/>
      <c r="C80" s="38"/>
      <c r="D80" s="38"/>
      <c r="E80" s="32" t="s">
        <v>241</v>
      </c>
      <c r="F80" s="38"/>
      <c r="G80" s="38"/>
      <c r="H80" s="38"/>
      <c r="I80" s="38"/>
      <c r="J80" s="39"/>
    </row>
    <row r="81" spans="1:16" ht="45" x14ac:dyDescent="0.25">
      <c r="A81" s="30" t="s">
        <v>46</v>
      </c>
      <c r="B81" s="37"/>
      <c r="C81" s="38"/>
      <c r="D81" s="38"/>
      <c r="E81" s="32" t="s">
        <v>242</v>
      </c>
      <c r="F81" s="38"/>
      <c r="G81" s="38"/>
      <c r="H81" s="38"/>
      <c r="I81" s="38"/>
      <c r="J81" s="39"/>
    </row>
    <row r="82" spans="1:16" x14ac:dyDescent="0.25">
      <c r="A82" s="30" t="s">
        <v>38</v>
      </c>
      <c r="B82" s="30">
        <v>19</v>
      </c>
      <c r="C82" s="31" t="s">
        <v>243</v>
      </c>
      <c r="D82" s="30" t="s">
        <v>40</v>
      </c>
      <c r="E82" s="32" t="s">
        <v>244</v>
      </c>
      <c r="F82" s="33" t="s">
        <v>165</v>
      </c>
      <c r="G82" s="34">
        <v>3388.4989999999998</v>
      </c>
      <c r="H82" s="35">
        <v>0</v>
      </c>
      <c r="I82" s="35">
        <f>ROUND(G82*H82,P4)</f>
        <v>0</v>
      </c>
      <c r="J82" s="33" t="s">
        <v>43</v>
      </c>
      <c r="O82" s="36">
        <f>I82*0.21</f>
        <v>0</v>
      </c>
      <c r="P82">
        <v>3</v>
      </c>
    </row>
    <row r="83" spans="1:16" x14ac:dyDescent="0.25">
      <c r="A83" s="30" t="s">
        <v>44</v>
      </c>
      <c r="B83" s="37"/>
      <c r="C83" s="38"/>
      <c r="D83" s="38"/>
      <c r="E83" s="32" t="s">
        <v>245</v>
      </c>
      <c r="F83" s="38"/>
      <c r="G83" s="38"/>
      <c r="H83" s="38"/>
      <c r="I83" s="38"/>
      <c r="J83" s="39"/>
    </row>
    <row r="84" spans="1:16" ht="75" x14ac:dyDescent="0.25">
      <c r="A84" s="30" t="s">
        <v>76</v>
      </c>
      <c r="B84" s="37"/>
      <c r="C84" s="38"/>
      <c r="D84" s="38"/>
      <c r="E84" s="40" t="s">
        <v>246</v>
      </c>
      <c r="F84" s="38"/>
      <c r="G84" s="38"/>
      <c r="H84" s="38"/>
      <c r="I84" s="38"/>
      <c r="J84" s="39"/>
    </row>
    <row r="85" spans="1:16" ht="30" x14ac:dyDescent="0.25">
      <c r="A85" s="30" t="s">
        <v>46</v>
      </c>
      <c r="B85" s="37"/>
      <c r="C85" s="38"/>
      <c r="D85" s="38"/>
      <c r="E85" s="32" t="s">
        <v>247</v>
      </c>
      <c r="F85" s="38"/>
      <c r="G85" s="38"/>
      <c r="H85" s="38"/>
      <c r="I85" s="38"/>
      <c r="J85" s="39"/>
    </row>
    <row r="86" spans="1:16" x14ac:dyDescent="0.25">
      <c r="A86" s="30" t="s">
        <v>38</v>
      </c>
      <c r="B86" s="30">
        <v>20</v>
      </c>
      <c r="C86" s="31" t="s">
        <v>248</v>
      </c>
      <c r="D86" s="30" t="s">
        <v>40</v>
      </c>
      <c r="E86" s="32" t="s">
        <v>249</v>
      </c>
      <c r="F86" s="33" t="s">
        <v>165</v>
      </c>
      <c r="G86" s="34">
        <v>3883.2750000000001</v>
      </c>
      <c r="H86" s="35">
        <v>0</v>
      </c>
      <c r="I86" s="35">
        <f>ROUND(G86*H86,P4)</f>
        <v>0</v>
      </c>
      <c r="J86" s="33" t="s">
        <v>43</v>
      </c>
      <c r="O86" s="36">
        <f>I86*0.21</f>
        <v>0</v>
      </c>
      <c r="P86">
        <v>3</v>
      </c>
    </row>
    <row r="87" spans="1:16" x14ac:dyDescent="0.25">
      <c r="A87" s="30" t="s">
        <v>44</v>
      </c>
      <c r="B87" s="37"/>
      <c r="C87" s="38"/>
      <c r="D87" s="38"/>
      <c r="E87" s="32" t="s">
        <v>250</v>
      </c>
      <c r="F87" s="38"/>
      <c r="G87" s="38"/>
      <c r="H87" s="38"/>
      <c r="I87" s="38"/>
      <c r="J87" s="39"/>
    </row>
    <row r="88" spans="1:16" x14ac:dyDescent="0.25">
      <c r="A88" s="30" t="s">
        <v>76</v>
      </c>
      <c r="B88" s="37"/>
      <c r="C88" s="38"/>
      <c r="D88" s="38"/>
      <c r="E88" s="40" t="s">
        <v>251</v>
      </c>
      <c r="F88" s="38"/>
      <c r="G88" s="38"/>
      <c r="H88" s="38"/>
      <c r="I88" s="38"/>
      <c r="J88" s="39"/>
    </row>
    <row r="89" spans="1:16" x14ac:dyDescent="0.25">
      <c r="A89" s="30" t="s">
        <v>46</v>
      </c>
      <c r="B89" s="37"/>
      <c r="C89" s="38"/>
      <c r="D89" s="38"/>
      <c r="E89" s="32" t="s">
        <v>252</v>
      </c>
      <c r="F89" s="38"/>
      <c r="G89" s="38"/>
      <c r="H89" s="38"/>
      <c r="I89" s="38"/>
      <c r="J89" s="39"/>
    </row>
    <row r="90" spans="1:16" x14ac:dyDescent="0.25">
      <c r="A90" s="24" t="s">
        <v>35</v>
      </c>
      <c r="B90" s="25"/>
      <c r="C90" s="26" t="s">
        <v>253</v>
      </c>
      <c r="D90" s="27"/>
      <c r="E90" s="24" t="s">
        <v>254</v>
      </c>
      <c r="F90" s="27"/>
      <c r="G90" s="27"/>
      <c r="H90" s="27"/>
      <c r="I90" s="28">
        <f>SUMIFS(I91:I106,A91:A106,"P")</f>
        <v>0</v>
      </c>
      <c r="J90" s="29"/>
    </row>
    <row r="91" spans="1:16" x14ac:dyDescent="0.25">
      <c r="A91" s="30" t="s">
        <v>38</v>
      </c>
      <c r="B91" s="30">
        <v>21</v>
      </c>
      <c r="C91" s="31" t="s">
        <v>255</v>
      </c>
      <c r="D91" s="30" t="s">
        <v>72</v>
      </c>
      <c r="E91" s="32" t="s">
        <v>256</v>
      </c>
      <c r="F91" s="33" t="s">
        <v>142</v>
      </c>
      <c r="G91" s="34">
        <v>259.56799999999998</v>
      </c>
      <c r="H91" s="35">
        <v>0</v>
      </c>
      <c r="I91" s="35">
        <f>ROUND(G91*H91,P4)</f>
        <v>0</v>
      </c>
      <c r="J91" s="33" t="s">
        <v>43</v>
      </c>
      <c r="O91" s="36">
        <f>I91*0.21</f>
        <v>0</v>
      </c>
      <c r="P91">
        <v>3</v>
      </c>
    </row>
    <row r="92" spans="1:16" ht="45" x14ac:dyDescent="0.25">
      <c r="A92" s="30" t="s">
        <v>44</v>
      </c>
      <c r="B92" s="37"/>
      <c r="C92" s="38"/>
      <c r="D92" s="38"/>
      <c r="E92" s="32" t="s">
        <v>257</v>
      </c>
      <c r="F92" s="38"/>
      <c r="G92" s="38"/>
      <c r="H92" s="38"/>
      <c r="I92" s="38"/>
      <c r="J92" s="39"/>
    </row>
    <row r="93" spans="1:16" ht="45" x14ac:dyDescent="0.25">
      <c r="A93" s="30" t="s">
        <v>76</v>
      </c>
      <c r="B93" s="37"/>
      <c r="C93" s="38"/>
      <c r="D93" s="38"/>
      <c r="E93" s="40" t="s">
        <v>201</v>
      </c>
      <c r="F93" s="38"/>
      <c r="G93" s="38"/>
      <c r="H93" s="38"/>
      <c r="I93" s="38"/>
      <c r="J93" s="39"/>
    </row>
    <row r="94" spans="1:16" ht="60" x14ac:dyDescent="0.25">
      <c r="A94" s="30" t="s">
        <v>46</v>
      </c>
      <c r="B94" s="37"/>
      <c r="C94" s="38"/>
      <c r="D94" s="38"/>
      <c r="E94" s="32" t="s">
        <v>258</v>
      </c>
      <c r="F94" s="38"/>
      <c r="G94" s="38"/>
      <c r="H94" s="38"/>
      <c r="I94" s="38"/>
      <c r="J94" s="39"/>
    </row>
    <row r="95" spans="1:16" x14ac:dyDescent="0.25">
      <c r="A95" s="30" t="s">
        <v>38</v>
      </c>
      <c r="B95" s="30">
        <v>22</v>
      </c>
      <c r="C95" s="31" t="s">
        <v>255</v>
      </c>
      <c r="D95" s="30" t="s">
        <v>78</v>
      </c>
      <c r="E95" s="32" t="s">
        <v>256</v>
      </c>
      <c r="F95" s="33" t="s">
        <v>142</v>
      </c>
      <c r="G95" s="34">
        <v>553.39200000000005</v>
      </c>
      <c r="H95" s="35">
        <v>0</v>
      </c>
      <c r="I95" s="35">
        <f>ROUND(G95*H95,P4)</f>
        <v>0</v>
      </c>
      <c r="J95" s="33" t="s">
        <v>43</v>
      </c>
      <c r="O95" s="36">
        <f>I95*0.21</f>
        <v>0</v>
      </c>
      <c r="P95">
        <v>3</v>
      </c>
    </row>
    <row r="96" spans="1:16" ht="45" x14ac:dyDescent="0.25">
      <c r="A96" s="30" t="s">
        <v>44</v>
      </c>
      <c r="B96" s="37"/>
      <c r="C96" s="38"/>
      <c r="D96" s="38"/>
      <c r="E96" s="32" t="s">
        <v>259</v>
      </c>
      <c r="F96" s="38"/>
      <c r="G96" s="38"/>
      <c r="H96" s="38"/>
      <c r="I96" s="38"/>
      <c r="J96" s="39"/>
    </row>
    <row r="97" spans="1:16" ht="60" x14ac:dyDescent="0.25">
      <c r="A97" s="30" t="s">
        <v>76</v>
      </c>
      <c r="B97" s="37"/>
      <c r="C97" s="38"/>
      <c r="D97" s="38"/>
      <c r="E97" s="40" t="s">
        <v>260</v>
      </c>
      <c r="F97" s="38"/>
      <c r="G97" s="38"/>
      <c r="H97" s="38"/>
      <c r="I97" s="38"/>
      <c r="J97" s="39"/>
    </row>
    <row r="98" spans="1:16" ht="60" x14ac:dyDescent="0.25">
      <c r="A98" s="30" t="s">
        <v>46</v>
      </c>
      <c r="B98" s="37"/>
      <c r="C98" s="38"/>
      <c r="D98" s="38"/>
      <c r="E98" s="32" t="s">
        <v>258</v>
      </c>
      <c r="F98" s="38"/>
      <c r="G98" s="38"/>
      <c r="H98" s="38"/>
      <c r="I98" s="38"/>
      <c r="J98" s="39"/>
    </row>
    <row r="99" spans="1:16" x14ac:dyDescent="0.25">
      <c r="A99" s="30" t="s">
        <v>38</v>
      </c>
      <c r="B99" s="30">
        <v>23</v>
      </c>
      <c r="C99" s="31" t="s">
        <v>255</v>
      </c>
      <c r="D99" s="30" t="s">
        <v>121</v>
      </c>
      <c r="E99" s="32" t="s">
        <v>256</v>
      </c>
      <c r="F99" s="33" t="s">
        <v>142</v>
      </c>
      <c r="G99" s="34">
        <v>138.34800000000001</v>
      </c>
      <c r="H99" s="35">
        <v>0</v>
      </c>
      <c r="I99" s="35">
        <f>ROUND(G99*H99,P4)</f>
        <v>0</v>
      </c>
      <c r="J99" s="33" t="s">
        <v>43</v>
      </c>
      <c r="O99" s="36">
        <f>I99*0.21</f>
        <v>0</v>
      </c>
      <c r="P99">
        <v>3</v>
      </c>
    </row>
    <row r="100" spans="1:16" ht="30" x14ac:dyDescent="0.25">
      <c r="A100" s="30" t="s">
        <v>44</v>
      </c>
      <c r="B100" s="37"/>
      <c r="C100" s="38"/>
      <c r="D100" s="38"/>
      <c r="E100" s="32" t="s">
        <v>261</v>
      </c>
      <c r="F100" s="38"/>
      <c r="G100" s="38"/>
      <c r="H100" s="38"/>
      <c r="I100" s="38"/>
      <c r="J100" s="39"/>
    </row>
    <row r="101" spans="1:16" ht="60" x14ac:dyDescent="0.25">
      <c r="A101" s="30" t="s">
        <v>76</v>
      </c>
      <c r="B101" s="37"/>
      <c r="C101" s="38"/>
      <c r="D101" s="38"/>
      <c r="E101" s="40" t="s">
        <v>262</v>
      </c>
      <c r="F101" s="38"/>
      <c r="G101" s="38"/>
      <c r="H101" s="38"/>
      <c r="I101" s="38"/>
      <c r="J101" s="39"/>
    </row>
    <row r="102" spans="1:16" ht="60" x14ac:dyDescent="0.25">
      <c r="A102" s="30" t="s">
        <v>46</v>
      </c>
      <c r="B102" s="37"/>
      <c r="C102" s="38"/>
      <c r="D102" s="38"/>
      <c r="E102" s="32" t="s">
        <v>258</v>
      </c>
      <c r="F102" s="38"/>
      <c r="G102" s="38"/>
      <c r="H102" s="38"/>
      <c r="I102" s="38"/>
      <c r="J102" s="39"/>
    </row>
    <row r="103" spans="1:16" x14ac:dyDescent="0.25">
      <c r="A103" s="30" t="s">
        <v>38</v>
      </c>
      <c r="B103" s="30">
        <v>24</v>
      </c>
      <c r="C103" s="31" t="s">
        <v>263</v>
      </c>
      <c r="D103" s="30" t="s">
        <v>40</v>
      </c>
      <c r="E103" s="32" t="s">
        <v>264</v>
      </c>
      <c r="F103" s="33" t="s">
        <v>165</v>
      </c>
      <c r="G103" s="34">
        <v>3104.34</v>
      </c>
      <c r="H103" s="35">
        <v>0</v>
      </c>
      <c r="I103" s="35">
        <f>ROUND(G103*H103,P4)</f>
        <v>0</v>
      </c>
      <c r="J103" s="33" t="s">
        <v>43</v>
      </c>
      <c r="O103" s="36">
        <f>I103*0.21</f>
        <v>0</v>
      </c>
      <c r="P103">
        <v>3</v>
      </c>
    </row>
    <row r="104" spans="1:16" ht="30" x14ac:dyDescent="0.25">
      <c r="A104" s="30" t="s">
        <v>44</v>
      </c>
      <c r="B104" s="37"/>
      <c r="C104" s="38"/>
      <c r="D104" s="38"/>
      <c r="E104" s="32" t="s">
        <v>265</v>
      </c>
      <c r="F104" s="38"/>
      <c r="G104" s="38"/>
      <c r="H104" s="38"/>
      <c r="I104" s="38"/>
      <c r="J104" s="39"/>
    </row>
    <row r="105" spans="1:16" ht="60" x14ac:dyDescent="0.25">
      <c r="A105" s="30" t="s">
        <v>76</v>
      </c>
      <c r="B105" s="37"/>
      <c r="C105" s="38"/>
      <c r="D105" s="38"/>
      <c r="E105" s="40" t="s">
        <v>266</v>
      </c>
      <c r="F105" s="38"/>
      <c r="G105" s="38"/>
      <c r="H105" s="38"/>
      <c r="I105" s="38"/>
      <c r="J105" s="39"/>
    </row>
    <row r="106" spans="1:16" ht="150" x14ac:dyDescent="0.25">
      <c r="A106" s="30" t="s">
        <v>46</v>
      </c>
      <c r="B106" s="37"/>
      <c r="C106" s="38"/>
      <c r="D106" s="38"/>
      <c r="E106" s="32" t="s">
        <v>267</v>
      </c>
      <c r="F106" s="38"/>
      <c r="G106" s="38"/>
      <c r="H106" s="38"/>
      <c r="I106" s="38"/>
      <c r="J106" s="39"/>
    </row>
    <row r="107" spans="1:16" x14ac:dyDescent="0.25">
      <c r="A107" s="24" t="s">
        <v>35</v>
      </c>
      <c r="B107" s="25"/>
      <c r="C107" s="26" t="s">
        <v>268</v>
      </c>
      <c r="D107" s="27"/>
      <c r="E107" s="24" t="s">
        <v>269</v>
      </c>
      <c r="F107" s="27"/>
      <c r="G107" s="27"/>
      <c r="H107" s="27"/>
      <c r="I107" s="28">
        <f>SUMIFS(I108:I111,A108:A111,"P")</f>
        <v>0</v>
      </c>
      <c r="J107" s="29"/>
    </row>
    <row r="108" spans="1:16" x14ac:dyDescent="0.25">
      <c r="A108" s="30" t="s">
        <v>38</v>
      </c>
      <c r="B108" s="30">
        <v>25</v>
      </c>
      <c r="C108" s="31" t="s">
        <v>270</v>
      </c>
      <c r="D108" s="30" t="s">
        <v>40</v>
      </c>
      <c r="E108" s="32" t="s">
        <v>271</v>
      </c>
      <c r="F108" s="33" t="s">
        <v>142</v>
      </c>
      <c r="G108" s="34">
        <v>27.096</v>
      </c>
      <c r="H108" s="35">
        <v>0</v>
      </c>
      <c r="I108" s="35">
        <f>ROUND(G108*H108,P4)</f>
        <v>0</v>
      </c>
      <c r="J108" s="33" t="s">
        <v>43</v>
      </c>
      <c r="O108" s="36">
        <f>I108*0.21</f>
        <v>0</v>
      </c>
      <c r="P108">
        <v>3</v>
      </c>
    </row>
    <row r="109" spans="1:16" ht="30" x14ac:dyDescent="0.25">
      <c r="A109" s="30" t="s">
        <v>44</v>
      </c>
      <c r="B109" s="37"/>
      <c r="C109" s="38"/>
      <c r="D109" s="38"/>
      <c r="E109" s="32" t="s">
        <v>272</v>
      </c>
      <c r="F109" s="38"/>
      <c r="G109" s="38"/>
      <c r="H109" s="38"/>
      <c r="I109" s="38"/>
      <c r="J109" s="39"/>
    </row>
    <row r="110" spans="1:16" x14ac:dyDescent="0.25">
      <c r="A110" s="30" t="s">
        <v>76</v>
      </c>
      <c r="B110" s="37"/>
      <c r="C110" s="38"/>
      <c r="D110" s="38"/>
      <c r="E110" s="40" t="s">
        <v>273</v>
      </c>
      <c r="F110" s="38"/>
      <c r="G110" s="38"/>
      <c r="H110" s="38"/>
      <c r="I110" s="38"/>
      <c r="J110" s="39"/>
    </row>
    <row r="111" spans="1:16" ht="30" x14ac:dyDescent="0.25">
      <c r="A111" s="30" t="s">
        <v>46</v>
      </c>
      <c r="B111" s="37"/>
      <c r="C111" s="38"/>
      <c r="D111" s="38"/>
      <c r="E111" s="32" t="s">
        <v>274</v>
      </c>
      <c r="F111" s="38"/>
      <c r="G111" s="38"/>
      <c r="H111" s="38"/>
      <c r="I111" s="38"/>
      <c r="J111" s="39"/>
    </row>
    <row r="112" spans="1:16" x14ac:dyDescent="0.25">
      <c r="A112" s="24" t="s">
        <v>35</v>
      </c>
      <c r="B112" s="25"/>
      <c r="C112" s="26" t="s">
        <v>275</v>
      </c>
      <c r="D112" s="27"/>
      <c r="E112" s="24" t="s">
        <v>276</v>
      </c>
      <c r="F112" s="27"/>
      <c r="G112" s="27"/>
      <c r="H112" s="27"/>
      <c r="I112" s="28">
        <f>SUMIFS(I113:I148,A113:A148,"P")</f>
        <v>0</v>
      </c>
      <c r="J112" s="29"/>
    </row>
    <row r="113" spans="1:16" x14ac:dyDescent="0.25">
      <c r="A113" s="30" t="s">
        <v>38</v>
      </c>
      <c r="B113" s="30">
        <v>26</v>
      </c>
      <c r="C113" s="31" t="s">
        <v>277</v>
      </c>
      <c r="D113" s="30" t="s">
        <v>40</v>
      </c>
      <c r="E113" s="32" t="s">
        <v>278</v>
      </c>
      <c r="F113" s="33" t="s">
        <v>142</v>
      </c>
      <c r="G113" s="34">
        <v>233.8</v>
      </c>
      <c r="H113" s="35">
        <v>0</v>
      </c>
      <c r="I113" s="35">
        <f>ROUND(G113*H113,P4)</f>
        <v>0</v>
      </c>
      <c r="J113" s="33" t="s">
        <v>43</v>
      </c>
      <c r="O113" s="36">
        <f>I113*0.21</f>
        <v>0</v>
      </c>
      <c r="P113">
        <v>3</v>
      </c>
    </row>
    <row r="114" spans="1:16" x14ac:dyDescent="0.25">
      <c r="A114" s="30" t="s">
        <v>44</v>
      </c>
      <c r="B114" s="37"/>
      <c r="C114" s="38"/>
      <c r="D114" s="38"/>
      <c r="E114" s="32" t="s">
        <v>279</v>
      </c>
      <c r="F114" s="38"/>
      <c r="G114" s="38"/>
      <c r="H114" s="38"/>
      <c r="I114" s="38"/>
      <c r="J114" s="39"/>
    </row>
    <row r="115" spans="1:16" ht="60" x14ac:dyDescent="0.25">
      <c r="A115" s="30" t="s">
        <v>76</v>
      </c>
      <c r="B115" s="37"/>
      <c r="C115" s="38"/>
      <c r="D115" s="38"/>
      <c r="E115" s="40" t="s">
        <v>280</v>
      </c>
      <c r="F115" s="38"/>
      <c r="G115" s="38"/>
      <c r="H115" s="38"/>
      <c r="I115" s="38"/>
      <c r="J115" s="39"/>
    </row>
    <row r="116" spans="1:16" ht="60" x14ac:dyDescent="0.25">
      <c r="A116" s="30" t="s">
        <v>46</v>
      </c>
      <c r="B116" s="37"/>
      <c r="C116" s="38"/>
      <c r="D116" s="38"/>
      <c r="E116" s="32" t="s">
        <v>281</v>
      </c>
      <c r="F116" s="38"/>
      <c r="G116" s="38"/>
      <c r="H116" s="38"/>
      <c r="I116" s="38"/>
      <c r="J116" s="39"/>
    </row>
    <row r="117" spans="1:16" x14ac:dyDescent="0.25">
      <c r="A117" s="30" t="s">
        <v>38</v>
      </c>
      <c r="B117" s="30">
        <v>27</v>
      </c>
      <c r="C117" s="31" t="s">
        <v>282</v>
      </c>
      <c r="D117" s="30" t="s">
        <v>40</v>
      </c>
      <c r="E117" s="32" t="s">
        <v>283</v>
      </c>
      <c r="F117" s="33" t="s">
        <v>165</v>
      </c>
      <c r="G117" s="34">
        <v>245.19300000000001</v>
      </c>
      <c r="H117" s="35">
        <v>0</v>
      </c>
      <c r="I117" s="35">
        <f>ROUND(G117*H117,P4)</f>
        <v>0</v>
      </c>
      <c r="J117" s="33" t="s">
        <v>43</v>
      </c>
      <c r="O117" s="36">
        <f>I117*0.21</f>
        <v>0</v>
      </c>
      <c r="P117">
        <v>3</v>
      </c>
    </row>
    <row r="118" spans="1:16" x14ac:dyDescent="0.25">
      <c r="A118" s="30" t="s">
        <v>44</v>
      </c>
      <c r="B118" s="37"/>
      <c r="C118" s="38"/>
      <c r="D118" s="38"/>
      <c r="E118" s="32" t="s">
        <v>284</v>
      </c>
      <c r="F118" s="38"/>
      <c r="G118" s="38"/>
      <c r="H118" s="38"/>
      <c r="I118" s="38"/>
      <c r="J118" s="39"/>
    </row>
    <row r="119" spans="1:16" x14ac:dyDescent="0.25">
      <c r="A119" s="30" t="s">
        <v>76</v>
      </c>
      <c r="B119" s="37"/>
      <c r="C119" s="38"/>
      <c r="D119" s="38"/>
      <c r="E119" s="40" t="s">
        <v>285</v>
      </c>
      <c r="F119" s="38"/>
      <c r="G119" s="38"/>
      <c r="H119" s="38"/>
      <c r="I119" s="38"/>
      <c r="J119" s="39"/>
    </row>
    <row r="120" spans="1:16" ht="60" x14ac:dyDescent="0.25">
      <c r="A120" s="30" t="s">
        <v>46</v>
      </c>
      <c r="B120" s="37"/>
      <c r="C120" s="38"/>
      <c r="D120" s="38"/>
      <c r="E120" s="32" t="s">
        <v>281</v>
      </c>
      <c r="F120" s="38"/>
      <c r="G120" s="38"/>
      <c r="H120" s="38"/>
      <c r="I120" s="38"/>
      <c r="J120" s="39"/>
    </row>
    <row r="121" spans="1:16" x14ac:dyDescent="0.25">
      <c r="A121" s="30" t="s">
        <v>38</v>
      </c>
      <c r="B121" s="30">
        <v>28</v>
      </c>
      <c r="C121" s="31" t="s">
        <v>286</v>
      </c>
      <c r="D121" s="30" t="s">
        <v>40</v>
      </c>
      <c r="E121" s="32" t="s">
        <v>287</v>
      </c>
      <c r="F121" s="33" t="s">
        <v>165</v>
      </c>
      <c r="G121" s="34">
        <v>1160.2470000000001</v>
      </c>
      <c r="H121" s="35">
        <v>0</v>
      </c>
      <c r="I121" s="35">
        <f>ROUND(G121*H121,P4)</f>
        <v>0</v>
      </c>
      <c r="J121" s="33" t="s">
        <v>43</v>
      </c>
      <c r="O121" s="36">
        <f>I121*0.21</f>
        <v>0</v>
      </c>
      <c r="P121">
        <v>3</v>
      </c>
    </row>
    <row r="122" spans="1:16" x14ac:dyDescent="0.25">
      <c r="A122" s="30" t="s">
        <v>44</v>
      </c>
      <c r="B122" s="37"/>
      <c r="C122" s="38"/>
      <c r="D122" s="38"/>
      <c r="E122" s="32" t="s">
        <v>288</v>
      </c>
      <c r="F122" s="38"/>
      <c r="G122" s="38"/>
      <c r="H122" s="38"/>
      <c r="I122" s="38"/>
      <c r="J122" s="39"/>
    </row>
    <row r="123" spans="1:16" x14ac:dyDescent="0.25">
      <c r="A123" s="30" t="s">
        <v>76</v>
      </c>
      <c r="B123" s="37"/>
      <c r="C123" s="38"/>
      <c r="D123" s="38"/>
      <c r="E123" s="40" t="s">
        <v>289</v>
      </c>
      <c r="F123" s="38"/>
      <c r="G123" s="38"/>
      <c r="H123" s="38"/>
      <c r="I123" s="38"/>
      <c r="J123" s="39"/>
    </row>
    <row r="124" spans="1:16" ht="60" x14ac:dyDescent="0.25">
      <c r="A124" s="30" t="s">
        <v>46</v>
      </c>
      <c r="B124" s="37"/>
      <c r="C124" s="38"/>
      <c r="D124" s="38"/>
      <c r="E124" s="32" t="s">
        <v>281</v>
      </c>
      <c r="F124" s="38"/>
      <c r="G124" s="38"/>
      <c r="H124" s="38"/>
      <c r="I124" s="38"/>
      <c r="J124" s="39"/>
    </row>
    <row r="125" spans="1:16" x14ac:dyDescent="0.25">
      <c r="A125" s="30" t="s">
        <v>38</v>
      </c>
      <c r="B125" s="30">
        <v>29</v>
      </c>
      <c r="C125" s="31" t="s">
        <v>290</v>
      </c>
      <c r="D125" s="30" t="s">
        <v>40</v>
      </c>
      <c r="E125" s="32" t="s">
        <v>291</v>
      </c>
      <c r="F125" s="33" t="s">
        <v>165</v>
      </c>
      <c r="G125" s="34">
        <v>358.05799999999999</v>
      </c>
      <c r="H125" s="35">
        <v>0</v>
      </c>
      <c r="I125" s="35">
        <f>ROUND(G125*H125,P4)</f>
        <v>0</v>
      </c>
      <c r="J125" s="33" t="s">
        <v>43</v>
      </c>
      <c r="O125" s="36">
        <f>I125*0.21</f>
        <v>0</v>
      </c>
      <c r="P125">
        <v>3</v>
      </c>
    </row>
    <row r="126" spans="1:16" ht="30" x14ac:dyDescent="0.25">
      <c r="A126" s="30" t="s">
        <v>44</v>
      </c>
      <c r="B126" s="37"/>
      <c r="C126" s="38"/>
      <c r="D126" s="38"/>
      <c r="E126" s="32" t="s">
        <v>292</v>
      </c>
      <c r="F126" s="38"/>
      <c r="G126" s="38"/>
      <c r="H126" s="38"/>
      <c r="I126" s="38"/>
      <c r="J126" s="39"/>
    </row>
    <row r="127" spans="1:16" x14ac:dyDescent="0.25">
      <c r="A127" s="30" t="s">
        <v>76</v>
      </c>
      <c r="B127" s="37"/>
      <c r="C127" s="38"/>
      <c r="D127" s="38"/>
      <c r="E127" s="40" t="s">
        <v>293</v>
      </c>
      <c r="F127" s="38"/>
      <c r="G127" s="38"/>
      <c r="H127" s="38"/>
      <c r="I127" s="38"/>
      <c r="J127" s="39"/>
    </row>
    <row r="128" spans="1:16" ht="45" x14ac:dyDescent="0.25">
      <c r="A128" s="30" t="s">
        <v>46</v>
      </c>
      <c r="B128" s="37"/>
      <c r="C128" s="38"/>
      <c r="D128" s="38"/>
      <c r="E128" s="32" t="s">
        <v>294</v>
      </c>
      <c r="F128" s="38"/>
      <c r="G128" s="38"/>
      <c r="H128" s="38"/>
      <c r="I128" s="38"/>
      <c r="J128" s="39"/>
    </row>
    <row r="129" spans="1:16" x14ac:dyDescent="0.25">
      <c r="A129" s="30" t="s">
        <v>38</v>
      </c>
      <c r="B129" s="30">
        <v>30</v>
      </c>
      <c r="C129" s="31" t="s">
        <v>295</v>
      </c>
      <c r="D129" s="30" t="s">
        <v>40</v>
      </c>
      <c r="E129" s="32" t="s">
        <v>296</v>
      </c>
      <c r="F129" s="33" t="s">
        <v>165</v>
      </c>
      <c r="G129" s="34">
        <v>1160.2470000000001</v>
      </c>
      <c r="H129" s="35">
        <v>0</v>
      </c>
      <c r="I129" s="35">
        <f>ROUND(G129*H129,P4)</f>
        <v>0</v>
      </c>
      <c r="J129" s="33" t="s">
        <v>43</v>
      </c>
      <c r="O129" s="36">
        <f>I129*0.21</f>
        <v>0</v>
      </c>
      <c r="P129">
        <v>3</v>
      </c>
    </row>
    <row r="130" spans="1:16" x14ac:dyDescent="0.25">
      <c r="A130" s="30" t="s">
        <v>44</v>
      </c>
      <c r="B130" s="37"/>
      <c r="C130" s="38"/>
      <c r="D130" s="38"/>
      <c r="E130" s="32" t="s">
        <v>297</v>
      </c>
      <c r="F130" s="38"/>
      <c r="G130" s="38"/>
      <c r="H130" s="38"/>
      <c r="I130" s="38"/>
      <c r="J130" s="39"/>
    </row>
    <row r="131" spans="1:16" x14ac:dyDescent="0.25">
      <c r="A131" s="30" t="s">
        <v>76</v>
      </c>
      <c r="B131" s="37"/>
      <c r="C131" s="38"/>
      <c r="D131" s="38"/>
      <c r="E131" s="40" t="s">
        <v>289</v>
      </c>
      <c r="F131" s="38"/>
      <c r="G131" s="38"/>
      <c r="H131" s="38"/>
      <c r="I131" s="38"/>
      <c r="J131" s="39"/>
    </row>
    <row r="132" spans="1:16" ht="75" x14ac:dyDescent="0.25">
      <c r="A132" s="30" t="s">
        <v>46</v>
      </c>
      <c r="B132" s="37"/>
      <c r="C132" s="38"/>
      <c r="D132" s="38"/>
      <c r="E132" s="32" t="s">
        <v>298</v>
      </c>
      <c r="F132" s="38"/>
      <c r="G132" s="38"/>
      <c r="H132" s="38"/>
      <c r="I132" s="38"/>
      <c r="J132" s="39"/>
    </row>
    <row r="133" spans="1:16" x14ac:dyDescent="0.25">
      <c r="A133" s="30" t="s">
        <v>38</v>
      </c>
      <c r="B133" s="30">
        <v>31</v>
      </c>
      <c r="C133" s="31" t="s">
        <v>299</v>
      </c>
      <c r="D133" s="30" t="s">
        <v>40</v>
      </c>
      <c r="E133" s="32" t="s">
        <v>300</v>
      </c>
      <c r="F133" s="33" t="s">
        <v>165</v>
      </c>
      <c r="G133" s="34">
        <v>2220.0700000000002</v>
      </c>
      <c r="H133" s="35">
        <v>0</v>
      </c>
      <c r="I133" s="35">
        <f>ROUND(G133*H133,P4)</f>
        <v>0</v>
      </c>
      <c r="J133" s="33" t="s">
        <v>43</v>
      </c>
      <c r="O133" s="36">
        <f>I133*0.21</f>
        <v>0</v>
      </c>
      <c r="P133">
        <v>3</v>
      </c>
    </row>
    <row r="134" spans="1:16" x14ac:dyDescent="0.25">
      <c r="A134" s="30" t="s">
        <v>44</v>
      </c>
      <c r="B134" s="37"/>
      <c r="C134" s="38"/>
      <c r="D134" s="38"/>
      <c r="E134" s="32" t="s">
        <v>301</v>
      </c>
      <c r="F134" s="38"/>
      <c r="G134" s="38"/>
      <c r="H134" s="38"/>
      <c r="I134" s="38"/>
      <c r="J134" s="39"/>
    </row>
    <row r="135" spans="1:16" x14ac:dyDescent="0.25">
      <c r="A135" s="30" t="s">
        <v>76</v>
      </c>
      <c r="B135" s="37"/>
      <c r="C135" s="38"/>
      <c r="D135" s="38"/>
      <c r="E135" s="40" t="s">
        <v>302</v>
      </c>
      <c r="F135" s="38"/>
      <c r="G135" s="38"/>
      <c r="H135" s="38"/>
      <c r="I135" s="38"/>
      <c r="J135" s="39"/>
    </row>
    <row r="136" spans="1:16" ht="75" x14ac:dyDescent="0.25">
      <c r="A136" s="30" t="s">
        <v>46</v>
      </c>
      <c r="B136" s="37"/>
      <c r="C136" s="38"/>
      <c r="D136" s="38"/>
      <c r="E136" s="32" t="s">
        <v>298</v>
      </c>
      <c r="F136" s="38"/>
      <c r="G136" s="38"/>
      <c r="H136" s="38"/>
      <c r="I136" s="38"/>
      <c r="J136" s="39"/>
    </row>
    <row r="137" spans="1:16" x14ac:dyDescent="0.25">
      <c r="A137" s="30" t="s">
        <v>38</v>
      </c>
      <c r="B137" s="30">
        <v>32</v>
      </c>
      <c r="C137" s="31" t="s">
        <v>303</v>
      </c>
      <c r="D137" s="30" t="s">
        <v>40</v>
      </c>
      <c r="E137" s="32" t="s">
        <v>304</v>
      </c>
      <c r="F137" s="33" t="s">
        <v>165</v>
      </c>
      <c r="G137" s="34">
        <v>1080.673</v>
      </c>
      <c r="H137" s="35">
        <v>0</v>
      </c>
      <c r="I137" s="35">
        <f>ROUND(G137*H137,P4)</f>
        <v>0</v>
      </c>
      <c r="J137" s="33" t="s">
        <v>43</v>
      </c>
      <c r="O137" s="36">
        <f>I137*0.21</f>
        <v>0</v>
      </c>
      <c r="P137">
        <v>3</v>
      </c>
    </row>
    <row r="138" spans="1:16" ht="30" x14ac:dyDescent="0.25">
      <c r="A138" s="30" t="s">
        <v>44</v>
      </c>
      <c r="B138" s="37"/>
      <c r="C138" s="38"/>
      <c r="D138" s="38"/>
      <c r="E138" s="32" t="s">
        <v>305</v>
      </c>
      <c r="F138" s="38"/>
      <c r="G138" s="38"/>
      <c r="H138" s="38"/>
      <c r="I138" s="38"/>
      <c r="J138" s="39"/>
    </row>
    <row r="139" spans="1:16" x14ac:dyDescent="0.25">
      <c r="A139" s="30" t="s">
        <v>76</v>
      </c>
      <c r="B139" s="37"/>
      <c r="C139" s="38"/>
      <c r="D139" s="38"/>
      <c r="E139" s="40" t="s">
        <v>306</v>
      </c>
      <c r="F139" s="38"/>
      <c r="G139" s="38"/>
      <c r="H139" s="38"/>
      <c r="I139" s="38"/>
      <c r="J139" s="39"/>
    </row>
    <row r="140" spans="1:16" ht="165" x14ac:dyDescent="0.25">
      <c r="A140" s="30" t="s">
        <v>46</v>
      </c>
      <c r="B140" s="37"/>
      <c r="C140" s="38"/>
      <c r="D140" s="38"/>
      <c r="E140" s="32" t="s">
        <v>307</v>
      </c>
      <c r="F140" s="38"/>
      <c r="G140" s="38"/>
      <c r="H140" s="38"/>
      <c r="I140" s="38"/>
      <c r="J140" s="39"/>
    </row>
    <row r="141" spans="1:16" x14ac:dyDescent="0.25">
      <c r="A141" s="30" t="s">
        <v>38</v>
      </c>
      <c r="B141" s="30">
        <v>33</v>
      </c>
      <c r="C141" s="31" t="s">
        <v>308</v>
      </c>
      <c r="D141" s="30" t="s">
        <v>40</v>
      </c>
      <c r="E141" s="32" t="s">
        <v>309</v>
      </c>
      <c r="F141" s="33" t="s">
        <v>165</v>
      </c>
      <c r="G141" s="34">
        <v>1097.5070000000001</v>
      </c>
      <c r="H141" s="35">
        <v>0</v>
      </c>
      <c r="I141" s="35">
        <f>ROUND(G141*H141,P4)</f>
        <v>0</v>
      </c>
      <c r="J141" s="33" t="s">
        <v>43</v>
      </c>
      <c r="O141" s="36">
        <f>I141*0.21</f>
        <v>0</v>
      </c>
      <c r="P141">
        <v>3</v>
      </c>
    </row>
    <row r="142" spans="1:16" ht="30" x14ac:dyDescent="0.25">
      <c r="A142" s="30" t="s">
        <v>44</v>
      </c>
      <c r="B142" s="37"/>
      <c r="C142" s="38"/>
      <c r="D142" s="38"/>
      <c r="E142" s="32" t="s">
        <v>310</v>
      </c>
      <c r="F142" s="38"/>
      <c r="G142" s="38"/>
      <c r="H142" s="38"/>
      <c r="I142" s="38"/>
      <c r="J142" s="39"/>
    </row>
    <row r="143" spans="1:16" x14ac:dyDescent="0.25">
      <c r="A143" s="30" t="s">
        <v>76</v>
      </c>
      <c r="B143" s="37"/>
      <c r="C143" s="38"/>
      <c r="D143" s="38"/>
      <c r="E143" s="40" t="s">
        <v>311</v>
      </c>
      <c r="F143" s="38"/>
      <c r="G143" s="38"/>
      <c r="H143" s="38"/>
      <c r="I143" s="38"/>
      <c r="J143" s="39"/>
    </row>
    <row r="144" spans="1:16" ht="165" x14ac:dyDescent="0.25">
      <c r="A144" s="30" t="s">
        <v>46</v>
      </c>
      <c r="B144" s="37"/>
      <c r="C144" s="38"/>
      <c r="D144" s="38"/>
      <c r="E144" s="32" t="s">
        <v>307</v>
      </c>
      <c r="F144" s="38"/>
      <c r="G144" s="38"/>
      <c r="H144" s="38"/>
      <c r="I144" s="38"/>
      <c r="J144" s="39"/>
    </row>
    <row r="145" spans="1:16" x14ac:dyDescent="0.25">
      <c r="A145" s="30" t="s">
        <v>38</v>
      </c>
      <c r="B145" s="30">
        <v>34</v>
      </c>
      <c r="C145" s="31" t="s">
        <v>312</v>
      </c>
      <c r="D145" s="30" t="s">
        <v>40</v>
      </c>
      <c r="E145" s="32" t="s">
        <v>313</v>
      </c>
      <c r="F145" s="33" t="s">
        <v>165</v>
      </c>
      <c r="G145" s="34">
        <v>1122.5630000000001</v>
      </c>
      <c r="H145" s="35">
        <v>0</v>
      </c>
      <c r="I145" s="35">
        <f>ROUND(G145*H145,P4)</f>
        <v>0</v>
      </c>
      <c r="J145" s="33" t="s">
        <v>43</v>
      </c>
      <c r="O145" s="36">
        <f>I145*0.21</f>
        <v>0</v>
      </c>
      <c r="P145">
        <v>3</v>
      </c>
    </row>
    <row r="146" spans="1:16" ht="30" x14ac:dyDescent="0.25">
      <c r="A146" s="30" t="s">
        <v>44</v>
      </c>
      <c r="B146" s="37"/>
      <c r="C146" s="38"/>
      <c r="D146" s="38"/>
      <c r="E146" s="32" t="s">
        <v>314</v>
      </c>
      <c r="F146" s="38"/>
      <c r="G146" s="38"/>
      <c r="H146" s="38"/>
      <c r="I146" s="38"/>
      <c r="J146" s="39"/>
    </row>
    <row r="147" spans="1:16" x14ac:dyDescent="0.25">
      <c r="A147" s="30" t="s">
        <v>76</v>
      </c>
      <c r="B147" s="37"/>
      <c r="C147" s="38"/>
      <c r="D147" s="38"/>
      <c r="E147" s="40" t="s">
        <v>315</v>
      </c>
      <c r="F147" s="38"/>
      <c r="G147" s="38"/>
      <c r="H147" s="38"/>
      <c r="I147" s="38"/>
      <c r="J147" s="39"/>
    </row>
    <row r="148" spans="1:16" ht="165" x14ac:dyDescent="0.25">
      <c r="A148" s="30" t="s">
        <v>46</v>
      </c>
      <c r="B148" s="37"/>
      <c r="C148" s="38"/>
      <c r="D148" s="38"/>
      <c r="E148" s="32" t="s">
        <v>307</v>
      </c>
      <c r="F148" s="38"/>
      <c r="G148" s="38"/>
      <c r="H148" s="38"/>
      <c r="I148" s="38"/>
      <c r="J148" s="39"/>
    </row>
    <row r="149" spans="1:16" x14ac:dyDescent="0.25">
      <c r="A149" s="24" t="s">
        <v>35</v>
      </c>
      <c r="B149" s="25"/>
      <c r="C149" s="26" t="s">
        <v>127</v>
      </c>
      <c r="D149" s="27"/>
      <c r="E149" s="24" t="s">
        <v>128</v>
      </c>
      <c r="F149" s="27"/>
      <c r="G149" s="27"/>
      <c r="H149" s="27"/>
      <c r="I149" s="28">
        <f>SUMIFS(I150:I178,A150:A178,"P")</f>
        <v>0</v>
      </c>
      <c r="J149" s="29"/>
    </row>
    <row r="150" spans="1:16" ht="30" x14ac:dyDescent="0.25">
      <c r="A150" s="30" t="s">
        <v>38</v>
      </c>
      <c r="B150" s="30">
        <v>35</v>
      </c>
      <c r="C150" s="31" t="s">
        <v>316</v>
      </c>
      <c r="D150" s="30" t="s">
        <v>40</v>
      </c>
      <c r="E150" s="32" t="s">
        <v>317</v>
      </c>
      <c r="F150" s="33" t="s">
        <v>131</v>
      </c>
      <c r="G150" s="34">
        <v>94.7</v>
      </c>
      <c r="H150" s="35">
        <v>0</v>
      </c>
      <c r="I150" s="35">
        <f>ROUND(G150*H150,P4)</f>
        <v>0</v>
      </c>
      <c r="J150" s="33" t="s">
        <v>43</v>
      </c>
      <c r="O150" s="36">
        <f>I150*0.21</f>
        <v>0</v>
      </c>
      <c r="P150">
        <v>3</v>
      </c>
    </row>
    <row r="151" spans="1:16" ht="45" x14ac:dyDescent="0.25">
      <c r="A151" s="30" t="s">
        <v>44</v>
      </c>
      <c r="B151" s="37"/>
      <c r="C151" s="38"/>
      <c r="D151" s="38"/>
      <c r="E151" s="32" t="s">
        <v>318</v>
      </c>
      <c r="F151" s="38"/>
      <c r="G151" s="38"/>
      <c r="H151" s="38"/>
      <c r="I151" s="38"/>
      <c r="J151" s="39"/>
    </row>
    <row r="152" spans="1:16" x14ac:dyDescent="0.25">
      <c r="A152" s="30" t="s">
        <v>76</v>
      </c>
      <c r="B152" s="37"/>
      <c r="C152" s="38"/>
      <c r="D152" s="38"/>
      <c r="E152" s="40" t="s">
        <v>319</v>
      </c>
      <c r="F152" s="38"/>
      <c r="G152" s="38"/>
      <c r="H152" s="38"/>
      <c r="I152" s="38"/>
      <c r="J152" s="39"/>
    </row>
    <row r="153" spans="1:16" ht="165" x14ac:dyDescent="0.25">
      <c r="A153" s="30" t="s">
        <v>46</v>
      </c>
      <c r="B153" s="37"/>
      <c r="C153" s="38"/>
      <c r="D153" s="38"/>
      <c r="E153" s="32" t="s">
        <v>320</v>
      </c>
      <c r="F153" s="38"/>
      <c r="G153" s="38"/>
      <c r="H153" s="38"/>
      <c r="I153" s="38"/>
      <c r="J153" s="39"/>
    </row>
    <row r="154" spans="1:16" x14ac:dyDescent="0.25">
      <c r="A154" s="30" t="s">
        <v>38</v>
      </c>
      <c r="B154" s="30">
        <v>36</v>
      </c>
      <c r="C154" s="31" t="s">
        <v>321</v>
      </c>
      <c r="D154" s="30" t="s">
        <v>40</v>
      </c>
      <c r="E154" s="32" t="s">
        <v>322</v>
      </c>
      <c r="F154" s="33" t="s">
        <v>82</v>
      </c>
      <c r="G154" s="34">
        <v>14</v>
      </c>
      <c r="H154" s="35">
        <v>0</v>
      </c>
      <c r="I154" s="35">
        <f>ROUND(G154*H154,P4)</f>
        <v>0</v>
      </c>
      <c r="J154" s="33" t="s">
        <v>43</v>
      </c>
      <c r="O154" s="36">
        <f>I154*0.21</f>
        <v>0</v>
      </c>
      <c r="P154">
        <v>3</v>
      </c>
    </row>
    <row r="155" spans="1:16" ht="30" x14ac:dyDescent="0.25">
      <c r="A155" s="30" t="s">
        <v>44</v>
      </c>
      <c r="B155" s="37"/>
      <c r="C155" s="38"/>
      <c r="D155" s="38"/>
      <c r="E155" s="32" t="s">
        <v>323</v>
      </c>
      <c r="F155" s="38"/>
      <c r="G155" s="38"/>
      <c r="H155" s="38"/>
      <c r="I155" s="38"/>
      <c r="J155" s="39"/>
    </row>
    <row r="156" spans="1:16" x14ac:dyDescent="0.25">
      <c r="A156" s="30" t="s">
        <v>76</v>
      </c>
      <c r="B156" s="37"/>
      <c r="C156" s="38"/>
      <c r="D156" s="38"/>
      <c r="E156" s="40" t="s">
        <v>324</v>
      </c>
      <c r="F156" s="38"/>
      <c r="G156" s="38"/>
      <c r="H156" s="38"/>
      <c r="I156" s="38"/>
      <c r="J156" s="39"/>
    </row>
    <row r="157" spans="1:16" ht="60" x14ac:dyDescent="0.25">
      <c r="A157" s="30" t="s">
        <v>46</v>
      </c>
      <c r="B157" s="37"/>
      <c r="C157" s="38"/>
      <c r="D157" s="38"/>
      <c r="E157" s="32" t="s">
        <v>325</v>
      </c>
      <c r="F157" s="38"/>
      <c r="G157" s="38"/>
      <c r="H157" s="38"/>
      <c r="I157" s="38"/>
      <c r="J157" s="39"/>
    </row>
    <row r="158" spans="1:16" ht="30" x14ac:dyDescent="0.25">
      <c r="A158" s="30" t="s">
        <v>38</v>
      </c>
      <c r="B158" s="30">
        <v>37</v>
      </c>
      <c r="C158" s="31" t="s">
        <v>326</v>
      </c>
      <c r="D158" s="30" t="s">
        <v>40</v>
      </c>
      <c r="E158" s="32" t="s">
        <v>327</v>
      </c>
      <c r="F158" s="33" t="s">
        <v>82</v>
      </c>
      <c r="G158" s="34">
        <v>1</v>
      </c>
      <c r="H158" s="35">
        <v>0</v>
      </c>
      <c r="I158" s="35">
        <f>ROUND(G158*H158,P4)</f>
        <v>0</v>
      </c>
      <c r="J158" s="33" t="s">
        <v>43</v>
      </c>
      <c r="O158" s="36">
        <f>I158*0.21</f>
        <v>0</v>
      </c>
      <c r="P158">
        <v>3</v>
      </c>
    </row>
    <row r="159" spans="1:16" x14ac:dyDescent="0.25">
      <c r="A159" s="30" t="s">
        <v>44</v>
      </c>
      <c r="B159" s="37"/>
      <c r="C159" s="38"/>
      <c r="D159" s="38"/>
      <c r="E159" s="32" t="s">
        <v>328</v>
      </c>
      <c r="F159" s="38"/>
      <c r="G159" s="38"/>
      <c r="H159" s="38"/>
      <c r="I159" s="38"/>
      <c r="J159" s="39"/>
    </row>
    <row r="160" spans="1:16" ht="60" x14ac:dyDescent="0.25">
      <c r="A160" s="30" t="s">
        <v>46</v>
      </c>
      <c r="B160" s="37"/>
      <c r="C160" s="38"/>
      <c r="D160" s="38"/>
      <c r="E160" s="32" t="s">
        <v>325</v>
      </c>
      <c r="F160" s="38"/>
      <c r="G160" s="38"/>
      <c r="H160" s="38"/>
      <c r="I160" s="38"/>
      <c r="J160" s="39"/>
    </row>
    <row r="161" spans="1:16" x14ac:dyDescent="0.25">
      <c r="A161" s="30" t="s">
        <v>38</v>
      </c>
      <c r="B161" s="30">
        <v>38</v>
      </c>
      <c r="C161" s="31" t="s">
        <v>329</v>
      </c>
      <c r="D161" s="30" t="s">
        <v>40</v>
      </c>
      <c r="E161" s="32" t="s">
        <v>330</v>
      </c>
      <c r="F161" s="33" t="s">
        <v>82</v>
      </c>
      <c r="G161" s="34">
        <v>7</v>
      </c>
      <c r="H161" s="35">
        <v>0</v>
      </c>
      <c r="I161" s="35">
        <f>ROUND(G161*H161,P4)</f>
        <v>0</v>
      </c>
      <c r="J161" s="33" t="s">
        <v>43</v>
      </c>
      <c r="O161" s="36">
        <f>I161*0.21</f>
        <v>0</v>
      </c>
      <c r="P161">
        <v>3</v>
      </c>
    </row>
    <row r="162" spans="1:16" x14ac:dyDescent="0.25">
      <c r="A162" s="30" t="s">
        <v>44</v>
      </c>
      <c r="B162" s="37"/>
      <c r="C162" s="38"/>
      <c r="D162" s="38"/>
      <c r="E162" s="32" t="s">
        <v>331</v>
      </c>
      <c r="F162" s="38"/>
      <c r="G162" s="38"/>
      <c r="H162" s="38"/>
      <c r="I162" s="38"/>
      <c r="J162" s="39"/>
    </row>
    <row r="163" spans="1:16" x14ac:dyDescent="0.25">
      <c r="A163" s="30" t="s">
        <v>76</v>
      </c>
      <c r="B163" s="37"/>
      <c r="C163" s="38"/>
      <c r="D163" s="38"/>
      <c r="E163" s="40" t="s">
        <v>332</v>
      </c>
      <c r="F163" s="38"/>
      <c r="G163" s="38"/>
      <c r="H163" s="38"/>
      <c r="I163" s="38"/>
      <c r="J163" s="39"/>
    </row>
    <row r="164" spans="1:16" ht="30" x14ac:dyDescent="0.25">
      <c r="A164" s="30" t="s">
        <v>46</v>
      </c>
      <c r="B164" s="37"/>
      <c r="C164" s="38"/>
      <c r="D164" s="38"/>
      <c r="E164" s="32" t="s">
        <v>333</v>
      </c>
      <c r="F164" s="38"/>
      <c r="G164" s="38"/>
      <c r="H164" s="38"/>
      <c r="I164" s="38"/>
      <c r="J164" s="39"/>
    </row>
    <row r="165" spans="1:16" ht="30" x14ac:dyDescent="0.25">
      <c r="A165" s="30" t="s">
        <v>38</v>
      </c>
      <c r="B165" s="30">
        <v>39</v>
      </c>
      <c r="C165" s="31" t="s">
        <v>334</v>
      </c>
      <c r="D165" s="30" t="s">
        <v>40</v>
      </c>
      <c r="E165" s="32" t="s">
        <v>335</v>
      </c>
      <c r="F165" s="33" t="s">
        <v>82</v>
      </c>
      <c r="G165" s="34">
        <v>3</v>
      </c>
      <c r="H165" s="35">
        <v>0</v>
      </c>
      <c r="I165" s="35">
        <f>ROUND(G165*H165,P4)</f>
        <v>0</v>
      </c>
      <c r="J165" s="33" t="s">
        <v>43</v>
      </c>
      <c r="O165" s="36">
        <f>I165*0.21</f>
        <v>0</v>
      </c>
      <c r="P165">
        <v>3</v>
      </c>
    </row>
    <row r="166" spans="1:16" x14ac:dyDescent="0.25">
      <c r="A166" s="30" t="s">
        <v>44</v>
      </c>
      <c r="B166" s="37"/>
      <c r="C166" s="38"/>
      <c r="D166" s="38"/>
      <c r="E166" s="32" t="s">
        <v>336</v>
      </c>
      <c r="F166" s="38"/>
      <c r="G166" s="38"/>
      <c r="H166" s="38"/>
      <c r="I166" s="38"/>
      <c r="J166" s="39"/>
    </row>
    <row r="167" spans="1:16" ht="75" x14ac:dyDescent="0.25">
      <c r="A167" s="30" t="s">
        <v>46</v>
      </c>
      <c r="B167" s="37"/>
      <c r="C167" s="38"/>
      <c r="D167" s="38"/>
      <c r="E167" s="32" t="s">
        <v>337</v>
      </c>
      <c r="F167" s="38"/>
      <c r="G167" s="38"/>
      <c r="H167" s="38"/>
      <c r="I167" s="38"/>
      <c r="J167" s="39"/>
    </row>
    <row r="168" spans="1:16" ht="30" x14ac:dyDescent="0.25">
      <c r="A168" s="30" t="s">
        <v>38</v>
      </c>
      <c r="B168" s="30">
        <v>40</v>
      </c>
      <c r="C168" s="31" t="s">
        <v>135</v>
      </c>
      <c r="D168" s="30" t="s">
        <v>40</v>
      </c>
      <c r="E168" s="32" t="s">
        <v>136</v>
      </c>
      <c r="F168" s="33" t="s">
        <v>82</v>
      </c>
      <c r="G168" s="34">
        <v>3</v>
      </c>
      <c r="H168" s="35">
        <v>0</v>
      </c>
      <c r="I168" s="35">
        <f>ROUND(G168*H168,P4)</f>
        <v>0</v>
      </c>
      <c r="J168" s="33" t="s">
        <v>43</v>
      </c>
      <c r="O168" s="36">
        <f>I168*0.21</f>
        <v>0</v>
      </c>
      <c r="P168">
        <v>3</v>
      </c>
    </row>
    <row r="169" spans="1:16" ht="30" x14ac:dyDescent="0.25">
      <c r="A169" s="30" t="s">
        <v>44</v>
      </c>
      <c r="B169" s="37"/>
      <c r="C169" s="38"/>
      <c r="D169" s="38"/>
      <c r="E169" s="32" t="s">
        <v>338</v>
      </c>
      <c r="F169" s="38"/>
      <c r="G169" s="38"/>
      <c r="H169" s="38"/>
      <c r="I169" s="38"/>
      <c r="J169" s="39"/>
    </row>
    <row r="170" spans="1:16" ht="30" x14ac:dyDescent="0.25">
      <c r="A170" s="30" t="s">
        <v>46</v>
      </c>
      <c r="B170" s="37"/>
      <c r="C170" s="38"/>
      <c r="D170" s="38"/>
      <c r="E170" s="32" t="s">
        <v>139</v>
      </c>
      <c r="F170" s="38"/>
      <c r="G170" s="38"/>
      <c r="H170" s="38"/>
      <c r="I170" s="38"/>
      <c r="J170" s="39"/>
    </row>
    <row r="171" spans="1:16" x14ac:dyDescent="0.25">
      <c r="A171" s="30" t="s">
        <v>38</v>
      </c>
      <c r="B171" s="30">
        <v>41</v>
      </c>
      <c r="C171" s="31" t="s">
        <v>339</v>
      </c>
      <c r="D171" s="30" t="s">
        <v>40</v>
      </c>
      <c r="E171" s="32" t="s">
        <v>340</v>
      </c>
      <c r="F171" s="33" t="s">
        <v>131</v>
      </c>
      <c r="G171" s="34">
        <v>8.2799999999999994</v>
      </c>
      <c r="H171" s="35">
        <v>0</v>
      </c>
      <c r="I171" s="35">
        <f>ROUND(G171*H171,P4)</f>
        <v>0</v>
      </c>
      <c r="J171" s="33" t="s">
        <v>43</v>
      </c>
      <c r="O171" s="36">
        <f>I171*0.21</f>
        <v>0</v>
      </c>
      <c r="P171">
        <v>3</v>
      </c>
    </row>
    <row r="172" spans="1:16" x14ac:dyDescent="0.25">
      <c r="A172" s="30" t="s">
        <v>44</v>
      </c>
      <c r="B172" s="37"/>
      <c r="C172" s="38"/>
      <c r="D172" s="38"/>
      <c r="E172" s="32" t="s">
        <v>341</v>
      </c>
      <c r="F172" s="38"/>
      <c r="G172" s="38"/>
      <c r="H172" s="38"/>
      <c r="I172" s="38"/>
      <c r="J172" s="39"/>
    </row>
    <row r="173" spans="1:16" x14ac:dyDescent="0.25">
      <c r="A173" s="30" t="s">
        <v>76</v>
      </c>
      <c r="B173" s="37"/>
      <c r="C173" s="38"/>
      <c r="D173" s="38"/>
      <c r="E173" s="40" t="s">
        <v>342</v>
      </c>
      <c r="F173" s="38"/>
      <c r="G173" s="38"/>
      <c r="H173" s="38"/>
      <c r="I173" s="38"/>
      <c r="J173" s="39"/>
    </row>
    <row r="174" spans="1:16" ht="30" x14ac:dyDescent="0.25">
      <c r="A174" s="30" t="s">
        <v>46</v>
      </c>
      <c r="B174" s="37"/>
      <c r="C174" s="38"/>
      <c r="D174" s="38"/>
      <c r="E174" s="32" t="s">
        <v>343</v>
      </c>
      <c r="F174" s="38"/>
      <c r="G174" s="38"/>
      <c r="H174" s="38"/>
      <c r="I174" s="38"/>
      <c r="J174" s="39"/>
    </row>
    <row r="175" spans="1:16" x14ac:dyDescent="0.25">
      <c r="A175" s="30" t="s">
        <v>38</v>
      </c>
      <c r="B175" s="30">
        <v>42</v>
      </c>
      <c r="C175" s="31" t="s">
        <v>344</v>
      </c>
      <c r="D175" s="30" t="s">
        <v>40</v>
      </c>
      <c r="E175" s="32" t="s">
        <v>345</v>
      </c>
      <c r="F175" s="33" t="s">
        <v>131</v>
      </c>
      <c r="G175" s="34">
        <v>8.2799999999999994</v>
      </c>
      <c r="H175" s="35">
        <v>0</v>
      </c>
      <c r="I175" s="35">
        <f>ROUND(G175*H175,P4)</f>
        <v>0</v>
      </c>
      <c r="J175" s="33" t="s">
        <v>43</v>
      </c>
      <c r="O175" s="36">
        <f>I175*0.21</f>
        <v>0</v>
      </c>
      <c r="P175">
        <v>3</v>
      </c>
    </row>
    <row r="176" spans="1:16" x14ac:dyDescent="0.25">
      <c r="A176" s="30" t="s">
        <v>44</v>
      </c>
      <c r="B176" s="37"/>
      <c r="C176" s="38"/>
      <c r="D176" s="38"/>
      <c r="E176" s="32" t="s">
        <v>346</v>
      </c>
      <c r="F176" s="38"/>
      <c r="G176" s="38"/>
      <c r="H176" s="38"/>
      <c r="I176" s="38"/>
      <c r="J176" s="39"/>
    </row>
    <row r="177" spans="1:10" x14ac:dyDescent="0.25">
      <c r="A177" s="30" t="s">
        <v>76</v>
      </c>
      <c r="B177" s="37"/>
      <c r="C177" s="38"/>
      <c r="D177" s="38"/>
      <c r="E177" s="40" t="s">
        <v>342</v>
      </c>
      <c r="F177" s="38"/>
      <c r="G177" s="38"/>
      <c r="H177" s="38"/>
      <c r="I177" s="38"/>
      <c r="J177" s="39"/>
    </row>
    <row r="178" spans="1:10" ht="45" x14ac:dyDescent="0.25">
      <c r="A178" s="30" t="s">
        <v>46</v>
      </c>
      <c r="B178" s="41"/>
      <c r="C178" s="42"/>
      <c r="D178" s="42"/>
      <c r="E178" s="32" t="s">
        <v>347</v>
      </c>
      <c r="F178" s="42"/>
      <c r="G178" s="42"/>
      <c r="H178" s="42"/>
      <c r="I178" s="42"/>
      <c r="J178" s="43"/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" right="0.7" top="0.78740157499999996" bottom="0.78740157499999996" header="0.3" footer="0.3"/>
  <pageSetup fitToHeight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05"/>
  <sheetViews>
    <sheetView topLeftCell="B1" workbookViewId="0">
      <selection activeCell="G6" sqref="G6:G7"/>
    </sheetView>
  </sheetViews>
  <sheetFormatPr defaultRowHeight="15" x14ac:dyDescent="0.25"/>
  <cols>
    <col min="1" max="1" width="9.140625" hidden="1"/>
    <col min="2" max="3" width="11.28515625" bestFit="1" customWidth="1"/>
    <col min="4" max="4" width="7.85546875" bestFit="1" customWidth="1"/>
    <col min="5" max="5" width="64.85546875" customWidth="1"/>
    <col min="6" max="6" width="6.85546875" bestFit="1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8"/>
      <c r="C1" s="9"/>
      <c r="D1" s="9"/>
      <c r="E1" s="10" t="s">
        <v>1</v>
      </c>
      <c r="F1" s="9"/>
      <c r="G1" s="9"/>
      <c r="H1" s="9"/>
      <c r="I1" s="9"/>
      <c r="J1" s="11"/>
      <c r="P1">
        <v>3</v>
      </c>
    </row>
    <row r="2" spans="1:16" ht="20.25" x14ac:dyDescent="0.25">
      <c r="A2" s="1"/>
      <c r="B2" s="12"/>
      <c r="C2" s="13"/>
      <c r="D2" s="13"/>
      <c r="E2" s="14" t="s">
        <v>13</v>
      </c>
      <c r="F2" s="13"/>
      <c r="G2" s="13"/>
      <c r="H2" s="13"/>
      <c r="I2" s="13"/>
      <c r="J2" s="15"/>
    </row>
    <row r="3" spans="1:16" x14ac:dyDescent="0.25">
      <c r="A3" s="3" t="s">
        <v>14</v>
      </c>
      <c r="B3" s="16" t="s">
        <v>15</v>
      </c>
      <c r="C3" s="47" t="s">
        <v>16</v>
      </c>
      <c r="D3" s="48"/>
      <c r="E3" s="17" t="s">
        <v>17</v>
      </c>
      <c r="F3" s="13"/>
      <c r="G3" s="13"/>
      <c r="H3" s="18" t="s">
        <v>11</v>
      </c>
      <c r="I3" s="19">
        <f>SUMIFS(I9:I105,A9:A105,"SD")</f>
        <v>0</v>
      </c>
      <c r="J3" s="15"/>
      <c r="O3">
        <v>0</v>
      </c>
      <c r="P3">
        <v>2</v>
      </c>
    </row>
    <row r="4" spans="1:16" x14ac:dyDescent="0.25">
      <c r="A4" s="3" t="s">
        <v>18</v>
      </c>
      <c r="B4" s="16" t="s">
        <v>19</v>
      </c>
      <c r="C4" s="47" t="s">
        <v>348</v>
      </c>
      <c r="D4" s="48"/>
      <c r="E4" s="17" t="s">
        <v>349</v>
      </c>
      <c r="F4" s="13"/>
      <c r="G4" s="13"/>
      <c r="H4" s="13"/>
      <c r="I4" s="13"/>
      <c r="J4" s="15"/>
      <c r="O4">
        <v>0.12</v>
      </c>
      <c r="P4">
        <v>2</v>
      </c>
    </row>
    <row r="5" spans="1:16" x14ac:dyDescent="0.25">
      <c r="A5" s="3" t="s">
        <v>22</v>
      </c>
      <c r="B5" s="16" t="s">
        <v>23</v>
      </c>
      <c r="C5" s="47" t="s">
        <v>11</v>
      </c>
      <c r="D5" s="48"/>
      <c r="E5" s="17" t="s">
        <v>12</v>
      </c>
      <c r="F5" s="13"/>
      <c r="G5" s="13"/>
      <c r="H5" s="13"/>
      <c r="I5" s="13"/>
      <c r="J5" s="15"/>
      <c r="O5">
        <v>0.21</v>
      </c>
    </row>
    <row r="6" spans="1:16" x14ac:dyDescent="0.25">
      <c r="A6" s="49" t="s">
        <v>24</v>
      </c>
      <c r="B6" s="50" t="s">
        <v>25</v>
      </c>
      <c r="C6" s="51" t="s">
        <v>26</v>
      </c>
      <c r="D6" s="51" t="s">
        <v>27</v>
      </c>
      <c r="E6" s="51" t="s">
        <v>28</v>
      </c>
      <c r="F6" s="51" t="s">
        <v>29</v>
      </c>
      <c r="G6" s="51" t="s">
        <v>30</v>
      </c>
      <c r="H6" s="51" t="s">
        <v>31</v>
      </c>
      <c r="I6" s="51"/>
      <c r="J6" s="52" t="s">
        <v>32</v>
      </c>
    </row>
    <row r="7" spans="1:16" x14ac:dyDescent="0.25">
      <c r="A7" s="49"/>
      <c r="B7" s="50"/>
      <c r="C7" s="51"/>
      <c r="D7" s="51"/>
      <c r="E7" s="51"/>
      <c r="F7" s="51"/>
      <c r="G7" s="51"/>
      <c r="H7" s="6" t="s">
        <v>33</v>
      </c>
      <c r="I7" s="6" t="s">
        <v>34</v>
      </c>
      <c r="J7" s="52"/>
    </row>
    <row r="8" spans="1:16" x14ac:dyDescent="0.25">
      <c r="A8" s="22">
        <v>0</v>
      </c>
      <c r="B8" s="20">
        <v>1</v>
      </c>
      <c r="C8" s="23">
        <v>2</v>
      </c>
      <c r="D8" s="6">
        <v>3</v>
      </c>
      <c r="E8" s="23">
        <v>4</v>
      </c>
      <c r="F8" s="6">
        <v>5</v>
      </c>
      <c r="G8" s="6">
        <v>6</v>
      </c>
      <c r="H8" s="6">
        <v>7</v>
      </c>
      <c r="I8" s="23">
        <v>8</v>
      </c>
      <c r="J8" s="21">
        <v>9</v>
      </c>
    </row>
    <row r="9" spans="1:16" x14ac:dyDescent="0.25">
      <c r="A9" s="24" t="s">
        <v>35</v>
      </c>
      <c r="B9" s="25"/>
      <c r="C9" s="26" t="s">
        <v>111</v>
      </c>
      <c r="D9" s="27"/>
      <c r="E9" s="24" t="s">
        <v>112</v>
      </c>
      <c r="F9" s="27"/>
      <c r="G9" s="27"/>
      <c r="H9" s="27"/>
      <c r="I9" s="28">
        <f>SUMIFS(I10:I15,A10:A15,"P")</f>
        <v>0</v>
      </c>
      <c r="J9" s="29"/>
    </row>
    <row r="10" spans="1:16" x14ac:dyDescent="0.25">
      <c r="A10" s="30" t="s">
        <v>38</v>
      </c>
      <c r="B10" s="30">
        <v>1</v>
      </c>
      <c r="C10" s="31" t="s">
        <v>350</v>
      </c>
      <c r="D10" s="30" t="s">
        <v>40</v>
      </c>
      <c r="E10" s="32" t="s">
        <v>351</v>
      </c>
      <c r="F10" s="33" t="s">
        <v>82</v>
      </c>
      <c r="G10" s="34">
        <v>1</v>
      </c>
      <c r="H10" s="35">
        <v>0</v>
      </c>
      <c r="I10" s="35">
        <f>ROUND(G10*H10,P4)</f>
        <v>0</v>
      </c>
      <c r="J10" s="33" t="s">
        <v>43</v>
      </c>
      <c r="O10" s="36">
        <f>I10*0.21</f>
        <v>0</v>
      </c>
      <c r="P10">
        <v>3</v>
      </c>
    </row>
    <row r="11" spans="1:16" x14ac:dyDescent="0.25">
      <c r="A11" s="30" t="s">
        <v>44</v>
      </c>
      <c r="B11" s="37"/>
      <c r="C11" s="38"/>
      <c r="D11" s="38"/>
      <c r="E11" s="32" t="s">
        <v>352</v>
      </c>
      <c r="F11" s="38"/>
      <c r="G11" s="38"/>
      <c r="H11" s="38"/>
      <c r="I11" s="38"/>
      <c r="J11" s="39"/>
    </row>
    <row r="12" spans="1:16" ht="30" x14ac:dyDescent="0.25">
      <c r="A12" s="30" t="s">
        <v>46</v>
      </c>
      <c r="B12" s="37"/>
      <c r="C12" s="38"/>
      <c r="D12" s="38"/>
      <c r="E12" s="32" t="s">
        <v>66</v>
      </c>
      <c r="F12" s="38"/>
      <c r="G12" s="38"/>
      <c r="H12" s="38"/>
      <c r="I12" s="38"/>
      <c r="J12" s="39"/>
    </row>
    <row r="13" spans="1:16" x14ac:dyDescent="0.25">
      <c r="A13" s="30" t="s">
        <v>38</v>
      </c>
      <c r="B13" s="30">
        <v>2</v>
      </c>
      <c r="C13" s="31" t="s">
        <v>353</v>
      </c>
      <c r="D13" s="30" t="s">
        <v>40</v>
      </c>
      <c r="E13" s="32" t="s">
        <v>354</v>
      </c>
      <c r="F13" s="33" t="s">
        <v>42</v>
      </c>
      <c r="G13" s="34">
        <v>1</v>
      </c>
      <c r="H13" s="35">
        <v>0</v>
      </c>
      <c r="I13" s="35">
        <f>ROUND(G13*H13,P4)</f>
        <v>0</v>
      </c>
      <c r="J13" s="33" t="s">
        <v>43</v>
      </c>
      <c r="O13" s="36">
        <f>I13*0.21</f>
        <v>0</v>
      </c>
      <c r="P13">
        <v>3</v>
      </c>
    </row>
    <row r="14" spans="1:16" ht="30" x14ac:dyDescent="0.25">
      <c r="A14" s="30" t="s">
        <v>44</v>
      </c>
      <c r="B14" s="37"/>
      <c r="C14" s="38"/>
      <c r="D14" s="38"/>
      <c r="E14" s="32" t="s">
        <v>355</v>
      </c>
      <c r="F14" s="38"/>
      <c r="G14" s="38"/>
      <c r="H14" s="38"/>
      <c r="I14" s="38"/>
      <c r="J14" s="39"/>
    </row>
    <row r="15" spans="1:16" ht="30" x14ac:dyDescent="0.25">
      <c r="A15" s="30" t="s">
        <v>46</v>
      </c>
      <c r="B15" s="37"/>
      <c r="C15" s="38"/>
      <c r="D15" s="38"/>
      <c r="E15" s="32" t="s">
        <v>356</v>
      </c>
      <c r="F15" s="38"/>
      <c r="G15" s="38"/>
      <c r="H15" s="38"/>
      <c r="I15" s="38"/>
      <c r="J15" s="39"/>
    </row>
    <row r="16" spans="1:16" x14ac:dyDescent="0.25">
      <c r="A16" s="24" t="s">
        <v>35</v>
      </c>
      <c r="B16" s="25"/>
      <c r="C16" s="26" t="s">
        <v>127</v>
      </c>
      <c r="D16" s="27"/>
      <c r="E16" s="24" t="s">
        <v>128</v>
      </c>
      <c r="F16" s="27"/>
      <c r="G16" s="27"/>
      <c r="H16" s="27"/>
      <c r="I16" s="28">
        <f>SUMIFS(I17:I105,A17:A105,"P")</f>
        <v>0</v>
      </c>
      <c r="J16" s="29"/>
    </row>
    <row r="17" spans="1:16" ht="30" x14ac:dyDescent="0.25">
      <c r="A17" s="30" t="s">
        <v>38</v>
      </c>
      <c r="B17" s="30">
        <v>3</v>
      </c>
      <c r="C17" s="31" t="s">
        <v>334</v>
      </c>
      <c r="D17" s="30" t="s">
        <v>40</v>
      </c>
      <c r="E17" s="32" t="s">
        <v>335</v>
      </c>
      <c r="F17" s="33" t="s">
        <v>82</v>
      </c>
      <c r="G17" s="34">
        <v>35</v>
      </c>
      <c r="H17" s="35">
        <v>0</v>
      </c>
      <c r="I17" s="35">
        <f>ROUND(G17*H17,P4)</f>
        <v>0</v>
      </c>
      <c r="J17" s="33" t="s">
        <v>43</v>
      </c>
      <c r="O17" s="36">
        <f>I17*0.21</f>
        <v>0</v>
      </c>
      <c r="P17">
        <v>3</v>
      </c>
    </row>
    <row r="18" spans="1:16" ht="30" x14ac:dyDescent="0.25">
      <c r="A18" s="30" t="s">
        <v>44</v>
      </c>
      <c r="B18" s="37"/>
      <c r="C18" s="38"/>
      <c r="D18" s="38"/>
      <c r="E18" s="32" t="s">
        <v>357</v>
      </c>
      <c r="F18" s="38"/>
      <c r="G18" s="38"/>
      <c r="H18" s="38"/>
      <c r="I18" s="38"/>
      <c r="J18" s="39"/>
    </row>
    <row r="19" spans="1:16" x14ac:dyDescent="0.25">
      <c r="A19" s="30" t="s">
        <v>76</v>
      </c>
      <c r="B19" s="37"/>
      <c r="C19" s="38"/>
      <c r="D19" s="38"/>
      <c r="E19" s="40" t="s">
        <v>358</v>
      </c>
      <c r="F19" s="38"/>
      <c r="G19" s="38"/>
      <c r="H19" s="38"/>
      <c r="I19" s="38"/>
      <c r="J19" s="39"/>
    </row>
    <row r="20" spans="1:16" ht="75" x14ac:dyDescent="0.25">
      <c r="A20" s="30" t="s">
        <v>46</v>
      </c>
      <c r="B20" s="37"/>
      <c r="C20" s="38"/>
      <c r="D20" s="38"/>
      <c r="E20" s="32" t="s">
        <v>337</v>
      </c>
      <c r="F20" s="38"/>
      <c r="G20" s="38"/>
      <c r="H20" s="38"/>
      <c r="I20" s="38"/>
      <c r="J20" s="39"/>
    </row>
    <row r="21" spans="1:16" ht="30" x14ac:dyDescent="0.25">
      <c r="A21" s="30" t="s">
        <v>38</v>
      </c>
      <c r="B21" s="30">
        <v>4</v>
      </c>
      <c r="C21" s="31" t="s">
        <v>135</v>
      </c>
      <c r="D21" s="30" t="s">
        <v>40</v>
      </c>
      <c r="E21" s="32" t="s">
        <v>136</v>
      </c>
      <c r="F21" s="33" t="s">
        <v>82</v>
      </c>
      <c r="G21" s="34">
        <v>35</v>
      </c>
      <c r="H21" s="35">
        <v>0</v>
      </c>
      <c r="I21" s="35">
        <f>ROUND(G21*H21,P4)</f>
        <v>0</v>
      </c>
      <c r="J21" s="33" t="s">
        <v>43</v>
      </c>
      <c r="O21" s="36">
        <f>I21*0.21</f>
        <v>0</v>
      </c>
      <c r="P21">
        <v>3</v>
      </c>
    </row>
    <row r="22" spans="1:16" x14ac:dyDescent="0.25">
      <c r="A22" s="30" t="s">
        <v>44</v>
      </c>
      <c r="B22" s="37"/>
      <c r="C22" s="38"/>
      <c r="D22" s="38"/>
      <c r="E22" s="44" t="s">
        <v>40</v>
      </c>
      <c r="F22" s="38"/>
      <c r="G22" s="38"/>
      <c r="H22" s="38"/>
      <c r="I22" s="38"/>
      <c r="J22" s="39"/>
    </row>
    <row r="23" spans="1:16" ht="30" x14ac:dyDescent="0.25">
      <c r="A23" s="30" t="s">
        <v>46</v>
      </c>
      <c r="B23" s="37"/>
      <c r="C23" s="38"/>
      <c r="D23" s="38"/>
      <c r="E23" s="32" t="s">
        <v>139</v>
      </c>
      <c r="F23" s="38"/>
      <c r="G23" s="38"/>
      <c r="H23" s="38"/>
      <c r="I23" s="38"/>
      <c r="J23" s="39"/>
    </row>
    <row r="24" spans="1:16" x14ac:dyDescent="0.25">
      <c r="A24" s="30" t="s">
        <v>38</v>
      </c>
      <c r="B24" s="30">
        <v>5</v>
      </c>
      <c r="C24" s="31" t="s">
        <v>359</v>
      </c>
      <c r="D24" s="30" t="s">
        <v>40</v>
      </c>
      <c r="E24" s="32" t="s">
        <v>360</v>
      </c>
      <c r="F24" s="33" t="s">
        <v>361</v>
      </c>
      <c r="G24" s="34">
        <v>3458</v>
      </c>
      <c r="H24" s="35">
        <v>0</v>
      </c>
      <c r="I24" s="35">
        <f>ROUND(G24*H24,P4)</f>
        <v>0</v>
      </c>
      <c r="J24" s="33" t="s">
        <v>43</v>
      </c>
      <c r="O24" s="36">
        <f>I24*0.21</f>
        <v>0</v>
      </c>
      <c r="P24">
        <v>3</v>
      </c>
    </row>
    <row r="25" spans="1:16" x14ac:dyDescent="0.25">
      <c r="A25" s="30" t="s">
        <v>44</v>
      </c>
      <c r="B25" s="37"/>
      <c r="C25" s="38"/>
      <c r="D25" s="38"/>
      <c r="E25" s="32" t="s">
        <v>362</v>
      </c>
      <c r="F25" s="38"/>
      <c r="G25" s="38"/>
      <c r="H25" s="38"/>
      <c r="I25" s="38"/>
      <c r="J25" s="39"/>
    </row>
    <row r="26" spans="1:16" x14ac:dyDescent="0.25">
      <c r="A26" s="30" t="s">
        <v>76</v>
      </c>
      <c r="B26" s="37"/>
      <c r="C26" s="38"/>
      <c r="D26" s="38"/>
      <c r="E26" s="40" t="s">
        <v>363</v>
      </c>
      <c r="F26" s="38"/>
      <c r="G26" s="38"/>
      <c r="H26" s="38"/>
      <c r="I26" s="38"/>
      <c r="J26" s="39"/>
    </row>
    <row r="27" spans="1:16" ht="30" x14ac:dyDescent="0.25">
      <c r="A27" s="30" t="s">
        <v>46</v>
      </c>
      <c r="B27" s="37"/>
      <c r="C27" s="38"/>
      <c r="D27" s="38"/>
      <c r="E27" s="32" t="s">
        <v>364</v>
      </c>
      <c r="F27" s="38"/>
      <c r="G27" s="38"/>
      <c r="H27" s="38"/>
      <c r="I27" s="38"/>
      <c r="J27" s="39"/>
    </row>
    <row r="28" spans="1:16" ht="30" x14ac:dyDescent="0.25">
      <c r="A28" s="30" t="s">
        <v>38</v>
      </c>
      <c r="B28" s="30">
        <v>6</v>
      </c>
      <c r="C28" s="31" t="s">
        <v>365</v>
      </c>
      <c r="D28" s="30" t="s">
        <v>40</v>
      </c>
      <c r="E28" s="32" t="s">
        <v>366</v>
      </c>
      <c r="F28" s="33" t="s">
        <v>82</v>
      </c>
      <c r="G28" s="34">
        <v>2</v>
      </c>
      <c r="H28" s="35">
        <v>0</v>
      </c>
      <c r="I28" s="35">
        <f>ROUND(G28*H28,P4)</f>
        <v>0</v>
      </c>
      <c r="J28" s="33" t="s">
        <v>43</v>
      </c>
      <c r="O28" s="36">
        <f>I28*0.21</f>
        <v>0</v>
      </c>
      <c r="P28">
        <v>3</v>
      </c>
    </row>
    <row r="29" spans="1:16" x14ac:dyDescent="0.25">
      <c r="A29" s="30" t="s">
        <v>44</v>
      </c>
      <c r="B29" s="37"/>
      <c r="C29" s="38"/>
      <c r="D29" s="38"/>
      <c r="E29" s="32" t="s">
        <v>367</v>
      </c>
      <c r="F29" s="38"/>
      <c r="G29" s="38"/>
      <c r="H29" s="38"/>
      <c r="I29" s="38"/>
      <c r="J29" s="39"/>
    </row>
    <row r="30" spans="1:16" x14ac:dyDescent="0.25">
      <c r="A30" s="30" t="s">
        <v>76</v>
      </c>
      <c r="B30" s="37"/>
      <c r="C30" s="38"/>
      <c r="D30" s="38"/>
      <c r="E30" s="40" t="s">
        <v>368</v>
      </c>
      <c r="F30" s="38"/>
      <c r="G30" s="38"/>
      <c r="H30" s="38"/>
      <c r="I30" s="38"/>
      <c r="J30" s="39"/>
    </row>
    <row r="31" spans="1:16" ht="75" x14ac:dyDescent="0.25">
      <c r="A31" s="30" t="s">
        <v>46</v>
      </c>
      <c r="B31" s="37"/>
      <c r="C31" s="38"/>
      <c r="D31" s="38"/>
      <c r="E31" s="32" t="s">
        <v>337</v>
      </c>
      <c r="F31" s="38"/>
      <c r="G31" s="38"/>
      <c r="H31" s="38"/>
      <c r="I31" s="38"/>
      <c r="J31" s="39"/>
    </row>
    <row r="32" spans="1:16" ht="30" x14ac:dyDescent="0.25">
      <c r="A32" s="30" t="s">
        <v>38</v>
      </c>
      <c r="B32" s="30">
        <v>7</v>
      </c>
      <c r="C32" s="31" t="s">
        <v>369</v>
      </c>
      <c r="D32" s="30" t="s">
        <v>40</v>
      </c>
      <c r="E32" s="32" t="s">
        <v>370</v>
      </c>
      <c r="F32" s="33" t="s">
        <v>82</v>
      </c>
      <c r="G32" s="34">
        <v>2</v>
      </c>
      <c r="H32" s="35">
        <v>0</v>
      </c>
      <c r="I32" s="35">
        <f>ROUND(G32*H32,P4)</f>
        <v>0</v>
      </c>
      <c r="J32" s="33" t="s">
        <v>43</v>
      </c>
      <c r="O32" s="36">
        <f>I32*0.21</f>
        <v>0</v>
      </c>
      <c r="P32">
        <v>3</v>
      </c>
    </row>
    <row r="33" spans="1:16" x14ac:dyDescent="0.25">
      <c r="A33" s="30" t="s">
        <v>44</v>
      </c>
      <c r="B33" s="37"/>
      <c r="C33" s="38"/>
      <c r="D33" s="38"/>
      <c r="E33" s="44" t="s">
        <v>40</v>
      </c>
      <c r="F33" s="38"/>
      <c r="G33" s="38"/>
      <c r="H33" s="38"/>
      <c r="I33" s="38"/>
      <c r="J33" s="39"/>
    </row>
    <row r="34" spans="1:16" ht="30" x14ac:dyDescent="0.25">
      <c r="A34" s="30" t="s">
        <v>46</v>
      </c>
      <c r="B34" s="37"/>
      <c r="C34" s="38"/>
      <c r="D34" s="38"/>
      <c r="E34" s="32" t="s">
        <v>139</v>
      </c>
      <c r="F34" s="38"/>
      <c r="G34" s="38"/>
      <c r="H34" s="38"/>
      <c r="I34" s="38"/>
      <c r="J34" s="39"/>
    </row>
    <row r="35" spans="1:16" x14ac:dyDescent="0.25">
      <c r="A35" s="30" t="s">
        <v>38</v>
      </c>
      <c r="B35" s="30">
        <v>8</v>
      </c>
      <c r="C35" s="31" t="s">
        <v>371</v>
      </c>
      <c r="D35" s="30" t="s">
        <v>40</v>
      </c>
      <c r="E35" s="32" t="s">
        <v>372</v>
      </c>
      <c r="F35" s="33" t="s">
        <v>361</v>
      </c>
      <c r="G35" s="34">
        <v>14</v>
      </c>
      <c r="H35" s="35">
        <v>0</v>
      </c>
      <c r="I35" s="35">
        <f>ROUND(G35*H35,P4)</f>
        <v>0</v>
      </c>
      <c r="J35" s="33" t="s">
        <v>43</v>
      </c>
      <c r="O35" s="36">
        <f>I35*0.21</f>
        <v>0</v>
      </c>
      <c r="P35">
        <v>3</v>
      </c>
    </row>
    <row r="36" spans="1:16" x14ac:dyDescent="0.25">
      <c r="A36" s="30" t="s">
        <v>44</v>
      </c>
      <c r="B36" s="37"/>
      <c r="C36" s="38"/>
      <c r="D36" s="38"/>
      <c r="E36" s="32" t="s">
        <v>362</v>
      </c>
      <c r="F36" s="38"/>
      <c r="G36" s="38"/>
      <c r="H36" s="38"/>
      <c r="I36" s="38"/>
      <c r="J36" s="39"/>
    </row>
    <row r="37" spans="1:16" x14ac:dyDescent="0.25">
      <c r="A37" s="30" t="s">
        <v>76</v>
      </c>
      <c r="B37" s="37"/>
      <c r="C37" s="38"/>
      <c r="D37" s="38"/>
      <c r="E37" s="40" t="s">
        <v>373</v>
      </c>
      <c r="F37" s="38"/>
      <c r="G37" s="38"/>
      <c r="H37" s="38"/>
      <c r="I37" s="38"/>
      <c r="J37" s="39"/>
    </row>
    <row r="38" spans="1:16" ht="30" x14ac:dyDescent="0.25">
      <c r="A38" s="30" t="s">
        <v>46</v>
      </c>
      <c r="B38" s="37"/>
      <c r="C38" s="38"/>
      <c r="D38" s="38"/>
      <c r="E38" s="32" t="s">
        <v>364</v>
      </c>
      <c r="F38" s="38"/>
      <c r="G38" s="38"/>
      <c r="H38" s="38"/>
      <c r="I38" s="38"/>
      <c r="J38" s="39"/>
    </row>
    <row r="39" spans="1:16" x14ac:dyDescent="0.25">
      <c r="A39" s="30" t="s">
        <v>38</v>
      </c>
      <c r="B39" s="30">
        <v>9</v>
      </c>
      <c r="C39" s="31" t="s">
        <v>374</v>
      </c>
      <c r="D39" s="30" t="s">
        <v>40</v>
      </c>
      <c r="E39" s="32" t="s">
        <v>375</v>
      </c>
      <c r="F39" s="33" t="s">
        <v>82</v>
      </c>
      <c r="G39" s="34">
        <v>4</v>
      </c>
      <c r="H39" s="35">
        <v>0</v>
      </c>
      <c r="I39" s="35">
        <f>ROUND(G39*H39,P4)</f>
        <v>0</v>
      </c>
      <c r="J39" s="33" t="s">
        <v>43</v>
      </c>
      <c r="O39" s="36">
        <f>I39*0.21</f>
        <v>0</v>
      </c>
      <c r="P39">
        <v>3</v>
      </c>
    </row>
    <row r="40" spans="1:16" x14ac:dyDescent="0.25">
      <c r="A40" s="30" t="s">
        <v>44</v>
      </c>
      <c r="B40" s="37"/>
      <c r="C40" s="38"/>
      <c r="D40" s="38"/>
      <c r="E40" s="32" t="s">
        <v>376</v>
      </c>
      <c r="F40" s="38"/>
      <c r="G40" s="38"/>
      <c r="H40" s="38"/>
      <c r="I40" s="38"/>
      <c r="J40" s="39"/>
    </row>
    <row r="41" spans="1:16" ht="75" x14ac:dyDescent="0.25">
      <c r="A41" s="30" t="s">
        <v>46</v>
      </c>
      <c r="B41" s="37"/>
      <c r="C41" s="38"/>
      <c r="D41" s="38"/>
      <c r="E41" s="32" t="s">
        <v>337</v>
      </c>
      <c r="F41" s="38"/>
      <c r="G41" s="38"/>
      <c r="H41" s="38"/>
      <c r="I41" s="38"/>
      <c r="J41" s="39"/>
    </row>
    <row r="42" spans="1:16" x14ac:dyDescent="0.25">
      <c r="A42" s="30" t="s">
        <v>38</v>
      </c>
      <c r="B42" s="30">
        <v>10</v>
      </c>
      <c r="C42" s="31" t="s">
        <v>377</v>
      </c>
      <c r="D42" s="30" t="s">
        <v>40</v>
      </c>
      <c r="E42" s="32" t="s">
        <v>378</v>
      </c>
      <c r="F42" s="33" t="s">
        <v>82</v>
      </c>
      <c r="G42" s="34">
        <v>2</v>
      </c>
      <c r="H42" s="35">
        <v>0</v>
      </c>
      <c r="I42" s="35">
        <f>ROUND(G42*H42,P4)</f>
        <v>0</v>
      </c>
      <c r="J42" s="33" t="s">
        <v>43</v>
      </c>
      <c r="O42" s="36">
        <f>I42*0.21</f>
        <v>0</v>
      </c>
      <c r="P42">
        <v>3</v>
      </c>
    </row>
    <row r="43" spans="1:16" x14ac:dyDescent="0.25">
      <c r="A43" s="30" t="s">
        <v>44</v>
      </c>
      <c r="B43" s="37"/>
      <c r="C43" s="38"/>
      <c r="D43" s="38"/>
      <c r="E43" s="44" t="s">
        <v>40</v>
      </c>
      <c r="F43" s="38"/>
      <c r="G43" s="38"/>
      <c r="H43" s="38"/>
      <c r="I43" s="38"/>
      <c r="J43" s="39"/>
    </row>
    <row r="44" spans="1:16" ht="30" x14ac:dyDescent="0.25">
      <c r="A44" s="30" t="s">
        <v>46</v>
      </c>
      <c r="B44" s="37"/>
      <c r="C44" s="38"/>
      <c r="D44" s="38"/>
      <c r="E44" s="32" t="s">
        <v>139</v>
      </c>
      <c r="F44" s="38"/>
      <c r="G44" s="38"/>
      <c r="H44" s="38"/>
      <c r="I44" s="38"/>
      <c r="J44" s="39"/>
    </row>
    <row r="45" spans="1:16" x14ac:dyDescent="0.25">
      <c r="A45" s="30" t="s">
        <v>38</v>
      </c>
      <c r="B45" s="30">
        <v>11</v>
      </c>
      <c r="C45" s="31" t="s">
        <v>379</v>
      </c>
      <c r="D45" s="30" t="s">
        <v>40</v>
      </c>
      <c r="E45" s="32" t="s">
        <v>380</v>
      </c>
      <c r="F45" s="33" t="s">
        <v>361</v>
      </c>
      <c r="G45" s="34">
        <v>238</v>
      </c>
      <c r="H45" s="35">
        <v>0</v>
      </c>
      <c r="I45" s="35">
        <f>ROUND(G45*H45,P4)</f>
        <v>0</v>
      </c>
      <c r="J45" s="33" t="s">
        <v>43</v>
      </c>
      <c r="O45" s="36">
        <f>I45*0.21</f>
        <v>0</v>
      </c>
      <c r="P45">
        <v>3</v>
      </c>
    </row>
    <row r="46" spans="1:16" x14ac:dyDescent="0.25">
      <c r="A46" s="30" t="s">
        <v>44</v>
      </c>
      <c r="B46" s="37"/>
      <c r="C46" s="38"/>
      <c r="D46" s="38"/>
      <c r="E46" s="32" t="s">
        <v>362</v>
      </c>
      <c r="F46" s="38"/>
      <c r="G46" s="38"/>
      <c r="H46" s="38"/>
      <c r="I46" s="38"/>
      <c r="J46" s="39"/>
    </row>
    <row r="47" spans="1:16" x14ac:dyDescent="0.25">
      <c r="A47" s="30" t="s">
        <v>76</v>
      </c>
      <c r="B47" s="37"/>
      <c r="C47" s="38"/>
      <c r="D47" s="38"/>
      <c r="E47" s="40" t="s">
        <v>381</v>
      </c>
      <c r="F47" s="38"/>
      <c r="G47" s="38"/>
      <c r="H47" s="38"/>
      <c r="I47" s="38"/>
      <c r="J47" s="39"/>
    </row>
    <row r="48" spans="1:16" ht="30" x14ac:dyDescent="0.25">
      <c r="A48" s="30" t="s">
        <v>46</v>
      </c>
      <c r="B48" s="37"/>
      <c r="C48" s="38"/>
      <c r="D48" s="38"/>
      <c r="E48" s="32" t="s">
        <v>364</v>
      </c>
      <c r="F48" s="38"/>
      <c r="G48" s="38"/>
      <c r="H48" s="38"/>
      <c r="I48" s="38"/>
      <c r="J48" s="39"/>
    </row>
    <row r="49" spans="1:16" ht="30" x14ac:dyDescent="0.25">
      <c r="A49" s="30" t="s">
        <v>38</v>
      </c>
      <c r="B49" s="30">
        <v>12</v>
      </c>
      <c r="C49" s="31" t="s">
        <v>382</v>
      </c>
      <c r="D49" s="30" t="s">
        <v>40</v>
      </c>
      <c r="E49" s="32" t="s">
        <v>383</v>
      </c>
      <c r="F49" s="33" t="s">
        <v>165</v>
      </c>
      <c r="G49" s="34">
        <v>1.5</v>
      </c>
      <c r="H49" s="35">
        <v>0</v>
      </c>
      <c r="I49" s="35">
        <f>ROUND(G49*H49,P4)</f>
        <v>0</v>
      </c>
      <c r="J49" s="33" t="s">
        <v>43</v>
      </c>
      <c r="O49" s="36">
        <f>I49*0.21</f>
        <v>0</v>
      </c>
      <c r="P49">
        <v>3</v>
      </c>
    </row>
    <row r="50" spans="1:16" x14ac:dyDescent="0.25">
      <c r="A50" s="30" t="s">
        <v>44</v>
      </c>
      <c r="B50" s="37"/>
      <c r="C50" s="38"/>
      <c r="D50" s="38"/>
      <c r="E50" s="32" t="s">
        <v>384</v>
      </c>
      <c r="F50" s="38"/>
      <c r="G50" s="38"/>
      <c r="H50" s="38"/>
      <c r="I50" s="38"/>
      <c r="J50" s="39"/>
    </row>
    <row r="51" spans="1:16" x14ac:dyDescent="0.25">
      <c r="A51" s="30" t="s">
        <v>76</v>
      </c>
      <c r="B51" s="37"/>
      <c r="C51" s="38"/>
      <c r="D51" s="38"/>
      <c r="E51" s="40" t="s">
        <v>385</v>
      </c>
      <c r="F51" s="38"/>
      <c r="G51" s="38"/>
      <c r="H51" s="38"/>
      <c r="I51" s="38"/>
      <c r="J51" s="39"/>
    </row>
    <row r="52" spans="1:16" ht="60" x14ac:dyDescent="0.25">
      <c r="A52" s="30" t="s">
        <v>46</v>
      </c>
      <c r="B52" s="37"/>
      <c r="C52" s="38"/>
      <c r="D52" s="38"/>
      <c r="E52" s="32" t="s">
        <v>386</v>
      </c>
      <c r="F52" s="38"/>
      <c r="G52" s="38"/>
      <c r="H52" s="38"/>
      <c r="I52" s="38"/>
      <c r="J52" s="39"/>
    </row>
    <row r="53" spans="1:16" x14ac:dyDescent="0.25">
      <c r="A53" s="30" t="s">
        <v>38</v>
      </c>
      <c r="B53" s="30">
        <v>13</v>
      </c>
      <c r="C53" s="31" t="s">
        <v>387</v>
      </c>
      <c r="D53" s="30" t="s">
        <v>40</v>
      </c>
      <c r="E53" s="32" t="s">
        <v>388</v>
      </c>
      <c r="F53" s="33" t="s">
        <v>165</v>
      </c>
      <c r="G53" s="34">
        <v>1.5</v>
      </c>
      <c r="H53" s="35">
        <v>0</v>
      </c>
      <c r="I53" s="35">
        <f>ROUND(G53*H53,P4)</f>
        <v>0</v>
      </c>
      <c r="J53" s="33" t="s">
        <v>43</v>
      </c>
      <c r="O53" s="36">
        <f>I53*0.21</f>
        <v>0</v>
      </c>
      <c r="P53">
        <v>3</v>
      </c>
    </row>
    <row r="54" spans="1:16" x14ac:dyDescent="0.25">
      <c r="A54" s="30" t="s">
        <v>44</v>
      </c>
      <c r="B54" s="37"/>
      <c r="C54" s="38"/>
      <c r="D54" s="38"/>
      <c r="E54" s="44" t="s">
        <v>40</v>
      </c>
      <c r="F54" s="38"/>
      <c r="G54" s="38"/>
      <c r="H54" s="38"/>
      <c r="I54" s="38"/>
      <c r="J54" s="39"/>
    </row>
    <row r="55" spans="1:16" ht="30" x14ac:dyDescent="0.25">
      <c r="A55" s="30" t="s">
        <v>46</v>
      </c>
      <c r="B55" s="37"/>
      <c r="C55" s="38"/>
      <c r="D55" s="38"/>
      <c r="E55" s="32" t="s">
        <v>389</v>
      </c>
      <c r="F55" s="38"/>
      <c r="G55" s="38"/>
      <c r="H55" s="38"/>
      <c r="I55" s="38"/>
      <c r="J55" s="39"/>
    </row>
    <row r="56" spans="1:16" x14ac:dyDescent="0.25">
      <c r="A56" s="30" t="s">
        <v>38</v>
      </c>
      <c r="B56" s="30">
        <v>14</v>
      </c>
      <c r="C56" s="31" t="s">
        <v>390</v>
      </c>
      <c r="D56" s="30" t="s">
        <v>40</v>
      </c>
      <c r="E56" s="32" t="s">
        <v>391</v>
      </c>
      <c r="F56" s="33" t="s">
        <v>82</v>
      </c>
      <c r="G56" s="34">
        <v>2</v>
      </c>
      <c r="H56" s="35">
        <v>0</v>
      </c>
      <c r="I56" s="35">
        <f>ROUND(G56*H56,P4)</f>
        <v>0</v>
      </c>
      <c r="J56" s="33" t="s">
        <v>43</v>
      </c>
      <c r="O56" s="36">
        <f>I56*0.21</f>
        <v>0</v>
      </c>
      <c r="P56">
        <v>3</v>
      </c>
    </row>
    <row r="57" spans="1:16" x14ac:dyDescent="0.25">
      <c r="A57" s="30" t="s">
        <v>44</v>
      </c>
      <c r="B57" s="37"/>
      <c r="C57" s="38"/>
      <c r="D57" s="38"/>
      <c r="E57" s="32" t="s">
        <v>392</v>
      </c>
      <c r="F57" s="38"/>
      <c r="G57" s="38"/>
      <c r="H57" s="38"/>
      <c r="I57" s="38"/>
      <c r="J57" s="39"/>
    </row>
    <row r="58" spans="1:16" ht="90" x14ac:dyDescent="0.25">
      <c r="A58" s="30" t="s">
        <v>46</v>
      </c>
      <c r="B58" s="37"/>
      <c r="C58" s="38"/>
      <c r="D58" s="38"/>
      <c r="E58" s="32" t="s">
        <v>393</v>
      </c>
      <c r="F58" s="38"/>
      <c r="G58" s="38"/>
      <c r="H58" s="38"/>
      <c r="I58" s="38"/>
      <c r="J58" s="39"/>
    </row>
    <row r="59" spans="1:16" x14ac:dyDescent="0.25">
      <c r="A59" s="30" t="s">
        <v>38</v>
      </c>
      <c r="B59" s="30">
        <v>15</v>
      </c>
      <c r="C59" s="31" t="s">
        <v>394</v>
      </c>
      <c r="D59" s="30" t="s">
        <v>40</v>
      </c>
      <c r="E59" s="32" t="s">
        <v>395</v>
      </c>
      <c r="F59" s="33" t="s">
        <v>82</v>
      </c>
      <c r="G59" s="34">
        <v>2</v>
      </c>
      <c r="H59" s="35">
        <v>0</v>
      </c>
      <c r="I59" s="35">
        <f>ROUND(G59*H59,P4)</f>
        <v>0</v>
      </c>
      <c r="J59" s="33" t="s">
        <v>43</v>
      </c>
      <c r="O59" s="36">
        <f>I59*0.21</f>
        <v>0</v>
      </c>
      <c r="P59">
        <v>3</v>
      </c>
    </row>
    <row r="60" spans="1:16" x14ac:dyDescent="0.25">
      <c r="A60" s="30" t="s">
        <v>44</v>
      </c>
      <c r="B60" s="37"/>
      <c r="C60" s="38"/>
      <c r="D60" s="38"/>
      <c r="E60" s="44" t="s">
        <v>40</v>
      </c>
      <c r="F60" s="38"/>
      <c r="G60" s="38"/>
      <c r="H60" s="38"/>
      <c r="I60" s="38"/>
      <c r="J60" s="39"/>
    </row>
    <row r="61" spans="1:16" ht="30" x14ac:dyDescent="0.25">
      <c r="A61" s="30" t="s">
        <v>46</v>
      </c>
      <c r="B61" s="37"/>
      <c r="C61" s="38"/>
      <c r="D61" s="38"/>
      <c r="E61" s="32" t="s">
        <v>396</v>
      </c>
      <c r="F61" s="38"/>
      <c r="G61" s="38"/>
      <c r="H61" s="38"/>
      <c r="I61" s="38"/>
      <c r="J61" s="39"/>
    </row>
    <row r="62" spans="1:16" x14ac:dyDescent="0.25">
      <c r="A62" s="30" t="s">
        <v>38</v>
      </c>
      <c r="B62" s="30">
        <v>16</v>
      </c>
      <c r="C62" s="31" t="s">
        <v>397</v>
      </c>
      <c r="D62" s="30" t="s">
        <v>40</v>
      </c>
      <c r="E62" s="32" t="s">
        <v>398</v>
      </c>
      <c r="F62" s="33" t="s">
        <v>361</v>
      </c>
      <c r="G62" s="34">
        <v>252</v>
      </c>
      <c r="H62" s="35">
        <v>0</v>
      </c>
      <c r="I62" s="35">
        <f>ROUND(G62*H62,P4)</f>
        <v>0</v>
      </c>
      <c r="J62" s="33" t="s">
        <v>43</v>
      </c>
      <c r="O62" s="36">
        <f>I62*0.21</f>
        <v>0</v>
      </c>
      <c r="P62">
        <v>3</v>
      </c>
    </row>
    <row r="63" spans="1:16" x14ac:dyDescent="0.25">
      <c r="A63" s="30" t="s">
        <v>44</v>
      </c>
      <c r="B63" s="37"/>
      <c r="C63" s="38"/>
      <c r="D63" s="38"/>
      <c r="E63" s="32" t="s">
        <v>362</v>
      </c>
      <c r="F63" s="38"/>
      <c r="G63" s="38"/>
      <c r="H63" s="38"/>
      <c r="I63" s="38"/>
      <c r="J63" s="39"/>
    </row>
    <row r="64" spans="1:16" x14ac:dyDescent="0.25">
      <c r="A64" s="30" t="s">
        <v>76</v>
      </c>
      <c r="B64" s="37"/>
      <c r="C64" s="38"/>
      <c r="D64" s="38"/>
      <c r="E64" s="40" t="s">
        <v>399</v>
      </c>
      <c r="F64" s="38"/>
      <c r="G64" s="38"/>
      <c r="H64" s="38"/>
      <c r="I64" s="38"/>
      <c r="J64" s="39"/>
    </row>
    <row r="65" spans="1:16" ht="30" x14ac:dyDescent="0.25">
      <c r="A65" s="30" t="s">
        <v>46</v>
      </c>
      <c r="B65" s="37"/>
      <c r="C65" s="38"/>
      <c r="D65" s="38"/>
      <c r="E65" s="32" t="s">
        <v>400</v>
      </c>
      <c r="F65" s="38"/>
      <c r="G65" s="38"/>
      <c r="H65" s="38"/>
      <c r="I65" s="38"/>
      <c r="J65" s="39"/>
    </row>
    <row r="66" spans="1:16" x14ac:dyDescent="0.25">
      <c r="A66" s="30" t="s">
        <v>38</v>
      </c>
      <c r="B66" s="30">
        <v>17</v>
      </c>
      <c r="C66" s="31" t="s">
        <v>401</v>
      </c>
      <c r="D66" s="30" t="s">
        <v>40</v>
      </c>
      <c r="E66" s="32" t="s">
        <v>402</v>
      </c>
      <c r="F66" s="33" t="s">
        <v>82</v>
      </c>
      <c r="G66" s="34">
        <v>2</v>
      </c>
      <c r="H66" s="35">
        <v>0</v>
      </c>
      <c r="I66" s="35">
        <f>ROUND(G66*H66,P4)</f>
        <v>0</v>
      </c>
      <c r="J66" s="33" t="s">
        <v>43</v>
      </c>
      <c r="O66" s="36">
        <f>I66*0.21</f>
        <v>0</v>
      </c>
      <c r="P66">
        <v>3</v>
      </c>
    </row>
    <row r="67" spans="1:16" x14ac:dyDescent="0.25">
      <c r="A67" s="30" t="s">
        <v>44</v>
      </c>
      <c r="B67" s="37"/>
      <c r="C67" s="38"/>
      <c r="D67" s="38"/>
      <c r="E67" s="32" t="s">
        <v>392</v>
      </c>
      <c r="F67" s="38"/>
      <c r="G67" s="38"/>
      <c r="H67" s="38"/>
      <c r="I67" s="38"/>
      <c r="J67" s="39"/>
    </row>
    <row r="68" spans="1:16" ht="90" x14ac:dyDescent="0.25">
      <c r="A68" s="30" t="s">
        <v>46</v>
      </c>
      <c r="B68" s="37"/>
      <c r="C68" s="38"/>
      <c r="D68" s="38"/>
      <c r="E68" s="32" t="s">
        <v>393</v>
      </c>
      <c r="F68" s="38"/>
      <c r="G68" s="38"/>
      <c r="H68" s="38"/>
      <c r="I68" s="38"/>
      <c r="J68" s="39"/>
    </row>
    <row r="69" spans="1:16" x14ac:dyDescent="0.25">
      <c r="A69" s="30" t="s">
        <v>38</v>
      </c>
      <c r="B69" s="30">
        <v>18</v>
      </c>
      <c r="C69" s="31" t="s">
        <v>403</v>
      </c>
      <c r="D69" s="30" t="s">
        <v>40</v>
      </c>
      <c r="E69" s="32" t="s">
        <v>404</v>
      </c>
      <c r="F69" s="33" t="s">
        <v>82</v>
      </c>
      <c r="G69" s="34">
        <v>2</v>
      </c>
      <c r="H69" s="35">
        <v>0</v>
      </c>
      <c r="I69" s="35">
        <f>ROUND(G69*H69,P4)</f>
        <v>0</v>
      </c>
      <c r="J69" s="33" t="s">
        <v>43</v>
      </c>
      <c r="O69" s="36">
        <f>I69*0.21</f>
        <v>0</v>
      </c>
      <c r="P69">
        <v>3</v>
      </c>
    </row>
    <row r="70" spans="1:16" x14ac:dyDescent="0.25">
      <c r="A70" s="30" t="s">
        <v>44</v>
      </c>
      <c r="B70" s="37"/>
      <c r="C70" s="38"/>
      <c r="D70" s="38"/>
      <c r="E70" s="44" t="s">
        <v>40</v>
      </c>
      <c r="F70" s="38"/>
      <c r="G70" s="38"/>
      <c r="H70" s="38"/>
      <c r="I70" s="38"/>
      <c r="J70" s="39"/>
    </row>
    <row r="71" spans="1:16" ht="30" x14ac:dyDescent="0.25">
      <c r="A71" s="30" t="s">
        <v>46</v>
      </c>
      <c r="B71" s="37"/>
      <c r="C71" s="38"/>
      <c r="D71" s="38"/>
      <c r="E71" s="32" t="s">
        <v>396</v>
      </c>
      <c r="F71" s="38"/>
      <c r="G71" s="38"/>
      <c r="H71" s="38"/>
      <c r="I71" s="38"/>
      <c r="J71" s="39"/>
    </row>
    <row r="72" spans="1:16" x14ac:dyDescent="0.25">
      <c r="A72" s="30" t="s">
        <v>38</v>
      </c>
      <c r="B72" s="30">
        <v>19</v>
      </c>
      <c r="C72" s="31" t="s">
        <v>405</v>
      </c>
      <c r="D72" s="30" t="s">
        <v>40</v>
      </c>
      <c r="E72" s="32" t="s">
        <v>406</v>
      </c>
      <c r="F72" s="33" t="s">
        <v>361</v>
      </c>
      <c r="G72" s="34">
        <v>252</v>
      </c>
      <c r="H72" s="35">
        <v>0</v>
      </c>
      <c r="I72" s="35">
        <f>ROUND(G72*H72,P4)</f>
        <v>0</v>
      </c>
      <c r="J72" s="33" t="s">
        <v>43</v>
      </c>
      <c r="O72" s="36">
        <f>I72*0.21</f>
        <v>0</v>
      </c>
      <c r="P72">
        <v>3</v>
      </c>
    </row>
    <row r="73" spans="1:16" x14ac:dyDescent="0.25">
      <c r="A73" s="30" t="s">
        <v>44</v>
      </c>
      <c r="B73" s="37"/>
      <c r="C73" s="38"/>
      <c r="D73" s="38"/>
      <c r="E73" s="32" t="s">
        <v>362</v>
      </c>
      <c r="F73" s="38"/>
      <c r="G73" s="38"/>
      <c r="H73" s="38"/>
      <c r="I73" s="38"/>
      <c r="J73" s="39"/>
    </row>
    <row r="74" spans="1:16" x14ac:dyDescent="0.25">
      <c r="A74" s="30" t="s">
        <v>76</v>
      </c>
      <c r="B74" s="37"/>
      <c r="C74" s="38"/>
      <c r="D74" s="38"/>
      <c r="E74" s="40" t="s">
        <v>399</v>
      </c>
      <c r="F74" s="38"/>
      <c r="G74" s="38"/>
      <c r="H74" s="38"/>
      <c r="I74" s="38"/>
      <c r="J74" s="39"/>
    </row>
    <row r="75" spans="1:16" ht="30" x14ac:dyDescent="0.25">
      <c r="A75" s="30" t="s">
        <v>46</v>
      </c>
      <c r="B75" s="37"/>
      <c r="C75" s="38"/>
      <c r="D75" s="38"/>
      <c r="E75" s="32" t="s">
        <v>400</v>
      </c>
      <c r="F75" s="38"/>
      <c r="G75" s="38"/>
      <c r="H75" s="38"/>
      <c r="I75" s="38"/>
      <c r="J75" s="39"/>
    </row>
    <row r="76" spans="1:16" x14ac:dyDescent="0.25">
      <c r="A76" s="30" t="s">
        <v>38</v>
      </c>
      <c r="B76" s="30">
        <v>20</v>
      </c>
      <c r="C76" s="31" t="s">
        <v>407</v>
      </c>
      <c r="D76" s="30" t="s">
        <v>40</v>
      </c>
      <c r="E76" s="32" t="s">
        <v>408</v>
      </c>
      <c r="F76" s="33" t="s">
        <v>82</v>
      </c>
      <c r="G76" s="34">
        <v>1</v>
      </c>
      <c r="H76" s="35">
        <v>0</v>
      </c>
      <c r="I76" s="35">
        <f>ROUND(G76*H76,P4)</f>
        <v>0</v>
      </c>
      <c r="J76" s="33" t="s">
        <v>43</v>
      </c>
      <c r="O76" s="36">
        <f>I76*0.21</f>
        <v>0</v>
      </c>
      <c r="P76">
        <v>3</v>
      </c>
    </row>
    <row r="77" spans="1:16" x14ac:dyDescent="0.25">
      <c r="A77" s="30" t="s">
        <v>44</v>
      </c>
      <c r="B77" s="37"/>
      <c r="C77" s="38"/>
      <c r="D77" s="38"/>
      <c r="E77" s="32" t="s">
        <v>409</v>
      </c>
      <c r="F77" s="38"/>
      <c r="G77" s="38"/>
      <c r="H77" s="38"/>
      <c r="I77" s="38"/>
      <c r="J77" s="39"/>
    </row>
    <row r="78" spans="1:16" ht="90" x14ac:dyDescent="0.25">
      <c r="A78" s="30" t="s">
        <v>46</v>
      </c>
      <c r="B78" s="37"/>
      <c r="C78" s="38"/>
      <c r="D78" s="38"/>
      <c r="E78" s="32" t="s">
        <v>393</v>
      </c>
      <c r="F78" s="38"/>
      <c r="G78" s="38"/>
      <c r="H78" s="38"/>
      <c r="I78" s="38"/>
      <c r="J78" s="39"/>
    </row>
    <row r="79" spans="1:16" x14ac:dyDescent="0.25">
      <c r="A79" s="30" t="s">
        <v>38</v>
      </c>
      <c r="B79" s="30">
        <v>21</v>
      </c>
      <c r="C79" s="31" t="s">
        <v>410</v>
      </c>
      <c r="D79" s="30" t="s">
        <v>40</v>
      </c>
      <c r="E79" s="32" t="s">
        <v>411</v>
      </c>
      <c r="F79" s="33" t="s">
        <v>82</v>
      </c>
      <c r="G79" s="34">
        <v>1</v>
      </c>
      <c r="H79" s="35">
        <v>0</v>
      </c>
      <c r="I79" s="35">
        <f>ROUND(G79*H79,P4)</f>
        <v>0</v>
      </c>
      <c r="J79" s="33" t="s">
        <v>43</v>
      </c>
      <c r="O79" s="36">
        <f>I79*0.21</f>
        <v>0</v>
      </c>
      <c r="P79">
        <v>3</v>
      </c>
    </row>
    <row r="80" spans="1:16" x14ac:dyDescent="0.25">
      <c r="A80" s="30" t="s">
        <v>44</v>
      </c>
      <c r="B80" s="37"/>
      <c r="C80" s="38"/>
      <c r="D80" s="38"/>
      <c r="E80" s="44" t="s">
        <v>40</v>
      </c>
      <c r="F80" s="38"/>
      <c r="G80" s="38"/>
      <c r="H80" s="38"/>
      <c r="I80" s="38"/>
      <c r="J80" s="39"/>
    </row>
    <row r="81" spans="1:16" ht="30" x14ac:dyDescent="0.25">
      <c r="A81" s="30" t="s">
        <v>46</v>
      </c>
      <c r="B81" s="37"/>
      <c r="C81" s="38"/>
      <c r="D81" s="38"/>
      <c r="E81" s="32" t="s">
        <v>396</v>
      </c>
      <c r="F81" s="38"/>
      <c r="G81" s="38"/>
      <c r="H81" s="38"/>
      <c r="I81" s="38"/>
      <c r="J81" s="39"/>
    </row>
    <row r="82" spans="1:16" x14ac:dyDescent="0.25">
      <c r="A82" s="30" t="s">
        <v>38</v>
      </c>
      <c r="B82" s="30">
        <v>22</v>
      </c>
      <c r="C82" s="31" t="s">
        <v>412</v>
      </c>
      <c r="D82" s="30" t="s">
        <v>40</v>
      </c>
      <c r="E82" s="32" t="s">
        <v>413</v>
      </c>
      <c r="F82" s="33" t="s">
        <v>361</v>
      </c>
      <c r="G82" s="34">
        <v>126</v>
      </c>
      <c r="H82" s="35">
        <v>0</v>
      </c>
      <c r="I82" s="35">
        <f>ROUND(G82*H82,P4)</f>
        <v>0</v>
      </c>
      <c r="J82" s="33" t="s">
        <v>43</v>
      </c>
      <c r="O82" s="36">
        <f>I82*0.21</f>
        <v>0</v>
      </c>
      <c r="P82">
        <v>3</v>
      </c>
    </row>
    <row r="83" spans="1:16" x14ac:dyDescent="0.25">
      <c r="A83" s="30" t="s">
        <v>44</v>
      </c>
      <c r="B83" s="37"/>
      <c r="C83" s="38"/>
      <c r="D83" s="38"/>
      <c r="E83" s="32" t="s">
        <v>414</v>
      </c>
      <c r="F83" s="38"/>
      <c r="G83" s="38"/>
      <c r="H83" s="38"/>
      <c r="I83" s="38"/>
      <c r="J83" s="39"/>
    </row>
    <row r="84" spans="1:16" x14ac:dyDescent="0.25">
      <c r="A84" s="30" t="s">
        <v>76</v>
      </c>
      <c r="B84" s="37"/>
      <c r="C84" s="38"/>
      <c r="D84" s="38"/>
      <c r="E84" s="40" t="s">
        <v>415</v>
      </c>
      <c r="F84" s="38"/>
      <c r="G84" s="38"/>
      <c r="H84" s="38"/>
      <c r="I84" s="38"/>
      <c r="J84" s="39"/>
    </row>
    <row r="85" spans="1:16" ht="30" x14ac:dyDescent="0.25">
      <c r="A85" s="30" t="s">
        <v>46</v>
      </c>
      <c r="B85" s="37"/>
      <c r="C85" s="38"/>
      <c r="D85" s="38"/>
      <c r="E85" s="32" t="s">
        <v>400</v>
      </c>
      <c r="F85" s="38"/>
      <c r="G85" s="38"/>
      <c r="H85" s="38"/>
      <c r="I85" s="38"/>
      <c r="J85" s="39"/>
    </row>
    <row r="86" spans="1:16" x14ac:dyDescent="0.25">
      <c r="A86" s="30" t="s">
        <v>38</v>
      </c>
      <c r="B86" s="30">
        <v>23</v>
      </c>
      <c r="C86" s="31" t="s">
        <v>416</v>
      </c>
      <c r="D86" s="30" t="s">
        <v>40</v>
      </c>
      <c r="E86" s="32" t="s">
        <v>417</v>
      </c>
      <c r="F86" s="33" t="s">
        <v>82</v>
      </c>
      <c r="G86" s="34">
        <v>2</v>
      </c>
      <c r="H86" s="35">
        <v>0</v>
      </c>
      <c r="I86" s="35">
        <f>ROUND(G86*H86,P4)</f>
        <v>0</v>
      </c>
      <c r="J86" s="33" t="s">
        <v>43</v>
      </c>
      <c r="O86" s="36">
        <f>I86*0.21</f>
        <v>0</v>
      </c>
      <c r="P86">
        <v>3</v>
      </c>
    </row>
    <row r="87" spans="1:16" x14ac:dyDescent="0.25">
      <c r="A87" s="30" t="s">
        <v>44</v>
      </c>
      <c r="B87" s="37"/>
      <c r="C87" s="38"/>
      <c r="D87" s="38"/>
      <c r="E87" s="32" t="s">
        <v>418</v>
      </c>
      <c r="F87" s="38"/>
      <c r="G87" s="38"/>
      <c r="H87" s="38"/>
      <c r="I87" s="38"/>
      <c r="J87" s="39"/>
    </row>
    <row r="88" spans="1:16" ht="75" x14ac:dyDescent="0.25">
      <c r="A88" s="30" t="s">
        <v>46</v>
      </c>
      <c r="B88" s="37"/>
      <c r="C88" s="38"/>
      <c r="D88" s="38"/>
      <c r="E88" s="32" t="s">
        <v>419</v>
      </c>
      <c r="F88" s="38"/>
      <c r="G88" s="38"/>
      <c r="H88" s="38"/>
      <c r="I88" s="38"/>
      <c r="J88" s="39"/>
    </row>
    <row r="89" spans="1:16" x14ac:dyDescent="0.25">
      <c r="A89" s="30" t="s">
        <v>38</v>
      </c>
      <c r="B89" s="30">
        <v>24</v>
      </c>
      <c r="C89" s="31" t="s">
        <v>420</v>
      </c>
      <c r="D89" s="30" t="s">
        <v>40</v>
      </c>
      <c r="E89" s="32" t="s">
        <v>421</v>
      </c>
      <c r="F89" s="33" t="s">
        <v>82</v>
      </c>
      <c r="G89" s="34">
        <v>2</v>
      </c>
      <c r="H89" s="35">
        <v>0</v>
      </c>
      <c r="I89" s="35">
        <f>ROUND(G89*H89,P4)</f>
        <v>0</v>
      </c>
      <c r="J89" s="33" t="s">
        <v>43</v>
      </c>
      <c r="O89" s="36">
        <f>I89*0.21</f>
        <v>0</v>
      </c>
      <c r="P89">
        <v>3</v>
      </c>
    </row>
    <row r="90" spans="1:16" x14ac:dyDescent="0.25">
      <c r="A90" s="30" t="s">
        <v>44</v>
      </c>
      <c r="B90" s="37"/>
      <c r="C90" s="38"/>
      <c r="D90" s="38"/>
      <c r="E90" s="44" t="s">
        <v>40</v>
      </c>
      <c r="F90" s="38"/>
      <c r="G90" s="38"/>
      <c r="H90" s="38"/>
      <c r="I90" s="38"/>
      <c r="J90" s="39"/>
    </row>
    <row r="91" spans="1:16" ht="30" x14ac:dyDescent="0.25">
      <c r="A91" s="30" t="s">
        <v>46</v>
      </c>
      <c r="B91" s="37"/>
      <c r="C91" s="38"/>
      <c r="D91" s="38"/>
      <c r="E91" s="32" t="s">
        <v>396</v>
      </c>
      <c r="F91" s="38"/>
      <c r="G91" s="38"/>
      <c r="H91" s="38"/>
      <c r="I91" s="38"/>
      <c r="J91" s="39"/>
    </row>
    <row r="92" spans="1:16" x14ac:dyDescent="0.25">
      <c r="A92" s="30" t="s">
        <v>38</v>
      </c>
      <c r="B92" s="30">
        <v>25</v>
      </c>
      <c r="C92" s="31" t="s">
        <v>422</v>
      </c>
      <c r="D92" s="30" t="s">
        <v>40</v>
      </c>
      <c r="E92" s="32" t="s">
        <v>423</v>
      </c>
      <c r="F92" s="33" t="s">
        <v>361</v>
      </c>
      <c r="G92" s="34">
        <v>252</v>
      </c>
      <c r="H92" s="35">
        <v>0</v>
      </c>
      <c r="I92" s="35">
        <f>ROUND(G92*H92,P4)</f>
        <v>0</v>
      </c>
      <c r="J92" s="33" t="s">
        <v>43</v>
      </c>
      <c r="O92" s="36">
        <f>I92*0.21</f>
        <v>0</v>
      </c>
      <c r="P92">
        <v>3</v>
      </c>
    </row>
    <row r="93" spans="1:16" x14ac:dyDescent="0.25">
      <c r="A93" s="30" t="s">
        <v>44</v>
      </c>
      <c r="B93" s="37"/>
      <c r="C93" s="38"/>
      <c r="D93" s="38"/>
      <c r="E93" s="32" t="s">
        <v>362</v>
      </c>
      <c r="F93" s="38"/>
      <c r="G93" s="38"/>
      <c r="H93" s="38"/>
      <c r="I93" s="38"/>
      <c r="J93" s="39"/>
    </row>
    <row r="94" spans="1:16" x14ac:dyDescent="0.25">
      <c r="A94" s="30" t="s">
        <v>76</v>
      </c>
      <c r="B94" s="37"/>
      <c r="C94" s="38"/>
      <c r="D94" s="38"/>
      <c r="E94" s="40" t="s">
        <v>399</v>
      </c>
      <c r="F94" s="38"/>
      <c r="G94" s="38"/>
      <c r="H94" s="38"/>
      <c r="I94" s="38"/>
      <c r="J94" s="39"/>
    </row>
    <row r="95" spans="1:16" ht="30" x14ac:dyDescent="0.25">
      <c r="A95" s="30" t="s">
        <v>46</v>
      </c>
      <c r="B95" s="37"/>
      <c r="C95" s="38"/>
      <c r="D95" s="38"/>
      <c r="E95" s="32" t="s">
        <v>400</v>
      </c>
      <c r="F95" s="38"/>
      <c r="G95" s="38"/>
      <c r="H95" s="38"/>
      <c r="I95" s="38"/>
      <c r="J95" s="39"/>
    </row>
    <row r="96" spans="1:16" x14ac:dyDescent="0.25">
      <c r="A96" s="30" t="s">
        <v>38</v>
      </c>
      <c r="B96" s="30">
        <v>26</v>
      </c>
      <c r="C96" s="31" t="s">
        <v>424</v>
      </c>
      <c r="D96" s="30" t="s">
        <v>40</v>
      </c>
      <c r="E96" s="32" t="s">
        <v>425</v>
      </c>
      <c r="F96" s="33" t="s">
        <v>82</v>
      </c>
      <c r="G96" s="34">
        <v>14</v>
      </c>
      <c r="H96" s="35">
        <v>0</v>
      </c>
      <c r="I96" s="35">
        <f>ROUND(G96*H96,P4)</f>
        <v>0</v>
      </c>
      <c r="J96" s="33" t="s">
        <v>43</v>
      </c>
      <c r="O96" s="36">
        <f>I96*0.21</f>
        <v>0</v>
      </c>
      <c r="P96">
        <v>3</v>
      </c>
    </row>
    <row r="97" spans="1:16" x14ac:dyDescent="0.25">
      <c r="A97" s="30" t="s">
        <v>44</v>
      </c>
      <c r="B97" s="37"/>
      <c r="C97" s="38"/>
      <c r="D97" s="38"/>
      <c r="E97" s="32" t="s">
        <v>418</v>
      </c>
      <c r="F97" s="38"/>
      <c r="G97" s="38"/>
      <c r="H97" s="38"/>
      <c r="I97" s="38"/>
      <c r="J97" s="39"/>
    </row>
    <row r="98" spans="1:16" ht="75" x14ac:dyDescent="0.25">
      <c r="A98" s="30" t="s">
        <v>46</v>
      </c>
      <c r="B98" s="37"/>
      <c r="C98" s="38"/>
      <c r="D98" s="38"/>
      <c r="E98" s="32" t="s">
        <v>419</v>
      </c>
      <c r="F98" s="38"/>
      <c r="G98" s="38"/>
      <c r="H98" s="38"/>
      <c r="I98" s="38"/>
      <c r="J98" s="39"/>
    </row>
    <row r="99" spans="1:16" x14ac:dyDescent="0.25">
      <c r="A99" s="30" t="s">
        <v>38</v>
      </c>
      <c r="B99" s="30">
        <v>27</v>
      </c>
      <c r="C99" s="31" t="s">
        <v>426</v>
      </c>
      <c r="D99" s="30" t="s">
        <v>40</v>
      </c>
      <c r="E99" s="32" t="s">
        <v>427</v>
      </c>
      <c r="F99" s="33" t="s">
        <v>82</v>
      </c>
      <c r="G99" s="34">
        <v>14</v>
      </c>
      <c r="H99" s="35">
        <v>0</v>
      </c>
      <c r="I99" s="35">
        <f>ROUND(G99*H99,P4)</f>
        <v>0</v>
      </c>
      <c r="J99" s="33" t="s">
        <v>43</v>
      </c>
      <c r="O99" s="36">
        <f>I99*0.21</f>
        <v>0</v>
      </c>
      <c r="P99">
        <v>3</v>
      </c>
    </row>
    <row r="100" spans="1:16" x14ac:dyDescent="0.25">
      <c r="A100" s="30" t="s">
        <v>44</v>
      </c>
      <c r="B100" s="37"/>
      <c r="C100" s="38"/>
      <c r="D100" s="38"/>
      <c r="E100" s="44" t="s">
        <v>40</v>
      </c>
      <c r="F100" s="38"/>
      <c r="G100" s="38"/>
      <c r="H100" s="38"/>
      <c r="I100" s="38"/>
      <c r="J100" s="39"/>
    </row>
    <row r="101" spans="1:16" ht="30" x14ac:dyDescent="0.25">
      <c r="A101" s="30" t="s">
        <v>46</v>
      </c>
      <c r="B101" s="37"/>
      <c r="C101" s="38"/>
      <c r="D101" s="38"/>
      <c r="E101" s="32" t="s">
        <v>396</v>
      </c>
      <c r="F101" s="38"/>
      <c r="G101" s="38"/>
      <c r="H101" s="38"/>
      <c r="I101" s="38"/>
      <c r="J101" s="39"/>
    </row>
    <row r="102" spans="1:16" x14ac:dyDescent="0.25">
      <c r="A102" s="30" t="s">
        <v>38</v>
      </c>
      <c r="B102" s="30">
        <v>28</v>
      </c>
      <c r="C102" s="31" t="s">
        <v>428</v>
      </c>
      <c r="D102" s="30" t="s">
        <v>40</v>
      </c>
      <c r="E102" s="32" t="s">
        <v>429</v>
      </c>
      <c r="F102" s="33" t="s">
        <v>361</v>
      </c>
      <c r="G102" s="34">
        <v>1764</v>
      </c>
      <c r="H102" s="35">
        <v>0</v>
      </c>
      <c r="I102" s="35">
        <f>ROUND(G102*H102,P4)</f>
        <v>0</v>
      </c>
      <c r="J102" s="33" t="s">
        <v>43</v>
      </c>
      <c r="O102" s="36">
        <f>I102*0.21</f>
        <v>0</v>
      </c>
      <c r="P102">
        <v>3</v>
      </c>
    </row>
    <row r="103" spans="1:16" x14ac:dyDescent="0.25">
      <c r="A103" s="30" t="s">
        <v>44</v>
      </c>
      <c r="B103" s="37"/>
      <c r="C103" s="38"/>
      <c r="D103" s="38"/>
      <c r="E103" s="32" t="s">
        <v>362</v>
      </c>
      <c r="F103" s="38"/>
      <c r="G103" s="38"/>
      <c r="H103" s="38"/>
      <c r="I103" s="38"/>
      <c r="J103" s="39"/>
    </row>
    <row r="104" spans="1:16" x14ac:dyDescent="0.25">
      <c r="A104" s="30" t="s">
        <v>76</v>
      </c>
      <c r="B104" s="37"/>
      <c r="C104" s="38"/>
      <c r="D104" s="38"/>
      <c r="E104" s="40" t="s">
        <v>430</v>
      </c>
      <c r="F104" s="38"/>
      <c r="G104" s="38"/>
      <c r="H104" s="38"/>
      <c r="I104" s="38"/>
      <c r="J104" s="39"/>
    </row>
    <row r="105" spans="1:16" ht="30" x14ac:dyDescent="0.25">
      <c r="A105" s="30" t="s">
        <v>46</v>
      </c>
      <c r="B105" s="41"/>
      <c r="C105" s="42"/>
      <c r="D105" s="42"/>
      <c r="E105" s="32" t="s">
        <v>400</v>
      </c>
      <c r="F105" s="42"/>
      <c r="G105" s="42"/>
      <c r="H105" s="42"/>
      <c r="I105" s="42"/>
      <c r="J105" s="43"/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" right="0.7" top="0.78740157499999996" bottom="0.78740157499999996" header="0.3" footer="0.3"/>
  <pageSetup fitToHeight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01"/>
  <sheetViews>
    <sheetView topLeftCell="B1" workbookViewId="0">
      <selection activeCell="G6" sqref="G6:G7"/>
    </sheetView>
  </sheetViews>
  <sheetFormatPr defaultRowHeight="15" x14ac:dyDescent="0.25"/>
  <cols>
    <col min="1" max="1" width="9.140625" hidden="1"/>
    <col min="2" max="3" width="11.28515625" bestFit="1" customWidth="1"/>
    <col min="4" max="4" width="7.85546875" bestFit="1" customWidth="1"/>
    <col min="5" max="5" width="64.85546875" customWidth="1"/>
    <col min="6" max="6" width="5" bestFit="1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8"/>
      <c r="C1" s="9"/>
      <c r="D1" s="9"/>
      <c r="E1" s="10" t="s">
        <v>1</v>
      </c>
      <c r="F1" s="9"/>
      <c r="G1" s="9"/>
      <c r="H1" s="9"/>
      <c r="I1" s="9"/>
      <c r="J1" s="11"/>
      <c r="P1">
        <v>3</v>
      </c>
    </row>
    <row r="2" spans="1:16" ht="20.25" x14ac:dyDescent="0.25">
      <c r="A2" s="1"/>
      <c r="B2" s="12"/>
      <c r="C2" s="13"/>
      <c r="D2" s="13"/>
      <c r="E2" s="14" t="s">
        <v>13</v>
      </c>
      <c r="F2" s="13"/>
      <c r="G2" s="13"/>
      <c r="H2" s="13"/>
      <c r="I2" s="13"/>
      <c r="J2" s="15"/>
    </row>
    <row r="3" spans="1:16" x14ac:dyDescent="0.25">
      <c r="A3" s="3" t="s">
        <v>14</v>
      </c>
      <c r="B3" s="16" t="s">
        <v>15</v>
      </c>
      <c r="C3" s="47" t="s">
        <v>16</v>
      </c>
      <c r="D3" s="48"/>
      <c r="E3" s="17" t="s">
        <v>17</v>
      </c>
      <c r="F3" s="13"/>
      <c r="G3" s="13"/>
      <c r="H3" s="18" t="s">
        <v>11</v>
      </c>
      <c r="I3" s="19">
        <f>SUMIFS(I9:I301,A9:A301,"SD")</f>
        <v>0</v>
      </c>
      <c r="J3" s="15"/>
      <c r="O3">
        <v>0</v>
      </c>
      <c r="P3">
        <v>2</v>
      </c>
    </row>
    <row r="4" spans="1:16" x14ac:dyDescent="0.25">
      <c r="A4" s="3" t="s">
        <v>18</v>
      </c>
      <c r="B4" s="16" t="s">
        <v>19</v>
      </c>
      <c r="C4" s="47" t="s">
        <v>431</v>
      </c>
      <c r="D4" s="48"/>
      <c r="E4" s="17" t="s">
        <v>432</v>
      </c>
      <c r="F4" s="13"/>
      <c r="G4" s="13"/>
      <c r="H4" s="13"/>
      <c r="I4" s="13"/>
      <c r="J4" s="15"/>
      <c r="O4">
        <v>0.12</v>
      </c>
      <c r="P4">
        <v>2</v>
      </c>
    </row>
    <row r="5" spans="1:16" x14ac:dyDescent="0.25">
      <c r="A5" s="3" t="s">
        <v>22</v>
      </c>
      <c r="B5" s="16" t="s">
        <v>23</v>
      </c>
      <c r="C5" s="47" t="s">
        <v>11</v>
      </c>
      <c r="D5" s="48"/>
      <c r="E5" s="17" t="s">
        <v>12</v>
      </c>
      <c r="F5" s="13"/>
      <c r="G5" s="13"/>
      <c r="H5" s="13"/>
      <c r="I5" s="13"/>
      <c r="J5" s="15"/>
      <c r="O5">
        <v>0.21</v>
      </c>
    </row>
    <row r="6" spans="1:16" x14ac:dyDescent="0.25">
      <c r="A6" s="49" t="s">
        <v>24</v>
      </c>
      <c r="B6" s="50" t="s">
        <v>25</v>
      </c>
      <c r="C6" s="51" t="s">
        <v>26</v>
      </c>
      <c r="D6" s="51" t="s">
        <v>27</v>
      </c>
      <c r="E6" s="51" t="s">
        <v>28</v>
      </c>
      <c r="F6" s="51" t="s">
        <v>29</v>
      </c>
      <c r="G6" s="51" t="s">
        <v>30</v>
      </c>
      <c r="H6" s="51" t="s">
        <v>31</v>
      </c>
      <c r="I6" s="51"/>
      <c r="J6" s="52" t="s">
        <v>32</v>
      </c>
    </row>
    <row r="7" spans="1:16" x14ac:dyDescent="0.25">
      <c r="A7" s="49"/>
      <c r="B7" s="50"/>
      <c r="C7" s="51"/>
      <c r="D7" s="51"/>
      <c r="E7" s="51"/>
      <c r="F7" s="51"/>
      <c r="G7" s="51"/>
      <c r="H7" s="6" t="s">
        <v>33</v>
      </c>
      <c r="I7" s="6" t="s">
        <v>34</v>
      </c>
      <c r="J7" s="52"/>
    </row>
    <row r="8" spans="1:16" x14ac:dyDescent="0.25">
      <c r="A8" s="22">
        <v>0</v>
      </c>
      <c r="B8" s="20">
        <v>1</v>
      </c>
      <c r="C8" s="23">
        <v>2</v>
      </c>
      <c r="D8" s="6">
        <v>3</v>
      </c>
      <c r="E8" s="23">
        <v>4</v>
      </c>
      <c r="F8" s="6">
        <v>5</v>
      </c>
      <c r="G8" s="6">
        <v>6</v>
      </c>
      <c r="H8" s="6">
        <v>7</v>
      </c>
      <c r="I8" s="23">
        <v>8</v>
      </c>
      <c r="J8" s="21">
        <v>9</v>
      </c>
    </row>
    <row r="9" spans="1:16" x14ac:dyDescent="0.25">
      <c r="A9" s="24" t="s">
        <v>35</v>
      </c>
      <c r="B9" s="25"/>
      <c r="C9" s="26" t="s">
        <v>111</v>
      </c>
      <c r="D9" s="27"/>
      <c r="E9" s="24" t="s">
        <v>112</v>
      </c>
      <c r="F9" s="27"/>
      <c r="G9" s="27"/>
      <c r="H9" s="27"/>
      <c r="I9" s="28">
        <f>SUMIFS(I10:I17,A10:A17,"P")</f>
        <v>0</v>
      </c>
      <c r="J9" s="29"/>
    </row>
    <row r="10" spans="1:16" x14ac:dyDescent="0.25">
      <c r="A10" s="30" t="s">
        <v>38</v>
      </c>
      <c r="B10" s="30">
        <v>1</v>
      </c>
      <c r="C10" s="31" t="s">
        <v>113</v>
      </c>
      <c r="D10" s="30" t="s">
        <v>40</v>
      </c>
      <c r="E10" s="32" t="s">
        <v>114</v>
      </c>
      <c r="F10" s="33" t="s">
        <v>115</v>
      </c>
      <c r="G10" s="34">
        <v>441.25200000000001</v>
      </c>
      <c r="H10" s="35">
        <v>0</v>
      </c>
      <c r="I10" s="35">
        <f>ROUND(G10*H10,P4)</f>
        <v>0</v>
      </c>
      <c r="J10" s="33" t="s">
        <v>43</v>
      </c>
      <c r="O10" s="36">
        <f>I10*0.21</f>
        <v>0</v>
      </c>
      <c r="P10">
        <v>3</v>
      </c>
    </row>
    <row r="11" spans="1:16" x14ac:dyDescent="0.25">
      <c r="A11" s="30" t="s">
        <v>44</v>
      </c>
      <c r="B11" s="37"/>
      <c r="C11" s="38"/>
      <c r="D11" s="38"/>
      <c r="E11" s="32" t="s">
        <v>171</v>
      </c>
      <c r="F11" s="38"/>
      <c r="G11" s="38"/>
      <c r="H11" s="38"/>
      <c r="I11" s="38"/>
      <c r="J11" s="39"/>
    </row>
    <row r="12" spans="1:16" ht="105" x14ac:dyDescent="0.25">
      <c r="A12" s="30" t="s">
        <v>76</v>
      </c>
      <c r="B12" s="37"/>
      <c r="C12" s="38"/>
      <c r="D12" s="38"/>
      <c r="E12" s="40" t="s">
        <v>433</v>
      </c>
      <c r="F12" s="38"/>
      <c r="G12" s="38"/>
      <c r="H12" s="38"/>
      <c r="I12" s="38"/>
      <c r="J12" s="39"/>
    </row>
    <row r="13" spans="1:16" ht="30" x14ac:dyDescent="0.25">
      <c r="A13" s="30" t="s">
        <v>46</v>
      </c>
      <c r="B13" s="37"/>
      <c r="C13" s="38"/>
      <c r="D13" s="38"/>
      <c r="E13" s="32" t="s">
        <v>118</v>
      </c>
      <c r="F13" s="38"/>
      <c r="G13" s="38"/>
      <c r="H13" s="38"/>
      <c r="I13" s="38"/>
      <c r="J13" s="39"/>
    </row>
    <row r="14" spans="1:16" x14ac:dyDescent="0.25">
      <c r="A14" s="30" t="s">
        <v>38</v>
      </c>
      <c r="B14" s="30">
        <v>2</v>
      </c>
      <c r="C14" s="31" t="s">
        <v>434</v>
      </c>
      <c r="D14" s="30" t="s">
        <v>40</v>
      </c>
      <c r="E14" s="32" t="s">
        <v>435</v>
      </c>
      <c r="F14" s="33" t="s">
        <v>42</v>
      </c>
      <c r="G14" s="34">
        <v>1</v>
      </c>
      <c r="H14" s="35">
        <v>0</v>
      </c>
      <c r="I14" s="35">
        <f>ROUND(G14*H14,P4)</f>
        <v>0</v>
      </c>
      <c r="J14" s="33" t="s">
        <v>43</v>
      </c>
      <c r="O14" s="36">
        <f>I14*0.21</f>
        <v>0</v>
      </c>
      <c r="P14">
        <v>3</v>
      </c>
    </row>
    <row r="15" spans="1:16" ht="60" x14ac:dyDescent="0.25">
      <c r="A15" s="30" t="s">
        <v>44</v>
      </c>
      <c r="B15" s="37"/>
      <c r="C15" s="38"/>
      <c r="D15" s="38"/>
      <c r="E15" s="32" t="s">
        <v>436</v>
      </c>
      <c r="F15" s="38"/>
      <c r="G15" s="38"/>
      <c r="H15" s="38"/>
      <c r="I15" s="38"/>
      <c r="J15" s="39"/>
    </row>
    <row r="16" spans="1:16" x14ac:dyDescent="0.25">
      <c r="A16" s="30" t="s">
        <v>76</v>
      </c>
      <c r="B16" s="37"/>
      <c r="C16" s="38"/>
      <c r="D16" s="38"/>
      <c r="E16" s="40" t="s">
        <v>437</v>
      </c>
      <c r="F16" s="38"/>
      <c r="G16" s="38"/>
      <c r="H16" s="38"/>
      <c r="I16" s="38"/>
      <c r="J16" s="39"/>
    </row>
    <row r="17" spans="1:16" ht="30" x14ac:dyDescent="0.25">
      <c r="A17" s="30" t="s">
        <v>46</v>
      </c>
      <c r="B17" s="37"/>
      <c r="C17" s="38"/>
      <c r="D17" s="38"/>
      <c r="E17" s="32" t="s">
        <v>356</v>
      </c>
      <c r="F17" s="38"/>
      <c r="G17" s="38"/>
      <c r="H17" s="38"/>
      <c r="I17" s="38"/>
      <c r="J17" s="39"/>
    </row>
    <row r="18" spans="1:16" x14ac:dyDescent="0.25">
      <c r="A18" s="24" t="s">
        <v>35</v>
      </c>
      <c r="B18" s="25"/>
      <c r="C18" s="26" t="s">
        <v>11</v>
      </c>
      <c r="D18" s="27"/>
      <c r="E18" s="24" t="s">
        <v>179</v>
      </c>
      <c r="F18" s="27"/>
      <c r="G18" s="27"/>
      <c r="H18" s="27"/>
      <c r="I18" s="28">
        <f>SUMIFS(I19:I84,A19:A84,"P")</f>
        <v>0</v>
      </c>
      <c r="J18" s="29"/>
    </row>
    <row r="19" spans="1:16" x14ac:dyDescent="0.25">
      <c r="A19" s="30" t="s">
        <v>38</v>
      </c>
      <c r="B19" s="30">
        <v>3</v>
      </c>
      <c r="C19" s="31" t="s">
        <v>438</v>
      </c>
      <c r="D19" s="30" t="s">
        <v>40</v>
      </c>
      <c r="E19" s="32" t="s">
        <v>439</v>
      </c>
      <c r="F19" s="33" t="s">
        <v>440</v>
      </c>
      <c r="G19" s="34">
        <v>672</v>
      </c>
      <c r="H19" s="35">
        <v>0</v>
      </c>
      <c r="I19" s="35">
        <f>ROUND(G19*H19,P4)</f>
        <v>0</v>
      </c>
      <c r="J19" s="33" t="s">
        <v>43</v>
      </c>
      <c r="O19" s="36">
        <f>I19*0.21</f>
        <v>0</v>
      </c>
      <c r="P19">
        <v>3</v>
      </c>
    </row>
    <row r="20" spans="1:16" ht="30" x14ac:dyDescent="0.25">
      <c r="A20" s="30" t="s">
        <v>44</v>
      </c>
      <c r="B20" s="37"/>
      <c r="C20" s="38"/>
      <c r="D20" s="38"/>
      <c r="E20" s="32" t="s">
        <v>441</v>
      </c>
      <c r="F20" s="38"/>
      <c r="G20" s="38"/>
      <c r="H20" s="38"/>
      <c r="I20" s="38"/>
      <c r="J20" s="39"/>
    </row>
    <row r="21" spans="1:16" x14ac:dyDescent="0.25">
      <c r="A21" s="30" t="s">
        <v>76</v>
      </c>
      <c r="B21" s="37"/>
      <c r="C21" s="38"/>
      <c r="D21" s="38"/>
      <c r="E21" s="40" t="s">
        <v>442</v>
      </c>
      <c r="F21" s="38"/>
      <c r="G21" s="38"/>
      <c r="H21" s="38"/>
      <c r="I21" s="38"/>
      <c r="J21" s="39"/>
    </row>
    <row r="22" spans="1:16" ht="45" x14ac:dyDescent="0.25">
      <c r="A22" s="30" t="s">
        <v>46</v>
      </c>
      <c r="B22" s="37"/>
      <c r="C22" s="38"/>
      <c r="D22" s="38"/>
      <c r="E22" s="32" t="s">
        <v>443</v>
      </c>
      <c r="F22" s="38"/>
      <c r="G22" s="38"/>
      <c r="H22" s="38"/>
      <c r="I22" s="38"/>
      <c r="J22" s="39"/>
    </row>
    <row r="23" spans="1:16" x14ac:dyDescent="0.25">
      <c r="A23" s="30" t="s">
        <v>38</v>
      </c>
      <c r="B23" s="30">
        <v>4</v>
      </c>
      <c r="C23" s="31" t="s">
        <v>444</v>
      </c>
      <c r="D23" s="30" t="s">
        <v>72</v>
      </c>
      <c r="E23" s="32" t="s">
        <v>445</v>
      </c>
      <c r="F23" s="33" t="s">
        <v>142</v>
      </c>
      <c r="G23" s="34">
        <v>42.609000000000002</v>
      </c>
      <c r="H23" s="35">
        <v>0</v>
      </c>
      <c r="I23" s="35">
        <f>ROUND(G23*H23,P4)</f>
        <v>0</v>
      </c>
      <c r="J23" s="33" t="s">
        <v>43</v>
      </c>
      <c r="O23" s="36">
        <f>I23*0.21</f>
        <v>0</v>
      </c>
      <c r="P23">
        <v>3</v>
      </c>
    </row>
    <row r="24" spans="1:16" ht="75" x14ac:dyDescent="0.25">
      <c r="A24" s="30" t="s">
        <v>44</v>
      </c>
      <c r="B24" s="37"/>
      <c r="C24" s="38"/>
      <c r="D24" s="38"/>
      <c r="E24" s="32" t="s">
        <v>446</v>
      </c>
      <c r="F24" s="38"/>
      <c r="G24" s="38"/>
      <c r="H24" s="38"/>
      <c r="I24" s="38"/>
      <c r="J24" s="39"/>
    </row>
    <row r="25" spans="1:16" x14ac:dyDescent="0.25">
      <c r="A25" s="30" t="s">
        <v>76</v>
      </c>
      <c r="B25" s="37"/>
      <c r="C25" s="38"/>
      <c r="D25" s="38"/>
      <c r="E25" s="40" t="s">
        <v>447</v>
      </c>
      <c r="F25" s="38"/>
      <c r="G25" s="38"/>
      <c r="H25" s="38"/>
      <c r="I25" s="38"/>
      <c r="J25" s="39"/>
    </row>
    <row r="26" spans="1:16" ht="409.5" x14ac:dyDescent="0.25">
      <c r="A26" s="30" t="s">
        <v>46</v>
      </c>
      <c r="B26" s="37"/>
      <c r="C26" s="38"/>
      <c r="D26" s="38"/>
      <c r="E26" s="32" t="s">
        <v>448</v>
      </c>
      <c r="F26" s="38"/>
      <c r="G26" s="38"/>
      <c r="H26" s="38"/>
      <c r="I26" s="38"/>
      <c r="J26" s="39"/>
    </row>
    <row r="27" spans="1:16" x14ac:dyDescent="0.25">
      <c r="A27" s="30" t="s">
        <v>38</v>
      </c>
      <c r="B27" s="30">
        <v>5</v>
      </c>
      <c r="C27" s="31" t="s">
        <v>444</v>
      </c>
      <c r="D27" s="30" t="s">
        <v>78</v>
      </c>
      <c r="E27" s="32" t="s">
        <v>445</v>
      </c>
      <c r="F27" s="33" t="s">
        <v>142</v>
      </c>
      <c r="G27" s="34">
        <v>54.78</v>
      </c>
      <c r="H27" s="35">
        <v>0</v>
      </c>
      <c r="I27" s="35">
        <f>ROUND(G27*H27,P4)</f>
        <v>0</v>
      </c>
      <c r="J27" s="33" t="s">
        <v>43</v>
      </c>
      <c r="O27" s="36">
        <f>I27*0.21</f>
        <v>0</v>
      </c>
      <c r="P27">
        <v>3</v>
      </c>
    </row>
    <row r="28" spans="1:16" ht="75" x14ac:dyDescent="0.25">
      <c r="A28" s="30" t="s">
        <v>44</v>
      </c>
      <c r="B28" s="37"/>
      <c r="C28" s="38"/>
      <c r="D28" s="38"/>
      <c r="E28" s="32" t="s">
        <v>449</v>
      </c>
      <c r="F28" s="38"/>
      <c r="G28" s="38"/>
      <c r="H28" s="38"/>
      <c r="I28" s="38"/>
      <c r="J28" s="39"/>
    </row>
    <row r="29" spans="1:16" x14ac:dyDescent="0.25">
      <c r="A29" s="30" t="s">
        <v>76</v>
      </c>
      <c r="B29" s="37"/>
      <c r="C29" s="38"/>
      <c r="D29" s="38"/>
      <c r="E29" s="40" t="s">
        <v>450</v>
      </c>
      <c r="F29" s="38"/>
      <c r="G29" s="38"/>
      <c r="H29" s="38"/>
      <c r="I29" s="38"/>
      <c r="J29" s="39"/>
    </row>
    <row r="30" spans="1:16" ht="409.5" x14ac:dyDescent="0.25">
      <c r="A30" s="30" t="s">
        <v>46</v>
      </c>
      <c r="B30" s="37"/>
      <c r="C30" s="38"/>
      <c r="D30" s="38"/>
      <c r="E30" s="32" t="s">
        <v>448</v>
      </c>
      <c r="F30" s="38"/>
      <c r="G30" s="38"/>
      <c r="H30" s="38"/>
      <c r="I30" s="38"/>
      <c r="J30" s="39"/>
    </row>
    <row r="31" spans="1:16" x14ac:dyDescent="0.25">
      <c r="A31" s="30" t="s">
        <v>38</v>
      </c>
      <c r="B31" s="30">
        <v>6</v>
      </c>
      <c r="C31" s="31" t="s">
        <v>203</v>
      </c>
      <c r="D31" s="30" t="s">
        <v>40</v>
      </c>
      <c r="E31" s="32" t="s">
        <v>204</v>
      </c>
      <c r="F31" s="33" t="s">
        <v>142</v>
      </c>
      <c r="G31" s="34">
        <v>74.843999999999994</v>
      </c>
      <c r="H31" s="35">
        <v>0</v>
      </c>
      <c r="I31" s="35">
        <f>ROUND(G31*H31,P4)</f>
        <v>0</v>
      </c>
      <c r="J31" s="33" t="s">
        <v>43</v>
      </c>
      <c r="O31" s="36">
        <f>I31*0.21</f>
        <v>0</v>
      </c>
      <c r="P31">
        <v>3</v>
      </c>
    </row>
    <row r="32" spans="1:16" x14ac:dyDescent="0.25">
      <c r="A32" s="30" t="s">
        <v>44</v>
      </c>
      <c r="B32" s="37"/>
      <c r="C32" s="38"/>
      <c r="D32" s="38"/>
      <c r="E32" s="32" t="s">
        <v>205</v>
      </c>
      <c r="F32" s="38"/>
      <c r="G32" s="38"/>
      <c r="H32" s="38"/>
      <c r="I32" s="38"/>
      <c r="J32" s="39"/>
    </row>
    <row r="33" spans="1:16" x14ac:dyDescent="0.25">
      <c r="A33" s="30" t="s">
        <v>76</v>
      </c>
      <c r="B33" s="37"/>
      <c r="C33" s="38"/>
      <c r="D33" s="38"/>
      <c r="E33" s="40" t="s">
        <v>451</v>
      </c>
      <c r="F33" s="38"/>
      <c r="G33" s="38"/>
      <c r="H33" s="38"/>
      <c r="I33" s="38"/>
      <c r="J33" s="39"/>
    </row>
    <row r="34" spans="1:16" ht="405" x14ac:dyDescent="0.25">
      <c r="A34" s="30" t="s">
        <v>46</v>
      </c>
      <c r="B34" s="37"/>
      <c r="C34" s="38"/>
      <c r="D34" s="38"/>
      <c r="E34" s="32" t="s">
        <v>207</v>
      </c>
      <c r="F34" s="38"/>
      <c r="G34" s="38"/>
      <c r="H34" s="38"/>
      <c r="I34" s="38"/>
      <c r="J34" s="39"/>
    </row>
    <row r="35" spans="1:16" x14ac:dyDescent="0.25">
      <c r="A35" s="30" t="s">
        <v>38</v>
      </c>
      <c r="B35" s="30">
        <v>7</v>
      </c>
      <c r="C35" s="31" t="s">
        <v>452</v>
      </c>
      <c r="D35" s="30" t="s">
        <v>40</v>
      </c>
      <c r="E35" s="32" t="s">
        <v>453</v>
      </c>
      <c r="F35" s="33" t="s">
        <v>142</v>
      </c>
      <c r="G35" s="34">
        <v>5</v>
      </c>
      <c r="H35" s="35">
        <v>0</v>
      </c>
      <c r="I35" s="35">
        <f>ROUND(G35*H35,P4)</f>
        <v>0</v>
      </c>
      <c r="J35" s="33" t="s">
        <v>43</v>
      </c>
      <c r="O35" s="36">
        <f>I35*0.21</f>
        <v>0</v>
      </c>
      <c r="P35">
        <v>3</v>
      </c>
    </row>
    <row r="36" spans="1:16" ht="30" x14ac:dyDescent="0.25">
      <c r="A36" s="30" t="s">
        <v>44</v>
      </c>
      <c r="B36" s="37"/>
      <c r="C36" s="38"/>
      <c r="D36" s="38"/>
      <c r="E36" s="32" t="s">
        <v>454</v>
      </c>
      <c r="F36" s="38"/>
      <c r="G36" s="38"/>
      <c r="H36" s="38"/>
      <c r="I36" s="38"/>
      <c r="J36" s="39"/>
    </row>
    <row r="37" spans="1:16" x14ac:dyDescent="0.25">
      <c r="A37" s="30" t="s">
        <v>76</v>
      </c>
      <c r="B37" s="37"/>
      <c r="C37" s="38"/>
      <c r="D37" s="38"/>
      <c r="E37" s="40" t="s">
        <v>455</v>
      </c>
      <c r="F37" s="38"/>
      <c r="G37" s="38"/>
      <c r="H37" s="38"/>
      <c r="I37" s="38"/>
      <c r="J37" s="39"/>
    </row>
    <row r="38" spans="1:16" ht="90" x14ac:dyDescent="0.25">
      <c r="A38" s="30" t="s">
        <v>46</v>
      </c>
      <c r="B38" s="37"/>
      <c r="C38" s="38"/>
      <c r="D38" s="38"/>
      <c r="E38" s="32" t="s">
        <v>456</v>
      </c>
      <c r="F38" s="38"/>
      <c r="G38" s="38"/>
      <c r="H38" s="38"/>
      <c r="I38" s="38"/>
      <c r="J38" s="39"/>
    </row>
    <row r="39" spans="1:16" x14ac:dyDescent="0.25">
      <c r="A39" s="30" t="s">
        <v>38</v>
      </c>
      <c r="B39" s="30">
        <v>8</v>
      </c>
      <c r="C39" s="31" t="s">
        <v>208</v>
      </c>
      <c r="D39" s="30" t="s">
        <v>40</v>
      </c>
      <c r="E39" s="32" t="s">
        <v>209</v>
      </c>
      <c r="F39" s="33" t="s">
        <v>142</v>
      </c>
      <c r="G39" s="34">
        <v>147.71799999999999</v>
      </c>
      <c r="H39" s="35">
        <v>0</v>
      </c>
      <c r="I39" s="35">
        <f>ROUND(G39*H39,P4)</f>
        <v>0</v>
      </c>
      <c r="J39" s="33" t="s">
        <v>43</v>
      </c>
      <c r="O39" s="36">
        <f>I39*0.21</f>
        <v>0</v>
      </c>
      <c r="P39">
        <v>3</v>
      </c>
    </row>
    <row r="40" spans="1:16" ht="75" x14ac:dyDescent="0.25">
      <c r="A40" s="30" t="s">
        <v>44</v>
      </c>
      <c r="B40" s="37"/>
      <c r="C40" s="38"/>
      <c r="D40" s="38"/>
      <c r="E40" s="32" t="s">
        <v>457</v>
      </c>
      <c r="F40" s="38"/>
      <c r="G40" s="38"/>
      <c r="H40" s="38"/>
      <c r="I40" s="38"/>
      <c r="J40" s="39"/>
    </row>
    <row r="41" spans="1:16" x14ac:dyDescent="0.25">
      <c r="A41" s="30" t="s">
        <v>76</v>
      </c>
      <c r="B41" s="37"/>
      <c r="C41" s="38"/>
      <c r="D41" s="38"/>
      <c r="E41" s="40" t="s">
        <v>458</v>
      </c>
      <c r="F41" s="38"/>
      <c r="G41" s="38"/>
      <c r="H41" s="38"/>
      <c r="I41" s="38"/>
      <c r="J41" s="39"/>
    </row>
    <row r="42" spans="1:16" ht="409.5" x14ac:dyDescent="0.25">
      <c r="A42" s="30" t="s">
        <v>46</v>
      </c>
      <c r="B42" s="37"/>
      <c r="C42" s="38"/>
      <c r="D42" s="38"/>
      <c r="E42" s="32" t="s">
        <v>212</v>
      </c>
      <c r="F42" s="38"/>
      <c r="G42" s="38"/>
      <c r="H42" s="38"/>
      <c r="I42" s="38"/>
      <c r="J42" s="39"/>
    </row>
    <row r="43" spans="1:16" x14ac:dyDescent="0.25">
      <c r="A43" s="30" t="s">
        <v>38</v>
      </c>
      <c r="B43" s="30">
        <v>9</v>
      </c>
      <c r="C43" s="31" t="s">
        <v>215</v>
      </c>
      <c r="D43" s="30" t="s">
        <v>72</v>
      </c>
      <c r="E43" s="32" t="s">
        <v>216</v>
      </c>
      <c r="F43" s="33" t="s">
        <v>142</v>
      </c>
      <c r="G43" s="34">
        <v>32.234999999999999</v>
      </c>
      <c r="H43" s="35">
        <v>0</v>
      </c>
      <c r="I43" s="35">
        <f>ROUND(G43*H43,P4)</f>
        <v>0</v>
      </c>
      <c r="J43" s="33" t="s">
        <v>43</v>
      </c>
      <c r="O43" s="36">
        <f>I43*0.21</f>
        <v>0</v>
      </c>
      <c r="P43">
        <v>3</v>
      </c>
    </row>
    <row r="44" spans="1:16" ht="75" x14ac:dyDescent="0.25">
      <c r="A44" s="30" t="s">
        <v>44</v>
      </c>
      <c r="B44" s="37"/>
      <c r="C44" s="38"/>
      <c r="D44" s="38"/>
      <c r="E44" s="32" t="s">
        <v>459</v>
      </c>
      <c r="F44" s="38"/>
      <c r="G44" s="38"/>
      <c r="H44" s="38"/>
      <c r="I44" s="38"/>
      <c r="J44" s="39"/>
    </row>
    <row r="45" spans="1:16" x14ac:dyDescent="0.25">
      <c r="A45" s="30" t="s">
        <v>76</v>
      </c>
      <c r="B45" s="37"/>
      <c r="C45" s="38"/>
      <c r="D45" s="38"/>
      <c r="E45" s="40" t="s">
        <v>460</v>
      </c>
      <c r="F45" s="38"/>
      <c r="G45" s="38"/>
      <c r="H45" s="38"/>
      <c r="I45" s="38"/>
      <c r="J45" s="39"/>
    </row>
    <row r="46" spans="1:16" ht="409.5" x14ac:dyDescent="0.25">
      <c r="A46" s="30" t="s">
        <v>46</v>
      </c>
      <c r="B46" s="37"/>
      <c r="C46" s="38"/>
      <c r="D46" s="38"/>
      <c r="E46" s="32" t="s">
        <v>219</v>
      </c>
      <c r="F46" s="38"/>
      <c r="G46" s="38"/>
      <c r="H46" s="38"/>
      <c r="I46" s="38"/>
      <c r="J46" s="39"/>
    </row>
    <row r="47" spans="1:16" x14ac:dyDescent="0.25">
      <c r="A47" s="30" t="s">
        <v>38</v>
      </c>
      <c r="B47" s="30">
        <v>10</v>
      </c>
      <c r="C47" s="31" t="s">
        <v>215</v>
      </c>
      <c r="D47" s="30" t="s">
        <v>78</v>
      </c>
      <c r="E47" s="32" t="s">
        <v>216</v>
      </c>
      <c r="F47" s="33" t="s">
        <v>142</v>
      </c>
      <c r="G47" s="34">
        <v>147.71799999999999</v>
      </c>
      <c r="H47" s="35">
        <v>0</v>
      </c>
      <c r="I47" s="35">
        <f>ROUND(G47*H47,P4)</f>
        <v>0</v>
      </c>
      <c r="J47" s="33" t="s">
        <v>43</v>
      </c>
      <c r="O47" s="36">
        <f>I47*0.21</f>
        <v>0</v>
      </c>
      <c r="P47">
        <v>3</v>
      </c>
    </row>
    <row r="48" spans="1:16" ht="75" x14ac:dyDescent="0.25">
      <c r="A48" s="30" t="s">
        <v>44</v>
      </c>
      <c r="B48" s="37"/>
      <c r="C48" s="38"/>
      <c r="D48" s="38"/>
      <c r="E48" s="32" t="s">
        <v>461</v>
      </c>
      <c r="F48" s="38"/>
      <c r="G48" s="38"/>
      <c r="H48" s="38"/>
      <c r="I48" s="38"/>
      <c r="J48" s="39"/>
    </row>
    <row r="49" spans="1:16" x14ac:dyDescent="0.25">
      <c r="A49" s="30" t="s">
        <v>76</v>
      </c>
      <c r="B49" s="37"/>
      <c r="C49" s="38"/>
      <c r="D49" s="38"/>
      <c r="E49" s="40" t="s">
        <v>458</v>
      </c>
      <c r="F49" s="38"/>
      <c r="G49" s="38"/>
      <c r="H49" s="38"/>
      <c r="I49" s="38"/>
      <c r="J49" s="39"/>
    </row>
    <row r="50" spans="1:16" ht="409.5" x14ac:dyDescent="0.25">
      <c r="A50" s="30" t="s">
        <v>46</v>
      </c>
      <c r="B50" s="37"/>
      <c r="C50" s="38"/>
      <c r="D50" s="38"/>
      <c r="E50" s="32" t="s">
        <v>219</v>
      </c>
      <c r="F50" s="38"/>
      <c r="G50" s="38"/>
      <c r="H50" s="38"/>
      <c r="I50" s="38"/>
      <c r="J50" s="39"/>
    </row>
    <row r="51" spans="1:16" x14ac:dyDescent="0.25">
      <c r="A51" s="30" t="s">
        <v>38</v>
      </c>
      <c r="B51" s="30">
        <v>11</v>
      </c>
      <c r="C51" s="31" t="s">
        <v>462</v>
      </c>
      <c r="D51" s="30" t="s">
        <v>40</v>
      </c>
      <c r="E51" s="32" t="s">
        <v>463</v>
      </c>
      <c r="F51" s="33" t="s">
        <v>142</v>
      </c>
      <c r="G51" s="34">
        <v>2.0350000000000001</v>
      </c>
      <c r="H51" s="35">
        <v>0</v>
      </c>
      <c r="I51" s="35">
        <f>ROUND(G51*H51,P4)</f>
        <v>0</v>
      </c>
      <c r="J51" s="33" t="s">
        <v>43</v>
      </c>
      <c r="O51" s="36">
        <f>I51*0.21</f>
        <v>0</v>
      </c>
      <c r="P51">
        <v>3</v>
      </c>
    </row>
    <row r="52" spans="1:16" ht="30" x14ac:dyDescent="0.25">
      <c r="A52" s="30" t="s">
        <v>44</v>
      </c>
      <c r="B52" s="37"/>
      <c r="C52" s="38"/>
      <c r="D52" s="38"/>
      <c r="E52" s="32" t="s">
        <v>464</v>
      </c>
      <c r="F52" s="38"/>
      <c r="G52" s="38"/>
      <c r="H52" s="38"/>
      <c r="I52" s="38"/>
      <c r="J52" s="39"/>
    </row>
    <row r="53" spans="1:16" x14ac:dyDescent="0.25">
      <c r="A53" s="30" t="s">
        <v>76</v>
      </c>
      <c r="B53" s="37"/>
      <c r="C53" s="38"/>
      <c r="D53" s="38"/>
      <c r="E53" s="40" t="s">
        <v>465</v>
      </c>
      <c r="F53" s="38"/>
      <c r="G53" s="38"/>
      <c r="H53" s="38"/>
      <c r="I53" s="38"/>
      <c r="J53" s="39"/>
    </row>
    <row r="54" spans="1:16" ht="409.5" x14ac:dyDescent="0.25">
      <c r="A54" s="30" t="s">
        <v>46</v>
      </c>
      <c r="B54" s="37"/>
      <c r="C54" s="38"/>
      <c r="D54" s="38"/>
      <c r="E54" s="32" t="s">
        <v>212</v>
      </c>
      <c r="F54" s="38"/>
      <c r="G54" s="38"/>
      <c r="H54" s="38"/>
      <c r="I54" s="38"/>
      <c r="J54" s="39"/>
    </row>
    <row r="55" spans="1:16" x14ac:dyDescent="0.25">
      <c r="A55" s="30" t="s">
        <v>38</v>
      </c>
      <c r="B55" s="30">
        <v>12</v>
      </c>
      <c r="C55" s="31" t="s">
        <v>225</v>
      </c>
      <c r="D55" s="30" t="s">
        <v>40</v>
      </c>
      <c r="E55" s="32" t="s">
        <v>226</v>
      </c>
      <c r="F55" s="33" t="s">
        <v>142</v>
      </c>
      <c r="G55" s="34">
        <v>74.843999999999994</v>
      </c>
      <c r="H55" s="35">
        <v>0</v>
      </c>
      <c r="I55" s="35">
        <f>ROUND(G55*H55,P4)</f>
        <v>0</v>
      </c>
      <c r="J55" s="33" t="s">
        <v>43</v>
      </c>
      <c r="O55" s="36">
        <f>I55*0.21</f>
        <v>0</v>
      </c>
      <c r="P55">
        <v>3</v>
      </c>
    </row>
    <row r="56" spans="1:16" ht="30" x14ac:dyDescent="0.25">
      <c r="A56" s="30" t="s">
        <v>44</v>
      </c>
      <c r="B56" s="37"/>
      <c r="C56" s="38"/>
      <c r="D56" s="38"/>
      <c r="E56" s="32" t="s">
        <v>466</v>
      </c>
      <c r="F56" s="38"/>
      <c r="G56" s="38"/>
      <c r="H56" s="38"/>
      <c r="I56" s="38"/>
      <c r="J56" s="39"/>
    </row>
    <row r="57" spans="1:16" x14ac:dyDescent="0.25">
      <c r="A57" s="30" t="s">
        <v>76</v>
      </c>
      <c r="B57" s="37"/>
      <c r="C57" s="38"/>
      <c r="D57" s="38"/>
      <c r="E57" s="40" t="s">
        <v>451</v>
      </c>
      <c r="F57" s="38"/>
      <c r="G57" s="38"/>
      <c r="H57" s="38"/>
      <c r="I57" s="38"/>
      <c r="J57" s="39"/>
    </row>
    <row r="58" spans="1:16" ht="255" x14ac:dyDescent="0.25">
      <c r="A58" s="30" t="s">
        <v>46</v>
      </c>
      <c r="B58" s="37"/>
      <c r="C58" s="38"/>
      <c r="D58" s="38"/>
      <c r="E58" s="32" t="s">
        <v>228</v>
      </c>
      <c r="F58" s="38"/>
      <c r="G58" s="38"/>
      <c r="H58" s="38"/>
      <c r="I58" s="38"/>
      <c r="J58" s="39"/>
    </row>
    <row r="59" spans="1:16" x14ac:dyDescent="0.25">
      <c r="A59" s="30" t="s">
        <v>38</v>
      </c>
      <c r="B59" s="30">
        <v>13</v>
      </c>
      <c r="C59" s="31" t="s">
        <v>229</v>
      </c>
      <c r="D59" s="30" t="s">
        <v>40</v>
      </c>
      <c r="E59" s="32" t="s">
        <v>230</v>
      </c>
      <c r="F59" s="33" t="s">
        <v>142</v>
      </c>
      <c r="G59" s="34">
        <v>92.891999999999996</v>
      </c>
      <c r="H59" s="35">
        <v>0</v>
      </c>
      <c r="I59" s="35">
        <f>ROUND(G59*H59,P4)</f>
        <v>0</v>
      </c>
      <c r="J59" s="33" t="s">
        <v>43</v>
      </c>
      <c r="O59" s="36">
        <f>I59*0.21</f>
        <v>0</v>
      </c>
      <c r="P59">
        <v>3</v>
      </c>
    </row>
    <row r="60" spans="1:16" ht="45" x14ac:dyDescent="0.25">
      <c r="A60" s="30" t="s">
        <v>44</v>
      </c>
      <c r="B60" s="37"/>
      <c r="C60" s="38"/>
      <c r="D60" s="38"/>
      <c r="E60" s="32" t="s">
        <v>467</v>
      </c>
      <c r="F60" s="38"/>
      <c r="G60" s="38"/>
      <c r="H60" s="38"/>
      <c r="I60" s="38"/>
      <c r="J60" s="39"/>
    </row>
    <row r="61" spans="1:16" x14ac:dyDescent="0.25">
      <c r="A61" s="30" t="s">
        <v>76</v>
      </c>
      <c r="B61" s="37"/>
      <c r="C61" s="38"/>
      <c r="D61" s="38"/>
      <c r="E61" s="40" t="s">
        <v>468</v>
      </c>
      <c r="F61" s="38"/>
      <c r="G61" s="38"/>
      <c r="H61" s="38"/>
      <c r="I61" s="38"/>
      <c r="J61" s="39"/>
    </row>
    <row r="62" spans="1:16" ht="405" x14ac:dyDescent="0.25">
      <c r="A62" s="30" t="s">
        <v>46</v>
      </c>
      <c r="B62" s="37"/>
      <c r="C62" s="38"/>
      <c r="D62" s="38"/>
      <c r="E62" s="32" t="s">
        <v>233</v>
      </c>
      <c r="F62" s="38"/>
      <c r="G62" s="38"/>
      <c r="H62" s="38"/>
      <c r="I62" s="38"/>
      <c r="J62" s="39"/>
    </row>
    <row r="63" spans="1:16" x14ac:dyDescent="0.25">
      <c r="A63" s="30" t="s">
        <v>38</v>
      </c>
      <c r="B63" s="30">
        <v>14</v>
      </c>
      <c r="C63" s="31" t="s">
        <v>469</v>
      </c>
      <c r="D63" s="30" t="s">
        <v>40</v>
      </c>
      <c r="E63" s="32" t="s">
        <v>470</v>
      </c>
      <c r="F63" s="33" t="s">
        <v>142</v>
      </c>
      <c r="G63" s="34">
        <v>32.234999999999999</v>
      </c>
      <c r="H63" s="35">
        <v>0</v>
      </c>
      <c r="I63" s="35">
        <f>ROUND(G63*H63,P4)</f>
        <v>0</v>
      </c>
      <c r="J63" s="33" t="s">
        <v>43</v>
      </c>
      <c r="O63" s="36">
        <f>I63*0.21</f>
        <v>0</v>
      </c>
      <c r="P63">
        <v>3</v>
      </c>
    </row>
    <row r="64" spans="1:16" x14ac:dyDescent="0.25">
      <c r="A64" s="30" t="s">
        <v>44</v>
      </c>
      <c r="B64" s="37"/>
      <c r="C64" s="38"/>
      <c r="D64" s="38"/>
      <c r="E64" s="32" t="s">
        <v>471</v>
      </c>
      <c r="F64" s="38"/>
      <c r="G64" s="38"/>
      <c r="H64" s="38"/>
      <c r="I64" s="38"/>
      <c r="J64" s="39"/>
    </row>
    <row r="65" spans="1:16" ht="345" x14ac:dyDescent="0.25">
      <c r="A65" s="30" t="s">
        <v>46</v>
      </c>
      <c r="B65" s="37"/>
      <c r="C65" s="38"/>
      <c r="D65" s="38"/>
      <c r="E65" s="32" t="s">
        <v>472</v>
      </c>
      <c r="F65" s="38"/>
      <c r="G65" s="38"/>
      <c r="H65" s="38"/>
      <c r="I65" s="38"/>
      <c r="J65" s="39"/>
    </row>
    <row r="66" spans="1:16" x14ac:dyDescent="0.25">
      <c r="A66" s="30" t="s">
        <v>38</v>
      </c>
      <c r="B66" s="30">
        <v>15</v>
      </c>
      <c r="C66" s="31" t="s">
        <v>473</v>
      </c>
      <c r="D66" s="30" t="s">
        <v>40</v>
      </c>
      <c r="E66" s="32" t="s">
        <v>474</v>
      </c>
      <c r="F66" s="33" t="s">
        <v>142</v>
      </c>
      <c r="G66" s="34">
        <v>51.38</v>
      </c>
      <c r="H66" s="35">
        <v>0</v>
      </c>
      <c r="I66" s="35">
        <f>ROUND(G66*H66,P4)</f>
        <v>0</v>
      </c>
      <c r="J66" s="33" t="s">
        <v>43</v>
      </c>
      <c r="O66" s="36">
        <f>I66*0.21</f>
        <v>0</v>
      </c>
      <c r="P66">
        <v>3</v>
      </c>
    </row>
    <row r="67" spans="1:16" ht="45" x14ac:dyDescent="0.25">
      <c r="A67" s="30" t="s">
        <v>44</v>
      </c>
      <c r="B67" s="37"/>
      <c r="C67" s="38"/>
      <c r="D67" s="38"/>
      <c r="E67" s="32" t="s">
        <v>475</v>
      </c>
      <c r="F67" s="38"/>
      <c r="G67" s="38"/>
      <c r="H67" s="38"/>
      <c r="I67" s="38"/>
      <c r="J67" s="39"/>
    </row>
    <row r="68" spans="1:16" x14ac:dyDescent="0.25">
      <c r="A68" s="30" t="s">
        <v>76</v>
      </c>
      <c r="B68" s="37"/>
      <c r="C68" s="38"/>
      <c r="D68" s="38"/>
      <c r="E68" s="40" t="s">
        <v>476</v>
      </c>
      <c r="F68" s="38"/>
      <c r="G68" s="38"/>
      <c r="H68" s="38"/>
      <c r="I68" s="38"/>
      <c r="J68" s="39"/>
    </row>
    <row r="69" spans="1:16" ht="330" x14ac:dyDescent="0.25">
      <c r="A69" s="30" t="s">
        <v>46</v>
      </c>
      <c r="B69" s="37"/>
      <c r="C69" s="38"/>
      <c r="D69" s="38"/>
      <c r="E69" s="32" t="s">
        <v>477</v>
      </c>
      <c r="F69" s="38"/>
      <c r="G69" s="38"/>
      <c r="H69" s="38"/>
      <c r="I69" s="38"/>
      <c r="J69" s="39"/>
    </row>
    <row r="70" spans="1:16" x14ac:dyDescent="0.25">
      <c r="A70" s="30" t="s">
        <v>38</v>
      </c>
      <c r="B70" s="30">
        <v>16</v>
      </c>
      <c r="C70" s="31" t="s">
        <v>478</v>
      </c>
      <c r="D70" s="30" t="s">
        <v>40</v>
      </c>
      <c r="E70" s="32" t="s">
        <v>479</v>
      </c>
      <c r="F70" s="33" t="s">
        <v>142</v>
      </c>
      <c r="G70" s="34">
        <v>11.933999999999999</v>
      </c>
      <c r="H70" s="35">
        <v>0</v>
      </c>
      <c r="I70" s="35">
        <f>ROUND(G70*H70,P4)</f>
        <v>0</v>
      </c>
      <c r="J70" s="33" t="s">
        <v>43</v>
      </c>
      <c r="O70" s="36">
        <f>I70*0.21</f>
        <v>0</v>
      </c>
      <c r="P70">
        <v>3</v>
      </c>
    </row>
    <row r="71" spans="1:16" ht="30" x14ac:dyDescent="0.25">
      <c r="A71" s="30" t="s">
        <v>44</v>
      </c>
      <c r="B71" s="37"/>
      <c r="C71" s="38"/>
      <c r="D71" s="38"/>
      <c r="E71" s="32" t="s">
        <v>480</v>
      </c>
      <c r="F71" s="38"/>
      <c r="G71" s="38"/>
      <c r="H71" s="38"/>
      <c r="I71" s="38"/>
      <c r="J71" s="39"/>
    </row>
    <row r="72" spans="1:16" x14ac:dyDescent="0.25">
      <c r="A72" s="30" t="s">
        <v>76</v>
      </c>
      <c r="B72" s="37"/>
      <c r="C72" s="38"/>
      <c r="D72" s="38"/>
      <c r="E72" s="40" t="s">
        <v>481</v>
      </c>
      <c r="F72" s="38"/>
      <c r="G72" s="38"/>
      <c r="H72" s="38"/>
      <c r="I72" s="38"/>
      <c r="J72" s="39"/>
    </row>
    <row r="73" spans="1:16" ht="409.5" x14ac:dyDescent="0.25">
      <c r="A73" s="30" t="s">
        <v>46</v>
      </c>
      <c r="B73" s="37"/>
      <c r="C73" s="38"/>
      <c r="D73" s="38"/>
      <c r="E73" s="32" t="s">
        <v>482</v>
      </c>
      <c r="F73" s="38"/>
      <c r="G73" s="38"/>
      <c r="H73" s="38"/>
      <c r="I73" s="38"/>
      <c r="J73" s="39"/>
    </row>
    <row r="74" spans="1:16" x14ac:dyDescent="0.25">
      <c r="A74" s="30" t="s">
        <v>38</v>
      </c>
      <c r="B74" s="30">
        <v>17</v>
      </c>
      <c r="C74" s="31" t="s">
        <v>483</v>
      </c>
      <c r="D74" s="30" t="s">
        <v>40</v>
      </c>
      <c r="E74" s="32" t="s">
        <v>484</v>
      </c>
      <c r="F74" s="33" t="s">
        <v>142</v>
      </c>
      <c r="G74" s="34">
        <v>9.4930000000000003</v>
      </c>
      <c r="H74" s="35">
        <v>0</v>
      </c>
      <c r="I74" s="35">
        <f>ROUND(G74*H74,P4)</f>
        <v>0</v>
      </c>
      <c r="J74" s="33" t="s">
        <v>43</v>
      </c>
      <c r="O74" s="36">
        <f>I74*0.21</f>
        <v>0</v>
      </c>
      <c r="P74">
        <v>3</v>
      </c>
    </row>
    <row r="75" spans="1:16" ht="60" x14ac:dyDescent="0.25">
      <c r="A75" s="30" t="s">
        <v>44</v>
      </c>
      <c r="B75" s="37"/>
      <c r="C75" s="38"/>
      <c r="D75" s="38"/>
      <c r="E75" s="32" t="s">
        <v>485</v>
      </c>
      <c r="F75" s="38"/>
      <c r="G75" s="38"/>
      <c r="H75" s="38"/>
      <c r="I75" s="38"/>
      <c r="J75" s="39"/>
    </row>
    <row r="76" spans="1:16" x14ac:dyDescent="0.25">
      <c r="A76" s="30" t="s">
        <v>76</v>
      </c>
      <c r="B76" s="37"/>
      <c r="C76" s="38"/>
      <c r="D76" s="38"/>
      <c r="E76" s="40" t="s">
        <v>486</v>
      </c>
      <c r="F76" s="38"/>
      <c r="G76" s="38"/>
      <c r="H76" s="38"/>
      <c r="I76" s="38"/>
      <c r="J76" s="39"/>
    </row>
    <row r="77" spans="1:16" ht="390" x14ac:dyDescent="0.25">
      <c r="A77" s="30" t="s">
        <v>46</v>
      </c>
      <c r="B77" s="37"/>
      <c r="C77" s="38"/>
      <c r="D77" s="38"/>
      <c r="E77" s="32" t="s">
        <v>224</v>
      </c>
      <c r="F77" s="38"/>
      <c r="G77" s="38"/>
      <c r="H77" s="38"/>
      <c r="I77" s="38"/>
      <c r="J77" s="39"/>
    </row>
    <row r="78" spans="1:16" x14ac:dyDescent="0.25">
      <c r="A78" s="30" t="s">
        <v>38</v>
      </c>
      <c r="B78" s="30">
        <v>18</v>
      </c>
      <c r="C78" s="31" t="s">
        <v>243</v>
      </c>
      <c r="D78" s="30" t="s">
        <v>40</v>
      </c>
      <c r="E78" s="32" t="s">
        <v>244</v>
      </c>
      <c r="F78" s="33" t="s">
        <v>165</v>
      </c>
      <c r="G78" s="34">
        <v>69.5</v>
      </c>
      <c r="H78" s="35">
        <v>0</v>
      </c>
      <c r="I78" s="35">
        <f>ROUND(G78*H78,P4)</f>
        <v>0</v>
      </c>
      <c r="J78" s="33" t="s">
        <v>43</v>
      </c>
      <c r="O78" s="36">
        <f>I78*0.21</f>
        <v>0</v>
      </c>
      <c r="P78">
        <v>3</v>
      </c>
    </row>
    <row r="79" spans="1:16" x14ac:dyDescent="0.25">
      <c r="A79" s="30" t="s">
        <v>44</v>
      </c>
      <c r="B79" s="37"/>
      <c r="C79" s="38"/>
      <c r="D79" s="38"/>
      <c r="E79" s="32" t="s">
        <v>487</v>
      </c>
      <c r="F79" s="38"/>
      <c r="G79" s="38"/>
      <c r="H79" s="38"/>
      <c r="I79" s="38"/>
      <c r="J79" s="39"/>
    </row>
    <row r="80" spans="1:16" ht="30" x14ac:dyDescent="0.25">
      <c r="A80" s="30" t="s">
        <v>46</v>
      </c>
      <c r="B80" s="37"/>
      <c r="C80" s="38"/>
      <c r="D80" s="38"/>
      <c r="E80" s="32" t="s">
        <v>247</v>
      </c>
      <c r="F80" s="38"/>
      <c r="G80" s="38"/>
      <c r="H80" s="38"/>
      <c r="I80" s="38"/>
      <c r="J80" s="39"/>
    </row>
    <row r="81" spans="1:16" x14ac:dyDescent="0.25">
      <c r="A81" s="30" t="s">
        <v>38</v>
      </c>
      <c r="B81" s="30">
        <v>19</v>
      </c>
      <c r="C81" s="31" t="s">
        <v>248</v>
      </c>
      <c r="D81" s="30" t="s">
        <v>40</v>
      </c>
      <c r="E81" s="32" t="s">
        <v>249</v>
      </c>
      <c r="F81" s="33" t="s">
        <v>165</v>
      </c>
      <c r="G81" s="34">
        <v>147.55500000000001</v>
      </c>
      <c r="H81" s="35">
        <v>0</v>
      </c>
      <c r="I81" s="35">
        <f>ROUND(G81*H81,P4)</f>
        <v>0</v>
      </c>
      <c r="J81" s="33" t="s">
        <v>43</v>
      </c>
      <c r="O81" s="36">
        <f>I81*0.21</f>
        <v>0</v>
      </c>
      <c r="P81">
        <v>3</v>
      </c>
    </row>
    <row r="82" spans="1:16" x14ac:dyDescent="0.25">
      <c r="A82" s="30" t="s">
        <v>44</v>
      </c>
      <c r="B82" s="37"/>
      <c r="C82" s="38"/>
      <c r="D82" s="38"/>
      <c r="E82" s="32" t="s">
        <v>488</v>
      </c>
      <c r="F82" s="38"/>
      <c r="G82" s="38"/>
      <c r="H82" s="38"/>
      <c r="I82" s="38"/>
      <c r="J82" s="39"/>
    </row>
    <row r="83" spans="1:16" ht="30" x14ac:dyDescent="0.25">
      <c r="A83" s="30" t="s">
        <v>76</v>
      </c>
      <c r="B83" s="37"/>
      <c r="C83" s="38"/>
      <c r="D83" s="38"/>
      <c r="E83" s="40" t="s">
        <v>489</v>
      </c>
      <c r="F83" s="38"/>
      <c r="G83" s="38"/>
      <c r="H83" s="38"/>
      <c r="I83" s="38"/>
      <c r="J83" s="39"/>
    </row>
    <row r="84" spans="1:16" x14ac:dyDescent="0.25">
      <c r="A84" s="30" t="s">
        <v>46</v>
      </c>
      <c r="B84" s="37"/>
      <c r="C84" s="38"/>
      <c r="D84" s="38"/>
      <c r="E84" s="32" t="s">
        <v>252</v>
      </c>
      <c r="F84" s="38"/>
      <c r="G84" s="38"/>
      <c r="H84" s="38"/>
      <c r="I84" s="38"/>
      <c r="J84" s="39"/>
    </row>
    <row r="85" spans="1:16" x14ac:dyDescent="0.25">
      <c r="A85" s="24" t="s">
        <v>35</v>
      </c>
      <c r="B85" s="25"/>
      <c r="C85" s="26" t="s">
        <v>253</v>
      </c>
      <c r="D85" s="27"/>
      <c r="E85" s="24" t="s">
        <v>254</v>
      </c>
      <c r="F85" s="27"/>
      <c r="G85" s="27"/>
      <c r="H85" s="27"/>
      <c r="I85" s="28">
        <f>SUMIFS(I86:I125,A86:A125,"P")</f>
        <v>0</v>
      </c>
      <c r="J85" s="29"/>
    </row>
    <row r="86" spans="1:16" x14ac:dyDescent="0.25">
      <c r="A86" s="30" t="s">
        <v>38</v>
      </c>
      <c r="B86" s="30">
        <v>20</v>
      </c>
      <c r="C86" s="31" t="s">
        <v>490</v>
      </c>
      <c r="D86" s="30" t="s">
        <v>40</v>
      </c>
      <c r="E86" s="32" t="s">
        <v>491</v>
      </c>
      <c r="F86" s="33" t="s">
        <v>131</v>
      </c>
      <c r="G86" s="34">
        <v>18.404</v>
      </c>
      <c r="H86" s="35">
        <v>0</v>
      </c>
      <c r="I86" s="35">
        <f>ROUND(G86*H86,P4)</f>
        <v>0</v>
      </c>
      <c r="J86" s="33" t="s">
        <v>43</v>
      </c>
      <c r="O86" s="36">
        <f>I86*0.21</f>
        <v>0</v>
      </c>
      <c r="P86">
        <v>3</v>
      </c>
    </row>
    <row r="87" spans="1:16" ht="30" x14ac:dyDescent="0.25">
      <c r="A87" s="30" t="s">
        <v>44</v>
      </c>
      <c r="B87" s="37"/>
      <c r="C87" s="38"/>
      <c r="D87" s="38"/>
      <c r="E87" s="32" t="s">
        <v>492</v>
      </c>
      <c r="F87" s="38"/>
      <c r="G87" s="38"/>
      <c r="H87" s="38"/>
      <c r="I87" s="38"/>
      <c r="J87" s="39"/>
    </row>
    <row r="88" spans="1:16" x14ac:dyDescent="0.25">
      <c r="A88" s="30" t="s">
        <v>76</v>
      </c>
      <c r="B88" s="37"/>
      <c r="C88" s="38"/>
      <c r="D88" s="38"/>
      <c r="E88" s="40" t="s">
        <v>493</v>
      </c>
      <c r="F88" s="38"/>
      <c r="G88" s="38"/>
      <c r="H88" s="38"/>
      <c r="I88" s="38"/>
      <c r="J88" s="39"/>
    </row>
    <row r="89" spans="1:16" ht="195" x14ac:dyDescent="0.25">
      <c r="A89" s="30" t="s">
        <v>46</v>
      </c>
      <c r="B89" s="37"/>
      <c r="C89" s="38"/>
      <c r="D89" s="38"/>
      <c r="E89" s="32" t="s">
        <v>494</v>
      </c>
      <c r="F89" s="38"/>
      <c r="G89" s="38"/>
      <c r="H89" s="38"/>
      <c r="I89" s="38"/>
      <c r="J89" s="39"/>
    </row>
    <row r="90" spans="1:16" x14ac:dyDescent="0.25">
      <c r="A90" s="30" t="s">
        <v>38</v>
      </c>
      <c r="B90" s="30">
        <v>21</v>
      </c>
      <c r="C90" s="31" t="s">
        <v>495</v>
      </c>
      <c r="D90" s="30" t="s">
        <v>40</v>
      </c>
      <c r="E90" s="32" t="s">
        <v>496</v>
      </c>
      <c r="F90" s="33" t="s">
        <v>142</v>
      </c>
      <c r="G90" s="34">
        <v>5.8000000000000003E-2</v>
      </c>
      <c r="H90" s="35">
        <v>0</v>
      </c>
      <c r="I90" s="35">
        <f>ROUND(G90*H90,P4)</f>
        <v>0</v>
      </c>
      <c r="J90" s="33" t="s">
        <v>43</v>
      </c>
      <c r="O90" s="36">
        <f>I90*0.21</f>
        <v>0</v>
      </c>
      <c r="P90">
        <v>3</v>
      </c>
    </row>
    <row r="91" spans="1:16" x14ac:dyDescent="0.25">
      <c r="A91" s="30" t="s">
        <v>44</v>
      </c>
      <c r="B91" s="37"/>
      <c r="C91" s="38"/>
      <c r="D91" s="38"/>
      <c r="E91" s="32" t="s">
        <v>497</v>
      </c>
      <c r="F91" s="38"/>
      <c r="G91" s="38"/>
      <c r="H91" s="38"/>
      <c r="I91" s="38"/>
      <c r="J91" s="39"/>
    </row>
    <row r="92" spans="1:16" x14ac:dyDescent="0.25">
      <c r="A92" s="30" t="s">
        <v>76</v>
      </c>
      <c r="B92" s="37"/>
      <c r="C92" s="38"/>
      <c r="D92" s="38"/>
      <c r="E92" s="40" t="s">
        <v>498</v>
      </c>
      <c r="F92" s="38"/>
      <c r="G92" s="38"/>
      <c r="H92" s="38"/>
      <c r="I92" s="38"/>
      <c r="J92" s="39"/>
    </row>
    <row r="93" spans="1:16" ht="75" x14ac:dyDescent="0.25">
      <c r="A93" s="30" t="s">
        <v>46</v>
      </c>
      <c r="B93" s="37"/>
      <c r="C93" s="38"/>
      <c r="D93" s="38"/>
      <c r="E93" s="32" t="s">
        <v>499</v>
      </c>
      <c r="F93" s="38"/>
      <c r="G93" s="38"/>
      <c r="H93" s="38"/>
      <c r="I93" s="38"/>
      <c r="J93" s="39"/>
    </row>
    <row r="94" spans="1:16" x14ac:dyDescent="0.25">
      <c r="A94" s="30" t="s">
        <v>38</v>
      </c>
      <c r="B94" s="30">
        <v>22</v>
      </c>
      <c r="C94" s="31" t="s">
        <v>255</v>
      </c>
      <c r="D94" s="30" t="s">
        <v>72</v>
      </c>
      <c r="E94" s="32" t="s">
        <v>256</v>
      </c>
      <c r="F94" s="33" t="s">
        <v>142</v>
      </c>
      <c r="G94" s="34">
        <v>108.545</v>
      </c>
      <c r="H94" s="35">
        <v>0</v>
      </c>
      <c r="I94" s="35">
        <f>ROUND(G94*H94,P4)</f>
        <v>0</v>
      </c>
      <c r="J94" s="33" t="s">
        <v>43</v>
      </c>
      <c r="O94" s="36">
        <f>I94*0.21</f>
        <v>0</v>
      </c>
      <c r="P94">
        <v>3</v>
      </c>
    </row>
    <row r="95" spans="1:16" ht="30" x14ac:dyDescent="0.25">
      <c r="A95" s="30" t="s">
        <v>44</v>
      </c>
      <c r="B95" s="37"/>
      <c r="C95" s="38"/>
      <c r="D95" s="38"/>
      <c r="E95" s="32" t="s">
        <v>500</v>
      </c>
      <c r="F95" s="38"/>
      <c r="G95" s="38"/>
      <c r="H95" s="38"/>
      <c r="I95" s="38"/>
      <c r="J95" s="39"/>
    </row>
    <row r="96" spans="1:16" x14ac:dyDescent="0.25">
      <c r="A96" s="30" t="s">
        <v>76</v>
      </c>
      <c r="B96" s="37"/>
      <c r="C96" s="38"/>
      <c r="D96" s="38"/>
      <c r="E96" s="40" t="s">
        <v>501</v>
      </c>
      <c r="F96" s="38"/>
      <c r="G96" s="38"/>
      <c r="H96" s="38"/>
      <c r="I96" s="38"/>
      <c r="J96" s="39"/>
    </row>
    <row r="97" spans="1:16" ht="60" x14ac:dyDescent="0.25">
      <c r="A97" s="30" t="s">
        <v>46</v>
      </c>
      <c r="B97" s="37"/>
      <c r="C97" s="38"/>
      <c r="D97" s="38"/>
      <c r="E97" s="32" t="s">
        <v>258</v>
      </c>
      <c r="F97" s="38"/>
      <c r="G97" s="38"/>
      <c r="H97" s="38"/>
      <c r="I97" s="38"/>
      <c r="J97" s="39"/>
    </row>
    <row r="98" spans="1:16" x14ac:dyDescent="0.25">
      <c r="A98" s="30" t="s">
        <v>38</v>
      </c>
      <c r="B98" s="30">
        <v>23</v>
      </c>
      <c r="C98" s="31" t="s">
        <v>255</v>
      </c>
      <c r="D98" s="30" t="s">
        <v>78</v>
      </c>
      <c r="E98" s="32" t="s">
        <v>256</v>
      </c>
      <c r="F98" s="33" t="s">
        <v>142</v>
      </c>
      <c r="G98" s="34">
        <v>27.8</v>
      </c>
      <c r="H98" s="35">
        <v>0</v>
      </c>
      <c r="I98" s="35">
        <f>ROUND(G98*H98,P4)</f>
        <v>0</v>
      </c>
      <c r="J98" s="33" t="s">
        <v>43</v>
      </c>
      <c r="O98" s="36">
        <f>I98*0.21</f>
        <v>0</v>
      </c>
      <c r="P98">
        <v>3</v>
      </c>
    </row>
    <row r="99" spans="1:16" ht="30" x14ac:dyDescent="0.25">
      <c r="A99" s="30" t="s">
        <v>44</v>
      </c>
      <c r="B99" s="37"/>
      <c r="C99" s="38"/>
      <c r="D99" s="38"/>
      <c r="E99" s="32" t="s">
        <v>502</v>
      </c>
      <c r="F99" s="38"/>
      <c r="G99" s="38"/>
      <c r="H99" s="38"/>
      <c r="I99" s="38"/>
      <c r="J99" s="39"/>
    </row>
    <row r="100" spans="1:16" x14ac:dyDescent="0.25">
      <c r="A100" s="30" t="s">
        <v>76</v>
      </c>
      <c r="B100" s="37"/>
      <c r="C100" s="38"/>
      <c r="D100" s="38"/>
      <c r="E100" s="40" t="s">
        <v>503</v>
      </c>
      <c r="F100" s="38"/>
      <c r="G100" s="38"/>
      <c r="H100" s="38"/>
      <c r="I100" s="38"/>
      <c r="J100" s="39"/>
    </row>
    <row r="101" spans="1:16" ht="60" x14ac:dyDescent="0.25">
      <c r="A101" s="30" t="s">
        <v>46</v>
      </c>
      <c r="B101" s="37"/>
      <c r="C101" s="38"/>
      <c r="D101" s="38"/>
      <c r="E101" s="32" t="s">
        <v>258</v>
      </c>
      <c r="F101" s="38"/>
      <c r="G101" s="38"/>
      <c r="H101" s="38"/>
      <c r="I101" s="38"/>
      <c r="J101" s="39"/>
    </row>
    <row r="102" spans="1:16" x14ac:dyDescent="0.25">
      <c r="A102" s="30" t="s">
        <v>38</v>
      </c>
      <c r="B102" s="30">
        <v>24</v>
      </c>
      <c r="C102" s="31" t="s">
        <v>255</v>
      </c>
      <c r="D102" s="30" t="s">
        <v>121</v>
      </c>
      <c r="E102" s="32" t="s">
        <v>256</v>
      </c>
      <c r="F102" s="33" t="s">
        <v>142</v>
      </c>
      <c r="G102" s="34">
        <v>13.9</v>
      </c>
      <c r="H102" s="35">
        <v>0</v>
      </c>
      <c r="I102" s="35">
        <f>ROUND(G102*H102,P4)</f>
        <v>0</v>
      </c>
      <c r="J102" s="33" t="s">
        <v>43</v>
      </c>
      <c r="O102" s="36">
        <f>I102*0.21</f>
        <v>0</v>
      </c>
      <c r="P102">
        <v>3</v>
      </c>
    </row>
    <row r="103" spans="1:16" ht="30" x14ac:dyDescent="0.25">
      <c r="A103" s="30" t="s">
        <v>44</v>
      </c>
      <c r="B103" s="37"/>
      <c r="C103" s="38"/>
      <c r="D103" s="38"/>
      <c r="E103" s="32" t="s">
        <v>504</v>
      </c>
      <c r="F103" s="38"/>
      <c r="G103" s="38"/>
      <c r="H103" s="38"/>
      <c r="I103" s="38"/>
      <c r="J103" s="39"/>
    </row>
    <row r="104" spans="1:16" x14ac:dyDescent="0.25">
      <c r="A104" s="30" t="s">
        <v>76</v>
      </c>
      <c r="B104" s="37"/>
      <c r="C104" s="38"/>
      <c r="D104" s="38"/>
      <c r="E104" s="40" t="s">
        <v>505</v>
      </c>
      <c r="F104" s="38"/>
      <c r="G104" s="38"/>
      <c r="H104" s="38"/>
      <c r="I104" s="38"/>
      <c r="J104" s="39"/>
    </row>
    <row r="105" spans="1:16" ht="60" x14ac:dyDescent="0.25">
      <c r="A105" s="30" t="s">
        <v>46</v>
      </c>
      <c r="B105" s="37"/>
      <c r="C105" s="38"/>
      <c r="D105" s="38"/>
      <c r="E105" s="32" t="s">
        <v>258</v>
      </c>
      <c r="F105" s="38"/>
      <c r="G105" s="38"/>
      <c r="H105" s="38"/>
      <c r="I105" s="38"/>
      <c r="J105" s="39"/>
    </row>
    <row r="106" spans="1:16" x14ac:dyDescent="0.25">
      <c r="A106" s="30" t="s">
        <v>38</v>
      </c>
      <c r="B106" s="30">
        <v>25</v>
      </c>
      <c r="C106" s="31" t="s">
        <v>263</v>
      </c>
      <c r="D106" s="30" t="s">
        <v>40</v>
      </c>
      <c r="E106" s="32" t="s">
        <v>264</v>
      </c>
      <c r="F106" s="33" t="s">
        <v>165</v>
      </c>
      <c r="G106" s="34">
        <v>149.93700000000001</v>
      </c>
      <c r="H106" s="35">
        <v>0</v>
      </c>
      <c r="I106" s="35">
        <f>ROUND(G106*H106,P4)</f>
        <v>0</v>
      </c>
      <c r="J106" s="33" t="s">
        <v>43</v>
      </c>
      <c r="O106" s="36">
        <f>I106*0.21</f>
        <v>0</v>
      </c>
      <c r="P106">
        <v>3</v>
      </c>
    </row>
    <row r="107" spans="1:16" x14ac:dyDescent="0.25">
      <c r="A107" s="30" t="s">
        <v>44</v>
      </c>
      <c r="B107" s="37"/>
      <c r="C107" s="38"/>
      <c r="D107" s="38"/>
      <c r="E107" s="32" t="s">
        <v>506</v>
      </c>
      <c r="F107" s="38"/>
      <c r="G107" s="38"/>
      <c r="H107" s="38"/>
      <c r="I107" s="38"/>
      <c r="J107" s="39"/>
    </row>
    <row r="108" spans="1:16" x14ac:dyDescent="0.25">
      <c r="A108" s="30" t="s">
        <v>76</v>
      </c>
      <c r="B108" s="37"/>
      <c r="C108" s="38"/>
      <c r="D108" s="38"/>
      <c r="E108" s="40" t="s">
        <v>507</v>
      </c>
      <c r="F108" s="38"/>
      <c r="G108" s="38"/>
      <c r="H108" s="38"/>
      <c r="I108" s="38"/>
      <c r="J108" s="39"/>
    </row>
    <row r="109" spans="1:16" ht="150" x14ac:dyDescent="0.25">
      <c r="A109" s="30" t="s">
        <v>46</v>
      </c>
      <c r="B109" s="37"/>
      <c r="C109" s="38"/>
      <c r="D109" s="38"/>
      <c r="E109" s="32" t="s">
        <v>267</v>
      </c>
      <c r="F109" s="38"/>
      <c r="G109" s="38"/>
      <c r="H109" s="38"/>
      <c r="I109" s="38"/>
      <c r="J109" s="39"/>
    </row>
    <row r="110" spans="1:16" x14ac:dyDescent="0.25">
      <c r="A110" s="30" t="s">
        <v>38</v>
      </c>
      <c r="B110" s="30">
        <v>26</v>
      </c>
      <c r="C110" s="31" t="s">
        <v>508</v>
      </c>
      <c r="D110" s="30" t="s">
        <v>40</v>
      </c>
      <c r="E110" s="32" t="s">
        <v>509</v>
      </c>
      <c r="F110" s="33" t="s">
        <v>142</v>
      </c>
      <c r="G110" s="34">
        <v>23.76</v>
      </c>
      <c r="H110" s="35">
        <v>0</v>
      </c>
      <c r="I110" s="35">
        <f>ROUND(G110*H110,P4)</f>
        <v>0</v>
      </c>
      <c r="J110" s="33" t="s">
        <v>43</v>
      </c>
      <c r="O110" s="36">
        <f>I110*0.21</f>
        <v>0</v>
      </c>
      <c r="P110">
        <v>3</v>
      </c>
    </row>
    <row r="111" spans="1:16" ht="30" x14ac:dyDescent="0.25">
      <c r="A111" s="30" t="s">
        <v>44</v>
      </c>
      <c r="B111" s="37"/>
      <c r="C111" s="38"/>
      <c r="D111" s="38"/>
      <c r="E111" s="32" t="s">
        <v>510</v>
      </c>
      <c r="F111" s="38"/>
      <c r="G111" s="38"/>
      <c r="H111" s="38"/>
      <c r="I111" s="38"/>
      <c r="J111" s="39"/>
    </row>
    <row r="112" spans="1:16" x14ac:dyDescent="0.25">
      <c r="A112" s="30" t="s">
        <v>76</v>
      </c>
      <c r="B112" s="37"/>
      <c r="C112" s="38"/>
      <c r="D112" s="38"/>
      <c r="E112" s="40" t="s">
        <v>511</v>
      </c>
      <c r="F112" s="38"/>
      <c r="G112" s="38"/>
      <c r="H112" s="38"/>
      <c r="I112" s="38"/>
      <c r="J112" s="39"/>
    </row>
    <row r="113" spans="1:16" ht="409.5" x14ac:dyDescent="0.25">
      <c r="A113" s="30" t="s">
        <v>46</v>
      </c>
      <c r="B113" s="37"/>
      <c r="C113" s="38"/>
      <c r="D113" s="38"/>
      <c r="E113" s="32" t="s">
        <v>512</v>
      </c>
      <c r="F113" s="38"/>
      <c r="G113" s="38"/>
      <c r="H113" s="38"/>
      <c r="I113" s="38"/>
      <c r="J113" s="39"/>
    </row>
    <row r="114" spans="1:16" x14ac:dyDescent="0.25">
      <c r="A114" s="30" t="s">
        <v>38</v>
      </c>
      <c r="B114" s="30">
        <v>27</v>
      </c>
      <c r="C114" s="31" t="s">
        <v>513</v>
      </c>
      <c r="D114" s="30" t="s">
        <v>40</v>
      </c>
      <c r="E114" s="32" t="s">
        <v>514</v>
      </c>
      <c r="F114" s="33" t="s">
        <v>115</v>
      </c>
      <c r="G114" s="34">
        <v>4.2770000000000001</v>
      </c>
      <c r="H114" s="35">
        <v>0</v>
      </c>
      <c r="I114" s="35">
        <f>ROUND(G114*H114,P4)</f>
        <v>0</v>
      </c>
      <c r="J114" s="33" t="s">
        <v>43</v>
      </c>
      <c r="O114" s="36">
        <f>I114*0.21</f>
        <v>0</v>
      </c>
      <c r="P114">
        <v>3</v>
      </c>
    </row>
    <row r="115" spans="1:16" x14ac:dyDescent="0.25">
      <c r="A115" s="30" t="s">
        <v>44</v>
      </c>
      <c r="B115" s="37"/>
      <c r="C115" s="38"/>
      <c r="D115" s="38"/>
      <c r="E115" s="32" t="s">
        <v>515</v>
      </c>
      <c r="F115" s="38"/>
      <c r="G115" s="38"/>
      <c r="H115" s="38"/>
      <c r="I115" s="38"/>
      <c r="J115" s="39"/>
    </row>
    <row r="116" spans="1:16" x14ac:dyDescent="0.25">
      <c r="A116" s="30" t="s">
        <v>76</v>
      </c>
      <c r="B116" s="37"/>
      <c r="C116" s="38"/>
      <c r="D116" s="38"/>
      <c r="E116" s="40" t="s">
        <v>516</v>
      </c>
      <c r="F116" s="38"/>
      <c r="G116" s="38"/>
      <c r="H116" s="38"/>
      <c r="I116" s="38"/>
      <c r="J116" s="39"/>
    </row>
    <row r="117" spans="1:16" ht="330" x14ac:dyDescent="0.25">
      <c r="A117" s="30" t="s">
        <v>46</v>
      </c>
      <c r="B117" s="37"/>
      <c r="C117" s="38"/>
      <c r="D117" s="38"/>
      <c r="E117" s="32" t="s">
        <v>517</v>
      </c>
      <c r="F117" s="38"/>
      <c r="G117" s="38"/>
      <c r="H117" s="38"/>
      <c r="I117" s="38"/>
      <c r="J117" s="39"/>
    </row>
    <row r="118" spans="1:16" x14ac:dyDescent="0.25">
      <c r="A118" s="30" t="s">
        <v>38</v>
      </c>
      <c r="B118" s="30">
        <v>28</v>
      </c>
      <c r="C118" s="31" t="s">
        <v>518</v>
      </c>
      <c r="D118" s="30" t="s">
        <v>40</v>
      </c>
      <c r="E118" s="32" t="s">
        <v>519</v>
      </c>
      <c r="F118" s="33" t="s">
        <v>165</v>
      </c>
      <c r="G118" s="34">
        <v>166.59</v>
      </c>
      <c r="H118" s="35">
        <v>0</v>
      </c>
      <c r="I118" s="35">
        <f>ROUND(G118*H118,P4)</f>
        <v>0</v>
      </c>
      <c r="J118" s="33" t="s">
        <v>43</v>
      </c>
      <c r="O118" s="36">
        <f>I118*0.21</f>
        <v>0</v>
      </c>
      <c r="P118">
        <v>3</v>
      </c>
    </row>
    <row r="119" spans="1:16" ht="30" x14ac:dyDescent="0.25">
      <c r="A119" s="30" t="s">
        <v>44</v>
      </c>
      <c r="B119" s="37"/>
      <c r="C119" s="38"/>
      <c r="D119" s="38"/>
      <c r="E119" s="32" t="s">
        <v>520</v>
      </c>
      <c r="F119" s="38"/>
      <c r="G119" s="38"/>
      <c r="H119" s="38"/>
      <c r="I119" s="38"/>
      <c r="J119" s="39"/>
    </row>
    <row r="120" spans="1:16" x14ac:dyDescent="0.25">
      <c r="A120" s="30" t="s">
        <v>76</v>
      </c>
      <c r="B120" s="37"/>
      <c r="C120" s="38"/>
      <c r="D120" s="38"/>
      <c r="E120" s="40" t="s">
        <v>521</v>
      </c>
      <c r="F120" s="38"/>
      <c r="G120" s="38"/>
      <c r="H120" s="38"/>
      <c r="I120" s="38"/>
      <c r="J120" s="39"/>
    </row>
    <row r="121" spans="1:16" ht="120" x14ac:dyDescent="0.25">
      <c r="A121" s="30" t="s">
        <v>46</v>
      </c>
      <c r="B121" s="37"/>
      <c r="C121" s="38"/>
      <c r="D121" s="38"/>
      <c r="E121" s="32" t="s">
        <v>522</v>
      </c>
      <c r="F121" s="38"/>
      <c r="G121" s="38"/>
      <c r="H121" s="38"/>
      <c r="I121" s="38"/>
      <c r="J121" s="39"/>
    </row>
    <row r="122" spans="1:16" x14ac:dyDescent="0.25">
      <c r="A122" s="30" t="s">
        <v>38</v>
      </c>
      <c r="B122" s="30">
        <v>29</v>
      </c>
      <c r="C122" s="31" t="s">
        <v>523</v>
      </c>
      <c r="D122" s="30" t="s">
        <v>40</v>
      </c>
      <c r="E122" s="32" t="s">
        <v>524</v>
      </c>
      <c r="F122" s="33" t="s">
        <v>165</v>
      </c>
      <c r="G122" s="34">
        <v>83.295000000000002</v>
      </c>
      <c r="H122" s="35">
        <v>0</v>
      </c>
      <c r="I122" s="35">
        <f>ROUND(G122*H122,P4)</f>
        <v>0</v>
      </c>
      <c r="J122" s="33" t="s">
        <v>43</v>
      </c>
      <c r="O122" s="36">
        <f>I122*0.21</f>
        <v>0</v>
      </c>
      <c r="P122">
        <v>3</v>
      </c>
    </row>
    <row r="123" spans="1:16" ht="30" x14ac:dyDescent="0.25">
      <c r="A123" s="30" t="s">
        <v>44</v>
      </c>
      <c r="B123" s="37"/>
      <c r="C123" s="38"/>
      <c r="D123" s="38"/>
      <c r="E123" s="32" t="s">
        <v>525</v>
      </c>
      <c r="F123" s="38"/>
      <c r="G123" s="38"/>
      <c r="H123" s="38"/>
      <c r="I123" s="38"/>
      <c r="J123" s="39"/>
    </row>
    <row r="124" spans="1:16" x14ac:dyDescent="0.25">
      <c r="A124" s="30" t="s">
        <v>76</v>
      </c>
      <c r="B124" s="37"/>
      <c r="C124" s="38"/>
      <c r="D124" s="38"/>
      <c r="E124" s="40" t="s">
        <v>526</v>
      </c>
      <c r="F124" s="38"/>
      <c r="G124" s="38"/>
      <c r="H124" s="38"/>
      <c r="I124" s="38"/>
      <c r="J124" s="39"/>
    </row>
    <row r="125" spans="1:16" ht="120" x14ac:dyDescent="0.25">
      <c r="A125" s="30" t="s">
        <v>46</v>
      </c>
      <c r="B125" s="37"/>
      <c r="C125" s="38"/>
      <c r="D125" s="38"/>
      <c r="E125" s="32" t="s">
        <v>527</v>
      </c>
      <c r="F125" s="38"/>
      <c r="G125" s="38"/>
      <c r="H125" s="38"/>
      <c r="I125" s="38"/>
      <c r="J125" s="39"/>
    </row>
    <row r="126" spans="1:16" x14ac:dyDescent="0.25">
      <c r="A126" s="24" t="s">
        <v>35</v>
      </c>
      <c r="B126" s="25"/>
      <c r="C126" s="26" t="s">
        <v>268</v>
      </c>
      <c r="D126" s="27"/>
      <c r="E126" s="24" t="s">
        <v>269</v>
      </c>
      <c r="F126" s="27"/>
      <c r="G126" s="27"/>
      <c r="H126" s="27"/>
      <c r="I126" s="28">
        <f>SUMIFS(I127:I154,A127:A154,"P")</f>
        <v>0</v>
      </c>
      <c r="J126" s="29"/>
    </row>
    <row r="127" spans="1:16" x14ac:dyDescent="0.25">
      <c r="A127" s="30" t="s">
        <v>38</v>
      </c>
      <c r="B127" s="30">
        <v>30</v>
      </c>
      <c r="C127" s="31" t="s">
        <v>528</v>
      </c>
      <c r="D127" s="30" t="s">
        <v>40</v>
      </c>
      <c r="E127" s="32" t="s">
        <v>529</v>
      </c>
      <c r="F127" s="33" t="s">
        <v>530</v>
      </c>
      <c r="G127" s="34">
        <v>168</v>
      </c>
      <c r="H127" s="35">
        <v>0</v>
      </c>
      <c r="I127" s="35">
        <f>ROUND(G127*H127,P4)</f>
        <v>0</v>
      </c>
      <c r="J127" s="33" t="s">
        <v>43</v>
      </c>
      <c r="O127" s="36">
        <f>I127*0.21</f>
        <v>0</v>
      </c>
      <c r="P127">
        <v>3</v>
      </c>
    </row>
    <row r="128" spans="1:16" ht="30" x14ac:dyDescent="0.25">
      <c r="A128" s="30" t="s">
        <v>44</v>
      </c>
      <c r="B128" s="37"/>
      <c r="C128" s="38"/>
      <c r="D128" s="38"/>
      <c r="E128" s="32" t="s">
        <v>531</v>
      </c>
      <c r="F128" s="38"/>
      <c r="G128" s="38"/>
      <c r="H128" s="38"/>
      <c r="I128" s="38"/>
      <c r="J128" s="39"/>
    </row>
    <row r="129" spans="1:16" x14ac:dyDescent="0.25">
      <c r="A129" s="30" t="s">
        <v>76</v>
      </c>
      <c r="B129" s="37"/>
      <c r="C129" s="38"/>
      <c r="D129" s="38"/>
      <c r="E129" s="40" t="s">
        <v>532</v>
      </c>
      <c r="F129" s="38"/>
      <c r="G129" s="38"/>
      <c r="H129" s="38"/>
      <c r="I129" s="38"/>
      <c r="J129" s="39"/>
    </row>
    <row r="130" spans="1:16" ht="45" x14ac:dyDescent="0.25">
      <c r="A130" s="30" t="s">
        <v>46</v>
      </c>
      <c r="B130" s="37"/>
      <c r="C130" s="38"/>
      <c r="D130" s="38"/>
      <c r="E130" s="32" t="s">
        <v>533</v>
      </c>
      <c r="F130" s="38"/>
      <c r="G130" s="38"/>
      <c r="H130" s="38"/>
      <c r="I130" s="38"/>
      <c r="J130" s="39"/>
    </row>
    <row r="131" spans="1:16" x14ac:dyDescent="0.25">
      <c r="A131" s="30" t="s">
        <v>38</v>
      </c>
      <c r="B131" s="30">
        <v>31</v>
      </c>
      <c r="C131" s="31" t="s">
        <v>534</v>
      </c>
      <c r="D131" s="30" t="s">
        <v>40</v>
      </c>
      <c r="E131" s="32" t="s">
        <v>535</v>
      </c>
      <c r="F131" s="33" t="s">
        <v>142</v>
      </c>
      <c r="G131" s="34">
        <v>7.4870000000000001</v>
      </c>
      <c r="H131" s="35">
        <v>0</v>
      </c>
      <c r="I131" s="35">
        <f>ROUND(G131*H131,P4)</f>
        <v>0</v>
      </c>
      <c r="J131" s="33" t="s">
        <v>43</v>
      </c>
      <c r="O131" s="36">
        <f>I131*0.21</f>
        <v>0</v>
      </c>
      <c r="P131">
        <v>3</v>
      </c>
    </row>
    <row r="132" spans="1:16" x14ac:dyDescent="0.25">
      <c r="A132" s="30" t="s">
        <v>44</v>
      </c>
      <c r="B132" s="37"/>
      <c r="C132" s="38"/>
      <c r="D132" s="38"/>
      <c r="E132" s="32" t="s">
        <v>536</v>
      </c>
      <c r="F132" s="38"/>
      <c r="G132" s="38"/>
      <c r="H132" s="38"/>
      <c r="I132" s="38"/>
      <c r="J132" s="39"/>
    </row>
    <row r="133" spans="1:16" x14ac:dyDescent="0.25">
      <c r="A133" s="30" t="s">
        <v>76</v>
      </c>
      <c r="B133" s="37"/>
      <c r="C133" s="38"/>
      <c r="D133" s="38"/>
      <c r="E133" s="40" t="s">
        <v>537</v>
      </c>
      <c r="F133" s="38"/>
      <c r="G133" s="38"/>
      <c r="H133" s="38"/>
      <c r="I133" s="38"/>
      <c r="J133" s="39"/>
    </row>
    <row r="134" spans="1:16" ht="409.5" x14ac:dyDescent="0.25">
      <c r="A134" s="30" t="s">
        <v>46</v>
      </c>
      <c r="B134" s="37"/>
      <c r="C134" s="38"/>
      <c r="D134" s="38"/>
      <c r="E134" s="32" t="s">
        <v>538</v>
      </c>
      <c r="F134" s="38"/>
      <c r="G134" s="38"/>
      <c r="H134" s="38"/>
      <c r="I134" s="38"/>
      <c r="J134" s="39"/>
    </row>
    <row r="135" spans="1:16" x14ac:dyDescent="0.25">
      <c r="A135" s="30" t="s">
        <v>38</v>
      </c>
      <c r="B135" s="30">
        <v>32</v>
      </c>
      <c r="C135" s="31" t="s">
        <v>539</v>
      </c>
      <c r="D135" s="30" t="s">
        <v>40</v>
      </c>
      <c r="E135" s="32" t="s">
        <v>540</v>
      </c>
      <c r="F135" s="33" t="s">
        <v>115</v>
      </c>
      <c r="G135" s="34">
        <v>1.4970000000000001</v>
      </c>
      <c r="H135" s="35">
        <v>0</v>
      </c>
      <c r="I135" s="35">
        <f>ROUND(G135*H135,P4)</f>
        <v>0</v>
      </c>
      <c r="J135" s="33" t="s">
        <v>43</v>
      </c>
      <c r="O135" s="36">
        <f>I135*0.21</f>
        <v>0</v>
      </c>
      <c r="P135">
        <v>3</v>
      </c>
    </row>
    <row r="136" spans="1:16" x14ac:dyDescent="0.25">
      <c r="A136" s="30" t="s">
        <v>44</v>
      </c>
      <c r="B136" s="37"/>
      <c r="C136" s="38"/>
      <c r="D136" s="38"/>
      <c r="E136" s="32" t="s">
        <v>541</v>
      </c>
      <c r="F136" s="38"/>
      <c r="G136" s="38"/>
      <c r="H136" s="38"/>
      <c r="I136" s="38"/>
      <c r="J136" s="39"/>
    </row>
    <row r="137" spans="1:16" x14ac:dyDescent="0.25">
      <c r="A137" s="30" t="s">
        <v>76</v>
      </c>
      <c r="B137" s="37"/>
      <c r="C137" s="38"/>
      <c r="D137" s="38"/>
      <c r="E137" s="40" t="s">
        <v>542</v>
      </c>
      <c r="F137" s="38"/>
      <c r="G137" s="38"/>
      <c r="H137" s="38"/>
      <c r="I137" s="38"/>
      <c r="J137" s="39"/>
    </row>
    <row r="138" spans="1:16" ht="300" x14ac:dyDescent="0.25">
      <c r="A138" s="30" t="s">
        <v>46</v>
      </c>
      <c r="B138" s="37"/>
      <c r="C138" s="38"/>
      <c r="D138" s="38"/>
      <c r="E138" s="32" t="s">
        <v>543</v>
      </c>
      <c r="F138" s="38"/>
      <c r="G138" s="38"/>
      <c r="H138" s="38"/>
      <c r="I138" s="38"/>
      <c r="J138" s="39"/>
    </row>
    <row r="139" spans="1:16" x14ac:dyDescent="0.25">
      <c r="A139" s="30" t="s">
        <v>38</v>
      </c>
      <c r="B139" s="30">
        <v>33</v>
      </c>
      <c r="C139" s="31" t="s">
        <v>544</v>
      </c>
      <c r="D139" s="30" t="s">
        <v>40</v>
      </c>
      <c r="E139" s="32" t="s">
        <v>545</v>
      </c>
      <c r="F139" s="33" t="s">
        <v>142</v>
      </c>
      <c r="G139" s="34">
        <v>19.215</v>
      </c>
      <c r="H139" s="35">
        <v>0</v>
      </c>
      <c r="I139" s="35">
        <f>ROUND(G139*H139,P4)</f>
        <v>0</v>
      </c>
      <c r="J139" s="33" t="s">
        <v>43</v>
      </c>
      <c r="O139" s="36">
        <f>I139*0.21</f>
        <v>0</v>
      </c>
      <c r="P139">
        <v>3</v>
      </c>
    </row>
    <row r="140" spans="1:16" x14ac:dyDescent="0.25">
      <c r="A140" s="30" t="s">
        <v>44</v>
      </c>
      <c r="B140" s="37"/>
      <c r="C140" s="38"/>
      <c r="D140" s="38"/>
      <c r="E140" s="32" t="s">
        <v>546</v>
      </c>
      <c r="F140" s="38"/>
      <c r="G140" s="38"/>
      <c r="H140" s="38"/>
      <c r="I140" s="38"/>
      <c r="J140" s="39"/>
    </row>
    <row r="141" spans="1:16" x14ac:dyDescent="0.25">
      <c r="A141" s="30" t="s">
        <v>76</v>
      </c>
      <c r="B141" s="37"/>
      <c r="C141" s="38"/>
      <c r="D141" s="38"/>
      <c r="E141" s="40" t="s">
        <v>547</v>
      </c>
      <c r="F141" s="38"/>
      <c r="G141" s="38"/>
      <c r="H141" s="38"/>
      <c r="I141" s="38"/>
      <c r="J141" s="39"/>
    </row>
    <row r="142" spans="1:16" ht="409.5" x14ac:dyDescent="0.25">
      <c r="A142" s="30" t="s">
        <v>46</v>
      </c>
      <c r="B142" s="37"/>
      <c r="C142" s="38"/>
      <c r="D142" s="38"/>
      <c r="E142" s="32" t="s">
        <v>548</v>
      </c>
      <c r="F142" s="38"/>
      <c r="G142" s="38"/>
      <c r="H142" s="38"/>
      <c r="I142" s="38"/>
      <c r="J142" s="39"/>
    </row>
    <row r="143" spans="1:16" x14ac:dyDescent="0.25">
      <c r="A143" s="30" t="s">
        <v>38</v>
      </c>
      <c r="B143" s="30">
        <v>34</v>
      </c>
      <c r="C143" s="31" t="s">
        <v>549</v>
      </c>
      <c r="D143" s="30" t="s">
        <v>40</v>
      </c>
      <c r="E143" s="32" t="s">
        <v>550</v>
      </c>
      <c r="F143" s="33" t="s">
        <v>115</v>
      </c>
      <c r="G143" s="34">
        <v>3.4590000000000001</v>
      </c>
      <c r="H143" s="35">
        <v>0</v>
      </c>
      <c r="I143" s="35">
        <f>ROUND(G143*H143,P4)</f>
        <v>0</v>
      </c>
      <c r="J143" s="33" t="s">
        <v>43</v>
      </c>
      <c r="O143" s="36">
        <f>I143*0.21</f>
        <v>0</v>
      </c>
      <c r="P143">
        <v>3</v>
      </c>
    </row>
    <row r="144" spans="1:16" x14ac:dyDescent="0.25">
      <c r="A144" s="30" t="s">
        <v>44</v>
      </c>
      <c r="B144" s="37"/>
      <c r="C144" s="38"/>
      <c r="D144" s="38"/>
      <c r="E144" s="32" t="s">
        <v>551</v>
      </c>
      <c r="F144" s="38"/>
      <c r="G144" s="38"/>
      <c r="H144" s="38"/>
      <c r="I144" s="38"/>
      <c r="J144" s="39"/>
    </row>
    <row r="145" spans="1:16" x14ac:dyDescent="0.25">
      <c r="A145" s="30" t="s">
        <v>76</v>
      </c>
      <c r="B145" s="37"/>
      <c r="C145" s="38"/>
      <c r="D145" s="38"/>
      <c r="E145" s="40" t="s">
        <v>552</v>
      </c>
      <c r="F145" s="38"/>
      <c r="G145" s="38"/>
      <c r="H145" s="38"/>
      <c r="I145" s="38"/>
      <c r="J145" s="39"/>
    </row>
    <row r="146" spans="1:16" ht="330" x14ac:dyDescent="0.25">
      <c r="A146" s="30" t="s">
        <v>46</v>
      </c>
      <c r="B146" s="37"/>
      <c r="C146" s="38"/>
      <c r="D146" s="38"/>
      <c r="E146" s="32" t="s">
        <v>517</v>
      </c>
      <c r="F146" s="38"/>
      <c r="G146" s="38"/>
      <c r="H146" s="38"/>
      <c r="I146" s="38"/>
      <c r="J146" s="39"/>
    </row>
    <row r="147" spans="1:16" x14ac:dyDescent="0.25">
      <c r="A147" s="30" t="s">
        <v>38</v>
      </c>
      <c r="B147" s="30">
        <v>35</v>
      </c>
      <c r="C147" s="31" t="s">
        <v>553</v>
      </c>
      <c r="D147" s="30" t="s">
        <v>40</v>
      </c>
      <c r="E147" s="32" t="s">
        <v>554</v>
      </c>
      <c r="F147" s="33" t="s">
        <v>142</v>
      </c>
      <c r="G147" s="34">
        <v>36.207000000000001</v>
      </c>
      <c r="H147" s="35">
        <v>0</v>
      </c>
      <c r="I147" s="35">
        <f>ROUND(G147*H147,P4)</f>
        <v>0</v>
      </c>
      <c r="J147" s="33" t="s">
        <v>43</v>
      </c>
      <c r="O147" s="36">
        <f>I147*0.21</f>
        <v>0</v>
      </c>
      <c r="P147">
        <v>3</v>
      </c>
    </row>
    <row r="148" spans="1:16" ht="45" x14ac:dyDescent="0.25">
      <c r="A148" s="30" t="s">
        <v>44</v>
      </c>
      <c r="B148" s="37"/>
      <c r="C148" s="38"/>
      <c r="D148" s="38"/>
      <c r="E148" s="32" t="s">
        <v>555</v>
      </c>
      <c r="F148" s="38"/>
      <c r="G148" s="38"/>
      <c r="H148" s="38"/>
      <c r="I148" s="38"/>
      <c r="J148" s="39"/>
    </row>
    <row r="149" spans="1:16" x14ac:dyDescent="0.25">
      <c r="A149" s="30" t="s">
        <v>76</v>
      </c>
      <c r="B149" s="37"/>
      <c r="C149" s="38"/>
      <c r="D149" s="38"/>
      <c r="E149" s="40" t="s">
        <v>556</v>
      </c>
      <c r="F149" s="38"/>
      <c r="G149" s="38"/>
      <c r="H149" s="38"/>
      <c r="I149" s="38"/>
      <c r="J149" s="39"/>
    </row>
    <row r="150" spans="1:16" ht="409.5" x14ac:dyDescent="0.25">
      <c r="A150" s="30" t="s">
        <v>46</v>
      </c>
      <c r="B150" s="37"/>
      <c r="C150" s="38"/>
      <c r="D150" s="38"/>
      <c r="E150" s="32" t="s">
        <v>548</v>
      </c>
      <c r="F150" s="38"/>
      <c r="G150" s="38"/>
      <c r="H150" s="38"/>
      <c r="I150" s="38"/>
      <c r="J150" s="39"/>
    </row>
    <row r="151" spans="1:16" x14ac:dyDescent="0.25">
      <c r="A151" s="30" t="s">
        <v>38</v>
      </c>
      <c r="B151" s="30">
        <v>36</v>
      </c>
      <c r="C151" s="31" t="s">
        <v>557</v>
      </c>
      <c r="D151" s="30" t="s">
        <v>40</v>
      </c>
      <c r="E151" s="32" t="s">
        <v>558</v>
      </c>
      <c r="F151" s="33" t="s">
        <v>115</v>
      </c>
      <c r="G151" s="34">
        <v>6.5170000000000003</v>
      </c>
      <c r="H151" s="35">
        <v>0</v>
      </c>
      <c r="I151" s="35">
        <f>ROUND(G151*H151,P4)</f>
        <v>0</v>
      </c>
      <c r="J151" s="33" t="s">
        <v>43</v>
      </c>
      <c r="O151" s="36">
        <f>I151*0.21</f>
        <v>0</v>
      </c>
      <c r="P151">
        <v>3</v>
      </c>
    </row>
    <row r="152" spans="1:16" x14ac:dyDescent="0.25">
      <c r="A152" s="30" t="s">
        <v>44</v>
      </c>
      <c r="B152" s="37"/>
      <c r="C152" s="38"/>
      <c r="D152" s="38"/>
      <c r="E152" s="32" t="s">
        <v>559</v>
      </c>
      <c r="F152" s="38"/>
      <c r="G152" s="38"/>
      <c r="H152" s="38"/>
      <c r="I152" s="38"/>
      <c r="J152" s="39"/>
    </row>
    <row r="153" spans="1:16" x14ac:dyDescent="0.25">
      <c r="A153" s="30" t="s">
        <v>76</v>
      </c>
      <c r="B153" s="37"/>
      <c r="C153" s="38"/>
      <c r="D153" s="38"/>
      <c r="E153" s="40" t="s">
        <v>560</v>
      </c>
      <c r="F153" s="38"/>
      <c r="G153" s="38"/>
      <c r="H153" s="38"/>
      <c r="I153" s="38"/>
      <c r="J153" s="39"/>
    </row>
    <row r="154" spans="1:16" ht="330" x14ac:dyDescent="0.25">
      <c r="A154" s="30" t="s">
        <v>46</v>
      </c>
      <c r="B154" s="37"/>
      <c r="C154" s="38"/>
      <c r="D154" s="38"/>
      <c r="E154" s="32" t="s">
        <v>517</v>
      </c>
      <c r="F154" s="38"/>
      <c r="G154" s="38"/>
      <c r="H154" s="38"/>
      <c r="I154" s="38"/>
      <c r="J154" s="39"/>
    </row>
    <row r="155" spans="1:16" x14ac:dyDescent="0.25">
      <c r="A155" s="24" t="s">
        <v>35</v>
      </c>
      <c r="B155" s="25"/>
      <c r="C155" s="26" t="s">
        <v>561</v>
      </c>
      <c r="D155" s="27"/>
      <c r="E155" s="24" t="s">
        <v>562</v>
      </c>
      <c r="F155" s="27"/>
      <c r="G155" s="27"/>
      <c r="H155" s="27"/>
      <c r="I155" s="28">
        <f>SUMIFS(I156:I187,A156:A187,"P")</f>
        <v>0</v>
      </c>
      <c r="J155" s="29"/>
    </row>
    <row r="156" spans="1:16" x14ac:dyDescent="0.25">
      <c r="A156" s="30" t="s">
        <v>38</v>
      </c>
      <c r="B156" s="30">
        <v>37</v>
      </c>
      <c r="C156" s="31" t="s">
        <v>563</v>
      </c>
      <c r="D156" s="30" t="s">
        <v>40</v>
      </c>
      <c r="E156" s="32" t="s">
        <v>564</v>
      </c>
      <c r="F156" s="33" t="s">
        <v>142</v>
      </c>
      <c r="G156" s="34">
        <v>2.9060000000000001</v>
      </c>
      <c r="H156" s="35">
        <v>0</v>
      </c>
      <c r="I156" s="35">
        <f>ROUND(G156*H156,P4)</f>
        <v>0</v>
      </c>
      <c r="J156" s="33" t="s">
        <v>43</v>
      </c>
      <c r="O156" s="36">
        <f>I156*0.21</f>
        <v>0</v>
      </c>
      <c r="P156">
        <v>3</v>
      </c>
    </row>
    <row r="157" spans="1:16" ht="30" x14ac:dyDescent="0.25">
      <c r="A157" s="30" t="s">
        <v>44</v>
      </c>
      <c r="B157" s="37"/>
      <c r="C157" s="38"/>
      <c r="D157" s="38"/>
      <c r="E157" s="32" t="s">
        <v>565</v>
      </c>
      <c r="F157" s="38"/>
      <c r="G157" s="38"/>
      <c r="H157" s="38"/>
      <c r="I157" s="38"/>
      <c r="J157" s="39"/>
    </row>
    <row r="158" spans="1:16" x14ac:dyDescent="0.25">
      <c r="A158" s="30" t="s">
        <v>76</v>
      </c>
      <c r="B158" s="37"/>
      <c r="C158" s="38"/>
      <c r="D158" s="38"/>
      <c r="E158" s="40" t="s">
        <v>566</v>
      </c>
      <c r="F158" s="38"/>
      <c r="G158" s="38"/>
      <c r="H158" s="38"/>
      <c r="I158" s="38"/>
      <c r="J158" s="39"/>
    </row>
    <row r="159" spans="1:16" ht="300" x14ac:dyDescent="0.25">
      <c r="A159" s="30" t="s">
        <v>46</v>
      </c>
      <c r="B159" s="37"/>
      <c r="C159" s="38"/>
      <c r="D159" s="38"/>
      <c r="E159" s="32" t="s">
        <v>567</v>
      </c>
      <c r="F159" s="38"/>
      <c r="G159" s="38"/>
      <c r="H159" s="38"/>
      <c r="I159" s="38"/>
      <c r="J159" s="39"/>
    </row>
    <row r="160" spans="1:16" x14ac:dyDescent="0.25">
      <c r="A160" s="30" t="s">
        <v>38</v>
      </c>
      <c r="B160" s="30">
        <v>38</v>
      </c>
      <c r="C160" s="31" t="s">
        <v>568</v>
      </c>
      <c r="D160" s="30" t="s">
        <v>72</v>
      </c>
      <c r="E160" s="32" t="s">
        <v>569</v>
      </c>
      <c r="F160" s="33" t="s">
        <v>142</v>
      </c>
      <c r="G160" s="34">
        <v>9.1969999999999992</v>
      </c>
      <c r="H160" s="35">
        <v>0</v>
      </c>
      <c r="I160" s="35">
        <f>ROUND(G160*H160,P4)</f>
        <v>0</v>
      </c>
      <c r="J160" s="33" t="s">
        <v>43</v>
      </c>
      <c r="O160" s="36">
        <f>I160*0.21</f>
        <v>0</v>
      </c>
      <c r="P160">
        <v>3</v>
      </c>
    </row>
    <row r="161" spans="1:16" x14ac:dyDescent="0.25">
      <c r="A161" s="30" t="s">
        <v>44</v>
      </c>
      <c r="B161" s="37"/>
      <c r="C161" s="38"/>
      <c r="D161" s="38"/>
      <c r="E161" s="32" t="s">
        <v>570</v>
      </c>
      <c r="F161" s="38"/>
      <c r="G161" s="38"/>
      <c r="H161" s="38"/>
      <c r="I161" s="38"/>
      <c r="J161" s="39"/>
    </row>
    <row r="162" spans="1:16" x14ac:dyDescent="0.25">
      <c r="A162" s="30" t="s">
        <v>76</v>
      </c>
      <c r="B162" s="37"/>
      <c r="C162" s="38"/>
      <c r="D162" s="38"/>
      <c r="E162" s="40" t="s">
        <v>571</v>
      </c>
      <c r="F162" s="38"/>
      <c r="G162" s="38"/>
      <c r="H162" s="38"/>
      <c r="I162" s="38"/>
      <c r="J162" s="39"/>
    </row>
    <row r="163" spans="1:16" ht="409.5" x14ac:dyDescent="0.25">
      <c r="A163" s="30" t="s">
        <v>46</v>
      </c>
      <c r="B163" s="37"/>
      <c r="C163" s="38"/>
      <c r="D163" s="38"/>
      <c r="E163" s="32" t="s">
        <v>548</v>
      </c>
      <c r="F163" s="38"/>
      <c r="G163" s="38"/>
      <c r="H163" s="38"/>
      <c r="I163" s="38"/>
      <c r="J163" s="39"/>
    </row>
    <row r="164" spans="1:16" x14ac:dyDescent="0.25">
      <c r="A164" s="30" t="s">
        <v>38</v>
      </c>
      <c r="B164" s="30">
        <v>39</v>
      </c>
      <c r="C164" s="31" t="s">
        <v>568</v>
      </c>
      <c r="D164" s="30" t="s">
        <v>78</v>
      </c>
      <c r="E164" s="32" t="s">
        <v>569</v>
      </c>
      <c r="F164" s="33" t="s">
        <v>142</v>
      </c>
      <c r="G164" s="34">
        <v>13.898</v>
      </c>
      <c r="H164" s="35">
        <v>0</v>
      </c>
      <c r="I164" s="35">
        <f>ROUND(G164*H164,P4)</f>
        <v>0</v>
      </c>
      <c r="J164" s="33" t="s">
        <v>43</v>
      </c>
      <c r="O164" s="36">
        <f>I164*0.21</f>
        <v>0</v>
      </c>
      <c r="P164">
        <v>3</v>
      </c>
    </row>
    <row r="165" spans="1:16" x14ac:dyDescent="0.25">
      <c r="A165" s="30" t="s">
        <v>44</v>
      </c>
      <c r="B165" s="37"/>
      <c r="C165" s="38"/>
      <c r="D165" s="38"/>
      <c r="E165" s="32" t="s">
        <v>572</v>
      </c>
      <c r="F165" s="38"/>
      <c r="G165" s="38"/>
      <c r="H165" s="38"/>
      <c r="I165" s="38"/>
      <c r="J165" s="39"/>
    </row>
    <row r="166" spans="1:16" x14ac:dyDescent="0.25">
      <c r="A166" s="30" t="s">
        <v>76</v>
      </c>
      <c r="B166" s="37"/>
      <c r="C166" s="38"/>
      <c r="D166" s="38"/>
      <c r="E166" s="40" t="s">
        <v>573</v>
      </c>
      <c r="F166" s="38"/>
      <c r="G166" s="38"/>
      <c r="H166" s="38"/>
      <c r="I166" s="38"/>
      <c r="J166" s="39"/>
    </row>
    <row r="167" spans="1:16" ht="409.5" x14ac:dyDescent="0.25">
      <c r="A167" s="30" t="s">
        <v>46</v>
      </c>
      <c r="B167" s="37"/>
      <c r="C167" s="38"/>
      <c r="D167" s="38"/>
      <c r="E167" s="32" t="s">
        <v>548</v>
      </c>
      <c r="F167" s="38"/>
      <c r="G167" s="38"/>
      <c r="H167" s="38"/>
      <c r="I167" s="38"/>
      <c r="J167" s="39"/>
    </row>
    <row r="168" spans="1:16" x14ac:dyDescent="0.25">
      <c r="A168" s="30" t="s">
        <v>38</v>
      </c>
      <c r="B168" s="30">
        <v>40</v>
      </c>
      <c r="C168" s="31" t="s">
        <v>568</v>
      </c>
      <c r="D168" s="30" t="s">
        <v>121</v>
      </c>
      <c r="E168" s="32" t="s">
        <v>569</v>
      </c>
      <c r="F168" s="33" t="s">
        <v>142</v>
      </c>
      <c r="G168" s="34">
        <v>16.577999999999999</v>
      </c>
      <c r="H168" s="35">
        <v>0</v>
      </c>
      <c r="I168" s="35">
        <f>ROUND(G168*H168,P4)</f>
        <v>0</v>
      </c>
      <c r="J168" s="33" t="s">
        <v>43</v>
      </c>
      <c r="O168" s="36">
        <f>I168*0.21</f>
        <v>0</v>
      </c>
      <c r="P168">
        <v>3</v>
      </c>
    </row>
    <row r="169" spans="1:16" x14ac:dyDescent="0.25">
      <c r="A169" s="30" t="s">
        <v>44</v>
      </c>
      <c r="B169" s="37"/>
      <c r="C169" s="38"/>
      <c r="D169" s="38"/>
      <c r="E169" s="32" t="s">
        <v>574</v>
      </c>
      <c r="F169" s="38"/>
      <c r="G169" s="38"/>
      <c r="H169" s="38"/>
      <c r="I169" s="38"/>
      <c r="J169" s="39"/>
    </row>
    <row r="170" spans="1:16" x14ac:dyDescent="0.25">
      <c r="A170" s="30" t="s">
        <v>76</v>
      </c>
      <c r="B170" s="37"/>
      <c r="C170" s="38"/>
      <c r="D170" s="38"/>
      <c r="E170" s="40" t="s">
        <v>575</v>
      </c>
      <c r="F170" s="38"/>
      <c r="G170" s="38"/>
      <c r="H170" s="38"/>
      <c r="I170" s="38"/>
      <c r="J170" s="39"/>
    </row>
    <row r="171" spans="1:16" ht="409.5" x14ac:dyDescent="0.25">
      <c r="A171" s="30" t="s">
        <v>46</v>
      </c>
      <c r="B171" s="37"/>
      <c r="C171" s="38"/>
      <c r="D171" s="38"/>
      <c r="E171" s="32" t="s">
        <v>548</v>
      </c>
      <c r="F171" s="38"/>
      <c r="G171" s="38"/>
      <c r="H171" s="38"/>
      <c r="I171" s="38"/>
      <c r="J171" s="39"/>
    </row>
    <row r="172" spans="1:16" x14ac:dyDescent="0.25">
      <c r="A172" s="30" t="s">
        <v>38</v>
      </c>
      <c r="B172" s="30">
        <v>41</v>
      </c>
      <c r="C172" s="31" t="s">
        <v>576</v>
      </c>
      <c r="D172" s="30" t="s">
        <v>40</v>
      </c>
      <c r="E172" s="32" t="s">
        <v>577</v>
      </c>
      <c r="F172" s="33" t="s">
        <v>142</v>
      </c>
      <c r="G172" s="34">
        <v>38.618000000000002</v>
      </c>
      <c r="H172" s="35">
        <v>0</v>
      </c>
      <c r="I172" s="35">
        <f>ROUND(G172*H172,P4)</f>
        <v>0</v>
      </c>
      <c r="J172" s="33" t="s">
        <v>43</v>
      </c>
      <c r="O172" s="36">
        <f>I172*0.21</f>
        <v>0</v>
      </c>
      <c r="P172">
        <v>3</v>
      </c>
    </row>
    <row r="173" spans="1:16" x14ac:dyDescent="0.25">
      <c r="A173" s="30" t="s">
        <v>44</v>
      </c>
      <c r="B173" s="37"/>
      <c r="C173" s="38"/>
      <c r="D173" s="38"/>
      <c r="E173" s="32" t="s">
        <v>578</v>
      </c>
      <c r="F173" s="38"/>
      <c r="G173" s="38"/>
      <c r="H173" s="38"/>
      <c r="I173" s="38"/>
      <c r="J173" s="39"/>
    </row>
    <row r="174" spans="1:16" x14ac:dyDescent="0.25">
      <c r="A174" s="30" t="s">
        <v>76</v>
      </c>
      <c r="B174" s="37"/>
      <c r="C174" s="38"/>
      <c r="D174" s="38"/>
      <c r="E174" s="40" t="s">
        <v>579</v>
      </c>
      <c r="F174" s="38"/>
      <c r="G174" s="38"/>
      <c r="H174" s="38"/>
      <c r="I174" s="38"/>
      <c r="J174" s="39"/>
    </row>
    <row r="175" spans="1:16" ht="409.5" x14ac:dyDescent="0.25">
      <c r="A175" s="30" t="s">
        <v>46</v>
      </c>
      <c r="B175" s="37"/>
      <c r="C175" s="38"/>
      <c r="D175" s="38"/>
      <c r="E175" s="32" t="s">
        <v>548</v>
      </c>
      <c r="F175" s="38"/>
      <c r="G175" s="38"/>
      <c r="H175" s="38"/>
      <c r="I175" s="38"/>
      <c r="J175" s="39"/>
    </row>
    <row r="176" spans="1:16" x14ac:dyDescent="0.25">
      <c r="A176" s="30" t="s">
        <v>38</v>
      </c>
      <c r="B176" s="30">
        <v>42</v>
      </c>
      <c r="C176" s="31" t="s">
        <v>580</v>
      </c>
      <c r="D176" s="30" t="s">
        <v>40</v>
      </c>
      <c r="E176" s="32" t="s">
        <v>581</v>
      </c>
      <c r="F176" s="33" t="s">
        <v>142</v>
      </c>
      <c r="G176" s="34">
        <v>4.7789999999999999</v>
      </c>
      <c r="H176" s="35">
        <v>0</v>
      </c>
      <c r="I176" s="35">
        <f>ROUND(G176*H176,P4)</f>
        <v>0</v>
      </c>
      <c r="J176" s="33" t="s">
        <v>43</v>
      </c>
      <c r="O176" s="36">
        <f>I176*0.21</f>
        <v>0</v>
      </c>
      <c r="P176">
        <v>3</v>
      </c>
    </row>
    <row r="177" spans="1:16" ht="45" x14ac:dyDescent="0.25">
      <c r="A177" s="30" t="s">
        <v>44</v>
      </c>
      <c r="B177" s="37"/>
      <c r="C177" s="38"/>
      <c r="D177" s="38"/>
      <c r="E177" s="32" t="s">
        <v>582</v>
      </c>
      <c r="F177" s="38"/>
      <c r="G177" s="38"/>
      <c r="H177" s="38"/>
      <c r="I177" s="38"/>
      <c r="J177" s="39"/>
    </row>
    <row r="178" spans="1:16" x14ac:dyDescent="0.25">
      <c r="A178" s="30" t="s">
        <v>76</v>
      </c>
      <c r="B178" s="37"/>
      <c r="C178" s="38"/>
      <c r="D178" s="38"/>
      <c r="E178" s="40" t="s">
        <v>583</v>
      </c>
      <c r="F178" s="38"/>
      <c r="G178" s="38"/>
      <c r="H178" s="38"/>
      <c r="I178" s="38"/>
      <c r="J178" s="39"/>
    </row>
    <row r="179" spans="1:16" ht="75" x14ac:dyDescent="0.25">
      <c r="A179" s="30" t="s">
        <v>46</v>
      </c>
      <c r="B179" s="37"/>
      <c r="C179" s="38"/>
      <c r="D179" s="38"/>
      <c r="E179" s="32" t="s">
        <v>584</v>
      </c>
      <c r="F179" s="38"/>
      <c r="G179" s="38"/>
      <c r="H179" s="38"/>
      <c r="I179" s="38"/>
      <c r="J179" s="39"/>
    </row>
    <row r="180" spans="1:16" x14ac:dyDescent="0.25">
      <c r="A180" s="30" t="s">
        <v>38</v>
      </c>
      <c r="B180" s="30">
        <v>43</v>
      </c>
      <c r="C180" s="31" t="s">
        <v>585</v>
      </c>
      <c r="D180" s="30" t="s">
        <v>40</v>
      </c>
      <c r="E180" s="32" t="s">
        <v>586</v>
      </c>
      <c r="F180" s="33" t="s">
        <v>142</v>
      </c>
      <c r="G180" s="34">
        <v>49.817</v>
      </c>
      <c r="H180" s="35">
        <v>0</v>
      </c>
      <c r="I180" s="35">
        <f>ROUND(G180*H180,P4)</f>
        <v>0</v>
      </c>
      <c r="J180" s="33" t="s">
        <v>43</v>
      </c>
      <c r="O180" s="36">
        <f>I180*0.21</f>
        <v>0</v>
      </c>
      <c r="P180">
        <v>3</v>
      </c>
    </row>
    <row r="181" spans="1:16" ht="45" x14ac:dyDescent="0.25">
      <c r="A181" s="30" t="s">
        <v>44</v>
      </c>
      <c r="B181" s="37"/>
      <c r="C181" s="38"/>
      <c r="D181" s="38"/>
      <c r="E181" s="32" t="s">
        <v>587</v>
      </c>
      <c r="F181" s="38"/>
      <c r="G181" s="38"/>
      <c r="H181" s="38"/>
      <c r="I181" s="38"/>
      <c r="J181" s="39"/>
    </row>
    <row r="182" spans="1:16" x14ac:dyDescent="0.25">
      <c r="A182" s="30" t="s">
        <v>76</v>
      </c>
      <c r="B182" s="37"/>
      <c r="C182" s="38"/>
      <c r="D182" s="38"/>
      <c r="E182" s="40" t="s">
        <v>588</v>
      </c>
      <c r="F182" s="38"/>
      <c r="G182" s="38"/>
      <c r="H182" s="38"/>
      <c r="I182" s="38"/>
      <c r="J182" s="39"/>
    </row>
    <row r="183" spans="1:16" ht="180" x14ac:dyDescent="0.25">
      <c r="A183" s="30" t="s">
        <v>46</v>
      </c>
      <c r="B183" s="37"/>
      <c r="C183" s="38"/>
      <c r="D183" s="38"/>
      <c r="E183" s="32" t="s">
        <v>589</v>
      </c>
      <c r="F183" s="38"/>
      <c r="G183" s="38"/>
      <c r="H183" s="38"/>
      <c r="I183" s="38"/>
      <c r="J183" s="39"/>
    </row>
    <row r="184" spans="1:16" x14ac:dyDescent="0.25">
      <c r="A184" s="30" t="s">
        <v>38</v>
      </c>
      <c r="B184" s="30">
        <v>44</v>
      </c>
      <c r="C184" s="31" t="s">
        <v>590</v>
      </c>
      <c r="D184" s="30" t="s">
        <v>40</v>
      </c>
      <c r="E184" s="32" t="s">
        <v>591</v>
      </c>
      <c r="F184" s="33" t="s">
        <v>142</v>
      </c>
      <c r="G184" s="34">
        <v>2.0350000000000001</v>
      </c>
      <c r="H184" s="35">
        <v>0</v>
      </c>
      <c r="I184" s="35">
        <f>ROUND(G184*H184,P4)</f>
        <v>0</v>
      </c>
      <c r="J184" s="33" t="s">
        <v>43</v>
      </c>
      <c r="O184" s="36">
        <f>I184*0.21</f>
        <v>0</v>
      </c>
      <c r="P184">
        <v>3</v>
      </c>
    </row>
    <row r="185" spans="1:16" x14ac:dyDescent="0.25">
      <c r="A185" s="30" t="s">
        <v>44</v>
      </c>
      <c r="B185" s="37"/>
      <c r="C185" s="38"/>
      <c r="D185" s="38"/>
      <c r="E185" s="44" t="s">
        <v>40</v>
      </c>
      <c r="F185" s="38"/>
      <c r="G185" s="38"/>
      <c r="H185" s="38"/>
      <c r="I185" s="38"/>
      <c r="J185" s="39"/>
    </row>
    <row r="186" spans="1:16" x14ac:dyDescent="0.25">
      <c r="A186" s="30" t="s">
        <v>76</v>
      </c>
      <c r="B186" s="37"/>
      <c r="C186" s="38"/>
      <c r="D186" s="38"/>
      <c r="E186" s="40" t="s">
        <v>465</v>
      </c>
      <c r="F186" s="38"/>
      <c r="G186" s="38"/>
      <c r="H186" s="38"/>
      <c r="I186" s="38"/>
      <c r="J186" s="39"/>
    </row>
    <row r="187" spans="1:16" ht="409.5" x14ac:dyDescent="0.25">
      <c r="A187" s="30" t="s">
        <v>46</v>
      </c>
      <c r="B187" s="37"/>
      <c r="C187" s="38"/>
      <c r="D187" s="38"/>
      <c r="E187" s="32" t="s">
        <v>592</v>
      </c>
      <c r="F187" s="38"/>
      <c r="G187" s="38"/>
      <c r="H187" s="38"/>
      <c r="I187" s="38"/>
      <c r="J187" s="39"/>
    </row>
    <row r="188" spans="1:16" x14ac:dyDescent="0.25">
      <c r="A188" s="24" t="s">
        <v>35</v>
      </c>
      <c r="B188" s="25"/>
      <c r="C188" s="26" t="s">
        <v>275</v>
      </c>
      <c r="D188" s="27"/>
      <c r="E188" s="24" t="s">
        <v>276</v>
      </c>
      <c r="F188" s="27"/>
      <c r="G188" s="27"/>
      <c r="H188" s="27"/>
      <c r="I188" s="28">
        <f>SUMIFS(I189:I211,A189:A211,"P")</f>
        <v>0</v>
      </c>
      <c r="J188" s="29"/>
    </row>
    <row r="189" spans="1:16" x14ac:dyDescent="0.25">
      <c r="A189" s="30" t="s">
        <v>38</v>
      </c>
      <c r="B189" s="30">
        <v>45</v>
      </c>
      <c r="C189" s="31" t="s">
        <v>593</v>
      </c>
      <c r="D189" s="30" t="s">
        <v>40</v>
      </c>
      <c r="E189" s="32" t="s">
        <v>594</v>
      </c>
      <c r="F189" s="33" t="s">
        <v>165</v>
      </c>
      <c r="G189" s="34">
        <v>80.947000000000003</v>
      </c>
      <c r="H189" s="35">
        <v>0</v>
      </c>
      <c r="I189" s="35">
        <f>ROUND(G189*H189,P4)</f>
        <v>0</v>
      </c>
      <c r="J189" s="33" t="s">
        <v>43</v>
      </c>
      <c r="O189" s="36">
        <f>I189*0.21</f>
        <v>0</v>
      </c>
      <c r="P189">
        <v>3</v>
      </c>
    </row>
    <row r="190" spans="1:16" ht="30" x14ac:dyDescent="0.25">
      <c r="A190" s="30" t="s">
        <v>44</v>
      </c>
      <c r="B190" s="37"/>
      <c r="C190" s="38"/>
      <c r="D190" s="38"/>
      <c r="E190" s="32" t="s">
        <v>595</v>
      </c>
      <c r="F190" s="38"/>
      <c r="G190" s="38"/>
      <c r="H190" s="38"/>
      <c r="I190" s="38"/>
      <c r="J190" s="39"/>
    </row>
    <row r="191" spans="1:16" x14ac:dyDescent="0.25">
      <c r="A191" s="30" t="s">
        <v>76</v>
      </c>
      <c r="B191" s="37"/>
      <c r="C191" s="38"/>
      <c r="D191" s="38"/>
      <c r="E191" s="40" t="s">
        <v>596</v>
      </c>
      <c r="F191" s="38"/>
      <c r="G191" s="38"/>
      <c r="H191" s="38"/>
      <c r="I191" s="38"/>
      <c r="J191" s="39"/>
    </row>
    <row r="192" spans="1:16" ht="75" x14ac:dyDescent="0.25">
      <c r="A192" s="30" t="s">
        <v>46</v>
      </c>
      <c r="B192" s="37"/>
      <c r="C192" s="38"/>
      <c r="D192" s="38"/>
      <c r="E192" s="32" t="s">
        <v>298</v>
      </c>
      <c r="F192" s="38"/>
      <c r="G192" s="38"/>
      <c r="H192" s="38"/>
      <c r="I192" s="38"/>
      <c r="J192" s="39"/>
    </row>
    <row r="193" spans="1:16" x14ac:dyDescent="0.25">
      <c r="A193" s="30" t="s">
        <v>38</v>
      </c>
      <c r="B193" s="30">
        <v>46</v>
      </c>
      <c r="C193" s="31" t="s">
        <v>597</v>
      </c>
      <c r="D193" s="30" t="s">
        <v>40</v>
      </c>
      <c r="E193" s="32" t="s">
        <v>598</v>
      </c>
      <c r="F193" s="33" t="s">
        <v>165</v>
      </c>
      <c r="G193" s="34">
        <v>7.9</v>
      </c>
      <c r="H193" s="35">
        <v>0</v>
      </c>
      <c r="I193" s="35">
        <f>ROUND(G193*H193,P4)</f>
        <v>0</v>
      </c>
      <c r="J193" s="33" t="s">
        <v>43</v>
      </c>
      <c r="O193" s="36">
        <f>I193*0.21</f>
        <v>0</v>
      </c>
      <c r="P193">
        <v>3</v>
      </c>
    </row>
    <row r="194" spans="1:16" ht="30" x14ac:dyDescent="0.25">
      <c r="A194" s="30" t="s">
        <v>44</v>
      </c>
      <c r="B194" s="37"/>
      <c r="C194" s="38"/>
      <c r="D194" s="38"/>
      <c r="E194" s="32" t="s">
        <v>599</v>
      </c>
      <c r="F194" s="38"/>
      <c r="G194" s="38"/>
      <c r="H194" s="38"/>
      <c r="I194" s="38"/>
      <c r="J194" s="39"/>
    </row>
    <row r="195" spans="1:16" x14ac:dyDescent="0.25">
      <c r="A195" s="30" t="s">
        <v>76</v>
      </c>
      <c r="B195" s="37"/>
      <c r="C195" s="38"/>
      <c r="D195" s="38"/>
      <c r="E195" s="40" t="s">
        <v>600</v>
      </c>
      <c r="F195" s="38"/>
      <c r="G195" s="38"/>
      <c r="H195" s="38"/>
      <c r="I195" s="38"/>
      <c r="J195" s="39"/>
    </row>
    <row r="196" spans="1:16" ht="75" x14ac:dyDescent="0.25">
      <c r="A196" s="30" t="s">
        <v>46</v>
      </c>
      <c r="B196" s="37"/>
      <c r="C196" s="38"/>
      <c r="D196" s="38"/>
      <c r="E196" s="32" t="s">
        <v>601</v>
      </c>
      <c r="F196" s="38"/>
      <c r="G196" s="38"/>
      <c r="H196" s="38"/>
      <c r="I196" s="38"/>
      <c r="J196" s="39"/>
    </row>
    <row r="197" spans="1:16" x14ac:dyDescent="0.25">
      <c r="A197" s="30" t="s">
        <v>38</v>
      </c>
      <c r="B197" s="30">
        <v>47</v>
      </c>
      <c r="C197" s="31" t="s">
        <v>602</v>
      </c>
      <c r="D197" s="30" t="s">
        <v>40</v>
      </c>
      <c r="E197" s="32" t="s">
        <v>603</v>
      </c>
      <c r="F197" s="33" t="s">
        <v>165</v>
      </c>
      <c r="G197" s="34">
        <v>36.799999999999997</v>
      </c>
      <c r="H197" s="35">
        <v>0</v>
      </c>
      <c r="I197" s="35">
        <f>ROUND(G197*H197,P4)</f>
        <v>0</v>
      </c>
      <c r="J197" s="33" t="s">
        <v>43</v>
      </c>
      <c r="O197" s="36">
        <f>I197*0.21</f>
        <v>0</v>
      </c>
      <c r="P197">
        <v>3</v>
      </c>
    </row>
    <row r="198" spans="1:16" x14ac:dyDescent="0.25">
      <c r="A198" s="30" t="s">
        <v>44</v>
      </c>
      <c r="B198" s="37"/>
      <c r="C198" s="38"/>
      <c r="D198" s="38"/>
      <c r="E198" s="32" t="s">
        <v>604</v>
      </c>
      <c r="F198" s="38"/>
      <c r="G198" s="38"/>
      <c r="H198" s="38"/>
      <c r="I198" s="38"/>
      <c r="J198" s="39"/>
    </row>
    <row r="199" spans="1:16" x14ac:dyDescent="0.25">
      <c r="A199" s="30" t="s">
        <v>76</v>
      </c>
      <c r="B199" s="37"/>
      <c r="C199" s="38"/>
      <c r="D199" s="38"/>
      <c r="E199" s="40" t="s">
        <v>605</v>
      </c>
      <c r="F199" s="38"/>
      <c r="G199" s="38"/>
      <c r="H199" s="38"/>
      <c r="I199" s="38"/>
      <c r="J199" s="39"/>
    </row>
    <row r="200" spans="1:16" ht="105" x14ac:dyDescent="0.25">
      <c r="A200" s="30" t="s">
        <v>46</v>
      </c>
      <c r="B200" s="37"/>
      <c r="C200" s="38"/>
      <c r="D200" s="38"/>
      <c r="E200" s="32" t="s">
        <v>606</v>
      </c>
      <c r="F200" s="38"/>
      <c r="G200" s="38"/>
      <c r="H200" s="38"/>
      <c r="I200" s="38"/>
      <c r="J200" s="39"/>
    </row>
    <row r="201" spans="1:16" x14ac:dyDescent="0.25">
      <c r="A201" s="30" t="s">
        <v>38</v>
      </c>
      <c r="B201" s="30">
        <v>48</v>
      </c>
      <c r="C201" s="31" t="s">
        <v>303</v>
      </c>
      <c r="D201" s="30" t="s">
        <v>40</v>
      </c>
      <c r="E201" s="32" t="s">
        <v>304</v>
      </c>
      <c r="F201" s="33" t="s">
        <v>165</v>
      </c>
      <c r="G201" s="34">
        <v>34.954999999999998</v>
      </c>
      <c r="H201" s="35">
        <v>0</v>
      </c>
      <c r="I201" s="35">
        <f>ROUND(G201*H201,P4)</f>
        <v>0</v>
      </c>
      <c r="J201" s="33" t="s">
        <v>43</v>
      </c>
      <c r="O201" s="36">
        <f>I201*0.21</f>
        <v>0</v>
      </c>
      <c r="P201">
        <v>3</v>
      </c>
    </row>
    <row r="202" spans="1:16" ht="30" x14ac:dyDescent="0.25">
      <c r="A202" s="30" t="s">
        <v>44</v>
      </c>
      <c r="B202" s="37"/>
      <c r="C202" s="38"/>
      <c r="D202" s="38"/>
      <c r="E202" s="32" t="s">
        <v>607</v>
      </c>
      <c r="F202" s="38"/>
      <c r="G202" s="38"/>
      <c r="H202" s="38"/>
      <c r="I202" s="38"/>
      <c r="J202" s="39"/>
    </row>
    <row r="203" spans="1:16" ht="165" x14ac:dyDescent="0.25">
      <c r="A203" s="30" t="s">
        <v>46</v>
      </c>
      <c r="B203" s="37"/>
      <c r="C203" s="38"/>
      <c r="D203" s="38"/>
      <c r="E203" s="32" t="s">
        <v>307</v>
      </c>
      <c r="F203" s="38"/>
      <c r="G203" s="38"/>
      <c r="H203" s="38"/>
      <c r="I203" s="38"/>
      <c r="J203" s="39"/>
    </row>
    <row r="204" spans="1:16" x14ac:dyDescent="0.25">
      <c r="A204" s="30" t="s">
        <v>38</v>
      </c>
      <c r="B204" s="30">
        <v>49</v>
      </c>
      <c r="C204" s="31" t="s">
        <v>308</v>
      </c>
      <c r="D204" s="30" t="s">
        <v>40</v>
      </c>
      <c r="E204" s="32" t="s">
        <v>309</v>
      </c>
      <c r="F204" s="33" t="s">
        <v>165</v>
      </c>
      <c r="G204" s="34">
        <v>34.954999999999998</v>
      </c>
      <c r="H204" s="35">
        <v>0</v>
      </c>
      <c r="I204" s="35">
        <f>ROUND(G204*H204,P4)</f>
        <v>0</v>
      </c>
      <c r="J204" s="33" t="s">
        <v>43</v>
      </c>
      <c r="O204" s="36">
        <f>I204*0.21</f>
        <v>0</v>
      </c>
      <c r="P204">
        <v>3</v>
      </c>
    </row>
    <row r="205" spans="1:16" ht="30" x14ac:dyDescent="0.25">
      <c r="A205" s="30" t="s">
        <v>44</v>
      </c>
      <c r="B205" s="37"/>
      <c r="C205" s="38"/>
      <c r="D205" s="38"/>
      <c r="E205" s="32" t="s">
        <v>608</v>
      </c>
      <c r="F205" s="38"/>
      <c r="G205" s="38"/>
      <c r="H205" s="38"/>
      <c r="I205" s="38"/>
      <c r="J205" s="39"/>
    </row>
    <row r="206" spans="1:16" x14ac:dyDescent="0.25">
      <c r="A206" s="30" t="s">
        <v>76</v>
      </c>
      <c r="B206" s="37"/>
      <c r="C206" s="38"/>
      <c r="D206" s="38"/>
      <c r="E206" s="40" t="s">
        <v>609</v>
      </c>
      <c r="F206" s="38"/>
      <c r="G206" s="38"/>
      <c r="H206" s="38"/>
      <c r="I206" s="38"/>
      <c r="J206" s="39"/>
    </row>
    <row r="207" spans="1:16" ht="165" x14ac:dyDescent="0.25">
      <c r="A207" s="30" t="s">
        <v>46</v>
      </c>
      <c r="B207" s="37"/>
      <c r="C207" s="38"/>
      <c r="D207" s="38"/>
      <c r="E207" s="32" t="s">
        <v>307</v>
      </c>
      <c r="F207" s="38"/>
      <c r="G207" s="38"/>
      <c r="H207" s="38"/>
      <c r="I207" s="38"/>
      <c r="J207" s="39"/>
    </row>
    <row r="208" spans="1:16" x14ac:dyDescent="0.25">
      <c r="A208" s="30" t="s">
        <v>38</v>
      </c>
      <c r="B208" s="30">
        <v>50</v>
      </c>
      <c r="C208" s="31" t="s">
        <v>610</v>
      </c>
      <c r="D208" s="30" t="s">
        <v>40</v>
      </c>
      <c r="E208" s="32" t="s">
        <v>611</v>
      </c>
      <c r="F208" s="33" t="s">
        <v>165</v>
      </c>
      <c r="G208" s="34">
        <v>45.991999999999997</v>
      </c>
      <c r="H208" s="35">
        <v>0</v>
      </c>
      <c r="I208" s="35">
        <f>ROUND(G208*H208,P4)</f>
        <v>0</v>
      </c>
      <c r="J208" s="33" t="s">
        <v>43</v>
      </c>
      <c r="O208" s="36">
        <f>I208*0.21</f>
        <v>0</v>
      </c>
      <c r="P208">
        <v>3</v>
      </c>
    </row>
    <row r="209" spans="1:16" ht="30" x14ac:dyDescent="0.25">
      <c r="A209" s="30" t="s">
        <v>44</v>
      </c>
      <c r="B209" s="37"/>
      <c r="C209" s="38"/>
      <c r="D209" s="38"/>
      <c r="E209" s="32" t="s">
        <v>612</v>
      </c>
      <c r="F209" s="38"/>
      <c r="G209" s="38"/>
      <c r="H209" s="38"/>
      <c r="I209" s="38"/>
      <c r="J209" s="39"/>
    </row>
    <row r="210" spans="1:16" x14ac:dyDescent="0.25">
      <c r="A210" s="30" t="s">
        <v>76</v>
      </c>
      <c r="B210" s="37"/>
      <c r="C210" s="38"/>
      <c r="D210" s="38"/>
      <c r="E210" s="40" t="s">
        <v>613</v>
      </c>
      <c r="F210" s="38"/>
      <c r="G210" s="38"/>
      <c r="H210" s="38"/>
      <c r="I210" s="38"/>
      <c r="J210" s="39"/>
    </row>
    <row r="211" spans="1:16" ht="165" x14ac:dyDescent="0.25">
      <c r="A211" s="30" t="s">
        <v>46</v>
      </c>
      <c r="B211" s="37"/>
      <c r="C211" s="38"/>
      <c r="D211" s="38"/>
      <c r="E211" s="32" t="s">
        <v>307</v>
      </c>
      <c r="F211" s="38"/>
      <c r="G211" s="38"/>
      <c r="H211" s="38"/>
      <c r="I211" s="38"/>
      <c r="J211" s="39"/>
    </row>
    <row r="212" spans="1:16" x14ac:dyDescent="0.25">
      <c r="A212" s="24" t="s">
        <v>35</v>
      </c>
      <c r="B212" s="25"/>
      <c r="C212" s="26" t="s">
        <v>614</v>
      </c>
      <c r="D212" s="27"/>
      <c r="E212" s="24" t="s">
        <v>615</v>
      </c>
      <c r="F212" s="27"/>
      <c r="G212" s="27"/>
      <c r="H212" s="27"/>
      <c r="I212" s="28">
        <f>SUMIFS(I213:I232,A213:A232,"P")</f>
        <v>0</v>
      </c>
      <c r="J212" s="29"/>
    </row>
    <row r="213" spans="1:16" ht="30" x14ac:dyDescent="0.25">
      <c r="A213" s="30" t="s">
        <v>38</v>
      </c>
      <c r="B213" s="30">
        <v>51</v>
      </c>
      <c r="C213" s="31" t="s">
        <v>616</v>
      </c>
      <c r="D213" s="30" t="s">
        <v>40</v>
      </c>
      <c r="E213" s="32" t="s">
        <v>617</v>
      </c>
      <c r="F213" s="33" t="s">
        <v>165</v>
      </c>
      <c r="G213" s="34">
        <v>139.893</v>
      </c>
      <c r="H213" s="35">
        <v>0</v>
      </c>
      <c r="I213" s="35">
        <f>ROUND(G213*H213,P4)</f>
        <v>0</v>
      </c>
      <c r="J213" s="33" t="s">
        <v>43</v>
      </c>
      <c r="O213" s="36">
        <f>I213*0.21</f>
        <v>0</v>
      </c>
      <c r="P213">
        <v>3</v>
      </c>
    </row>
    <row r="214" spans="1:16" ht="30" x14ac:dyDescent="0.25">
      <c r="A214" s="30" t="s">
        <v>44</v>
      </c>
      <c r="B214" s="37"/>
      <c r="C214" s="38"/>
      <c r="D214" s="38"/>
      <c r="E214" s="32" t="s">
        <v>618</v>
      </c>
      <c r="F214" s="38"/>
      <c r="G214" s="38"/>
      <c r="H214" s="38"/>
      <c r="I214" s="38"/>
      <c r="J214" s="39"/>
    </row>
    <row r="215" spans="1:16" ht="30" x14ac:dyDescent="0.25">
      <c r="A215" s="30" t="s">
        <v>76</v>
      </c>
      <c r="B215" s="37"/>
      <c r="C215" s="38"/>
      <c r="D215" s="38"/>
      <c r="E215" s="40" t="s">
        <v>619</v>
      </c>
      <c r="F215" s="38"/>
      <c r="G215" s="38"/>
      <c r="H215" s="38"/>
      <c r="I215" s="38"/>
      <c r="J215" s="39"/>
    </row>
    <row r="216" spans="1:16" ht="270" x14ac:dyDescent="0.25">
      <c r="A216" s="30" t="s">
        <v>46</v>
      </c>
      <c r="B216" s="37"/>
      <c r="C216" s="38"/>
      <c r="D216" s="38"/>
      <c r="E216" s="32" t="s">
        <v>620</v>
      </c>
      <c r="F216" s="38"/>
      <c r="G216" s="38"/>
      <c r="H216" s="38"/>
      <c r="I216" s="38"/>
      <c r="J216" s="39"/>
    </row>
    <row r="217" spans="1:16" x14ac:dyDescent="0.25">
      <c r="A217" s="30" t="s">
        <v>38</v>
      </c>
      <c r="B217" s="30">
        <v>52</v>
      </c>
      <c r="C217" s="31" t="s">
        <v>621</v>
      </c>
      <c r="D217" s="30" t="s">
        <v>40</v>
      </c>
      <c r="E217" s="32" t="s">
        <v>622</v>
      </c>
      <c r="F217" s="33" t="s">
        <v>165</v>
      </c>
      <c r="G217" s="34">
        <v>6.1929999999999996</v>
      </c>
      <c r="H217" s="35">
        <v>0</v>
      </c>
      <c r="I217" s="35">
        <f>ROUND(G217*H217,P4)</f>
        <v>0</v>
      </c>
      <c r="J217" s="33" t="s">
        <v>43</v>
      </c>
      <c r="O217" s="36">
        <f>I217*0.21</f>
        <v>0</v>
      </c>
      <c r="P217">
        <v>3</v>
      </c>
    </row>
    <row r="218" spans="1:16" x14ac:dyDescent="0.25">
      <c r="A218" s="30" t="s">
        <v>44</v>
      </c>
      <c r="B218" s="37"/>
      <c r="C218" s="38"/>
      <c r="D218" s="38"/>
      <c r="E218" s="32" t="s">
        <v>623</v>
      </c>
      <c r="F218" s="38"/>
      <c r="G218" s="38"/>
      <c r="H218" s="38"/>
      <c r="I218" s="38"/>
      <c r="J218" s="39"/>
    </row>
    <row r="219" spans="1:16" x14ac:dyDescent="0.25">
      <c r="A219" s="30" t="s">
        <v>76</v>
      </c>
      <c r="B219" s="37"/>
      <c r="C219" s="38"/>
      <c r="D219" s="38"/>
      <c r="E219" s="40" t="s">
        <v>624</v>
      </c>
      <c r="F219" s="38"/>
      <c r="G219" s="38"/>
      <c r="H219" s="38"/>
      <c r="I219" s="38"/>
      <c r="J219" s="39"/>
    </row>
    <row r="220" spans="1:16" ht="285" x14ac:dyDescent="0.25">
      <c r="A220" s="30" t="s">
        <v>46</v>
      </c>
      <c r="B220" s="37"/>
      <c r="C220" s="38"/>
      <c r="D220" s="38"/>
      <c r="E220" s="32" t="s">
        <v>625</v>
      </c>
      <c r="F220" s="38"/>
      <c r="G220" s="38"/>
      <c r="H220" s="38"/>
      <c r="I220" s="38"/>
      <c r="J220" s="39"/>
    </row>
    <row r="221" spans="1:16" ht="30" x14ac:dyDescent="0.25">
      <c r="A221" s="30" t="s">
        <v>38</v>
      </c>
      <c r="B221" s="30">
        <v>53</v>
      </c>
      <c r="C221" s="31" t="s">
        <v>626</v>
      </c>
      <c r="D221" s="30" t="s">
        <v>40</v>
      </c>
      <c r="E221" s="32" t="s">
        <v>627</v>
      </c>
      <c r="F221" s="33" t="s">
        <v>165</v>
      </c>
      <c r="G221" s="34">
        <v>108.97499999999999</v>
      </c>
      <c r="H221" s="35">
        <v>0</v>
      </c>
      <c r="I221" s="35">
        <f>ROUND(G221*H221,P4)</f>
        <v>0</v>
      </c>
      <c r="J221" s="33" t="s">
        <v>43</v>
      </c>
      <c r="O221" s="36">
        <f>I221*0.21</f>
        <v>0</v>
      </c>
      <c r="P221">
        <v>3</v>
      </c>
    </row>
    <row r="222" spans="1:16" ht="30" x14ac:dyDescent="0.25">
      <c r="A222" s="30" t="s">
        <v>44</v>
      </c>
      <c r="B222" s="37"/>
      <c r="C222" s="38"/>
      <c r="D222" s="38"/>
      <c r="E222" s="32" t="s">
        <v>628</v>
      </c>
      <c r="F222" s="38"/>
      <c r="G222" s="38"/>
      <c r="H222" s="38"/>
      <c r="I222" s="38"/>
      <c r="J222" s="39"/>
    </row>
    <row r="223" spans="1:16" x14ac:dyDescent="0.25">
      <c r="A223" s="30" t="s">
        <v>76</v>
      </c>
      <c r="B223" s="37"/>
      <c r="C223" s="38"/>
      <c r="D223" s="38"/>
      <c r="E223" s="40" t="s">
        <v>629</v>
      </c>
      <c r="F223" s="38"/>
      <c r="G223" s="38"/>
      <c r="H223" s="38"/>
      <c r="I223" s="38"/>
      <c r="J223" s="39"/>
    </row>
    <row r="224" spans="1:16" ht="300" x14ac:dyDescent="0.25">
      <c r="A224" s="30" t="s">
        <v>46</v>
      </c>
      <c r="B224" s="37"/>
      <c r="C224" s="38"/>
      <c r="D224" s="38"/>
      <c r="E224" s="32" t="s">
        <v>630</v>
      </c>
      <c r="F224" s="38"/>
      <c r="G224" s="38"/>
      <c r="H224" s="38"/>
      <c r="I224" s="38"/>
      <c r="J224" s="39"/>
    </row>
    <row r="225" spans="1:16" x14ac:dyDescent="0.25">
      <c r="A225" s="30" t="s">
        <v>38</v>
      </c>
      <c r="B225" s="30">
        <v>54</v>
      </c>
      <c r="C225" s="31" t="s">
        <v>631</v>
      </c>
      <c r="D225" s="30" t="s">
        <v>40</v>
      </c>
      <c r="E225" s="32" t="s">
        <v>632</v>
      </c>
      <c r="F225" s="33" t="s">
        <v>165</v>
      </c>
      <c r="G225" s="34">
        <v>68.638000000000005</v>
      </c>
      <c r="H225" s="35">
        <v>0</v>
      </c>
      <c r="I225" s="35">
        <f>ROUND(G225*H225,P4)</f>
        <v>0</v>
      </c>
      <c r="J225" s="33" t="s">
        <v>43</v>
      </c>
      <c r="O225" s="36">
        <f>I225*0.21</f>
        <v>0</v>
      </c>
      <c r="P225">
        <v>3</v>
      </c>
    </row>
    <row r="226" spans="1:16" ht="30" x14ac:dyDescent="0.25">
      <c r="A226" s="30" t="s">
        <v>44</v>
      </c>
      <c r="B226" s="37"/>
      <c r="C226" s="38"/>
      <c r="D226" s="38"/>
      <c r="E226" s="32" t="s">
        <v>633</v>
      </c>
      <c r="F226" s="38"/>
      <c r="G226" s="38"/>
      <c r="H226" s="38"/>
      <c r="I226" s="38"/>
      <c r="J226" s="39"/>
    </row>
    <row r="227" spans="1:16" x14ac:dyDescent="0.25">
      <c r="A227" s="30" t="s">
        <v>76</v>
      </c>
      <c r="B227" s="37"/>
      <c r="C227" s="38"/>
      <c r="D227" s="38"/>
      <c r="E227" s="40" t="s">
        <v>634</v>
      </c>
      <c r="F227" s="38"/>
      <c r="G227" s="38"/>
      <c r="H227" s="38"/>
      <c r="I227" s="38"/>
      <c r="J227" s="39"/>
    </row>
    <row r="228" spans="1:16" ht="45" x14ac:dyDescent="0.25">
      <c r="A228" s="30" t="s">
        <v>46</v>
      </c>
      <c r="B228" s="37"/>
      <c r="C228" s="38"/>
      <c r="D228" s="38"/>
      <c r="E228" s="32" t="s">
        <v>635</v>
      </c>
      <c r="F228" s="38"/>
      <c r="G228" s="38"/>
      <c r="H228" s="38"/>
      <c r="I228" s="38"/>
      <c r="J228" s="39"/>
    </row>
    <row r="229" spans="1:16" x14ac:dyDescent="0.25">
      <c r="A229" s="30" t="s">
        <v>38</v>
      </c>
      <c r="B229" s="30">
        <v>55</v>
      </c>
      <c r="C229" s="31" t="s">
        <v>636</v>
      </c>
      <c r="D229" s="30" t="s">
        <v>40</v>
      </c>
      <c r="E229" s="32" t="s">
        <v>637</v>
      </c>
      <c r="F229" s="33" t="s">
        <v>165</v>
      </c>
      <c r="G229" s="34">
        <v>47.524000000000001</v>
      </c>
      <c r="H229" s="35">
        <v>0</v>
      </c>
      <c r="I229" s="35">
        <f>ROUND(G229*H229,P4)</f>
        <v>0</v>
      </c>
      <c r="J229" s="33" t="s">
        <v>43</v>
      </c>
      <c r="O229" s="36">
        <f>I229*0.21</f>
        <v>0</v>
      </c>
      <c r="P229">
        <v>3</v>
      </c>
    </row>
    <row r="230" spans="1:16" x14ac:dyDescent="0.25">
      <c r="A230" s="30" t="s">
        <v>44</v>
      </c>
      <c r="B230" s="37"/>
      <c r="C230" s="38"/>
      <c r="D230" s="38"/>
      <c r="E230" s="32" t="s">
        <v>638</v>
      </c>
      <c r="F230" s="38"/>
      <c r="G230" s="38"/>
      <c r="H230" s="38"/>
      <c r="I230" s="38"/>
      <c r="J230" s="39"/>
    </row>
    <row r="231" spans="1:16" x14ac:dyDescent="0.25">
      <c r="A231" s="30" t="s">
        <v>76</v>
      </c>
      <c r="B231" s="37"/>
      <c r="C231" s="38"/>
      <c r="D231" s="38"/>
      <c r="E231" s="40" t="s">
        <v>639</v>
      </c>
      <c r="F231" s="38"/>
      <c r="G231" s="38"/>
      <c r="H231" s="38"/>
      <c r="I231" s="38"/>
      <c r="J231" s="39"/>
    </row>
    <row r="232" spans="1:16" ht="60" x14ac:dyDescent="0.25">
      <c r="A232" s="30" t="s">
        <v>46</v>
      </c>
      <c r="B232" s="37"/>
      <c r="C232" s="38"/>
      <c r="D232" s="38"/>
      <c r="E232" s="32" t="s">
        <v>640</v>
      </c>
      <c r="F232" s="38"/>
      <c r="G232" s="38"/>
      <c r="H232" s="38"/>
      <c r="I232" s="38"/>
      <c r="J232" s="39"/>
    </row>
    <row r="233" spans="1:16" x14ac:dyDescent="0.25">
      <c r="A233" s="24" t="s">
        <v>35</v>
      </c>
      <c r="B233" s="25"/>
      <c r="C233" s="26" t="s">
        <v>641</v>
      </c>
      <c r="D233" s="27"/>
      <c r="E233" s="24" t="s">
        <v>642</v>
      </c>
      <c r="F233" s="27"/>
      <c r="G233" s="27"/>
      <c r="H233" s="27"/>
      <c r="I233" s="28">
        <f>SUMIFS(I234:I237,A234:A237,"P")</f>
        <v>0</v>
      </c>
      <c r="J233" s="29"/>
    </row>
    <row r="234" spans="1:16" x14ac:dyDescent="0.25">
      <c r="A234" s="30" t="s">
        <v>38</v>
      </c>
      <c r="B234" s="30">
        <v>56</v>
      </c>
      <c r="C234" s="31" t="s">
        <v>643</v>
      </c>
      <c r="D234" s="30" t="s">
        <v>40</v>
      </c>
      <c r="E234" s="32" t="s">
        <v>644</v>
      </c>
      <c r="F234" s="33" t="s">
        <v>131</v>
      </c>
      <c r="G234" s="34">
        <v>27.5</v>
      </c>
      <c r="H234" s="35">
        <v>0</v>
      </c>
      <c r="I234" s="35">
        <f>ROUND(G234*H234,P4)</f>
        <v>0</v>
      </c>
      <c r="J234" s="33" t="s">
        <v>43</v>
      </c>
      <c r="O234" s="36">
        <f>I234*0.21</f>
        <v>0</v>
      </c>
      <c r="P234">
        <v>3</v>
      </c>
    </row>
    <row r="235" spans="1:16" ht="30" x14ac:dyDescent="0.25">
      <c r="A235" s="30" t="s">
        <v>44</v>
      </c>
      <c r="B235" s="37"/>
      <c r="C235" s="38"/>
      <c r="D235" s="38"/>
      <c r="E235" s="32" t="s">
        <v>645</v>
      </c>
      <c r="F235" s="38"/>
      <c r="G235" s="38"/>
      <c r="H235" s="38"/>
      <c r="I235" s="38"/>
      <c r="J235" s="39"/>
    </row>
    <row r="236" spans="1:16" x14ac:dyDescent="0.25">
      <c r="A236" s="30" t="s">
        <v>76</v>
      </c>
      <c r="B236" s="37"/>
      <c r="C236" s="38"/>
      <c r="D236" s="38"/>
      <c r="E236" s="40" t="s">
        <v>646</v>
      </c>
      <c r="F236" s="38"/>
      <c r="G236" s="38"/>
      <c r="H236" s="38"/>
      <c r="I236" s="38"/>
      <c r="J236" s="39"/>
    </row>
    <row r="237" spans="1:16" ht="300" x14ac:dyDescent="0.25">
      <c r="A237" s="30" t="s">
        <v>46</v>
      </c>
      <c r="B237" s="37"/>
      <c r="C237" s="38"/>
      <c r="D237" s="38"/>
      <c r="E237" s="32" t="s">
        <v>647</v>
      </c>
      <c r="F237" s="38"/>
      <c r="G237" s="38"/>
      <c r="H237" s="38"/>
      <c r="I237" s="38"/>
      <c r="J237" s="39"/>
    </row>
    <row r="238" spans="1:16" x14ac:dyDescent="0.25">
      <c r="A238" s="24" t="s">
        <v>35</v>
      </c>
      <c r="B238" s="25"/>
      <c r="C238" s="26" t="s">
        <v>127</v>
      </c>
      <c r="D238" s="27"/>
      <c r="E238" s="24" t="s">
        <v>128</v>
      </c>
      <c r="F238" s="27"/>
      <c r="G238" s="27"/>
      <c r="H238" s="27"/>
      <c r="I238" s="28">
        <f>SUMIFS(I239:I301,A239:A301,"P")</f>
        <v>0</v>
      </c>
      <c r="J238" s="29"/>
    </row>
    <row r="239" spans="1:16" ht="30" x14ac:dyDescent="0.25">
      <c r="A239" s="30" t="s">
        <v>38</v>
      </c>
      <c r="B239" s="30">
        <v>57</v>
      </c>
      <c r="C239" s="31" t="s">
        <v>648</v>
      </c>
      <c r="D239" s="30" t="s">
        <v>40</v>
      </c>
      <c r="E239" s="32" t="s">
        <v>649</v>
      </c>
      <c r="F239" s="33" t="s">
        <v>131</v>
      </c>
      <c r="G239" s="34">
        <v>8</v>
      </c>
      <c r="H239" s="35">
        <v>0</v>
      </c>
      <c r="I239" s="35">
        <f>ROUND(G239*H239,P4)</f>
        <v>0</v>
      </c>
      <c r="J239" s="33" t="s">
        <v>43</v>
      </c>
      <c r="O239" s="36">
        <f>I239*0.21</f>
        <v>0</v>
      </c>
      <c r="P239">
        <v>3</v>
      </c>
    </row>
    <row r="240" spans="1:16" ht="30" x14ac:dyDescent="0.25">
      <c r="A240" s="30" t="s">
        <v>44</v>
      </c>
      <c r="B240" s="37"/>
      <c r="C240" s="38"/>
      <c r="D240" s="38"/>
      <c r="E240" s="32" t="s">
        <v>650</v>
      </c>
      <c r="F240" s="38"/>
      <c r="G240" s="38"/>
      <c r="H240" s="38"/>
      <c r="I240" s="38"/>
      <c r="J240" s="39"/>
    </row>
    <row r="241" spans="1:16" ht="135" x14ac:dyDescent="0.25">
      <c r="A241" s="30" t="s">
        <v>46</v>
      </c>
      <c r="B241" s="37"/>
      <c r="C241" s="38"/>
      <c r="D241" s="38"/>
      <c r="E241" s="32" t="s">
        <v>651</v>
      </c>
      <c r="F241" s="38"/>
      <c r="G241" s="38"/>
      <c r="H241" s="38"/>
      <c r="I241" s="38"/>
      <c r="J241" s="39"/>
    </row>
    <row r="242" spans="1:16" x14ac:dyDescent="0.25">
      <c r="A242" s="30" t="s">
        <v>38</v>
      </c>
      <c r="B242" s="30">
        <v>58</v>
      </c>
      <c r="C242" s="31" t="s">
        <v>652</v>
      </c>
      <c r="D242" s="30" t="s">
        <v>40</v>
      </c>
      <c r="E242" s="32" t="s">
        <v>653</v>
      </c>
      <c r="F242" s="33" t="s">
        <v>131</v>
      </c>
      <c r="G242" s="34">
        <v>24</v>
      </c>
      <c r="H242" s="35">
        <v>0</v>
      </c>
      <c r="I242" s="35">
        <f>ROUND(G242*H242,P4)</f>
        <v>0</v>
      </c>
      <c r="J242" s="33" t="s">
        <v>43</v>
      </c>
      <c r="O242" s="36">
        <f>I242*0.21</f>
        <v>0</v>
      </c>
      <c r="P242">
        <v>3</v>
      </c>
    </row>
    <row r="243" spans="1:16" ht="30" x14ac:dyDescent="0.25">
      <c r="A243" s="30" t="s">
        <v>44</v>
      </c>
      <c r="B243" s="37"/>
      <c r="C243" s="38"/>
      <c r="D243" s="38"/>
      <c r="E243" s="32" t="s">
        <v>654</v>
      </c>
      <c r="F243" s="38"/>
      <c r="G243" s="38"/>
      <c r="H243" s="38"/>
      <c r="I243" s="38"/>
      <c r="J243" s="39"/>
    </row>
    <row r="244" spans="1:16" x14ac:dyDescent="0.25">
      <c r="A244" s="30" t="s">
        <v>76</v>
      </c>
      <c r="B244" s="37"/>
      <c r="C244" s="38"/>
      <c r="D244" s="38"/>
      <c r="E244" s="40" t="s">
        <v>655</v>
      </c>
      <c r="F244" s="38"/>
      <c r="G244" s="38"/>
      <c r="H244" s="38"/>
      <c r="I244" s="38"/>
      <c r="J244" s="39"/>
    </row>
    <row r="245" spans="1:16" ht="135" x14ac:dyDescent="0.25">
      <c r="A245" s="30" t="s">
        <v>46</v>
      </c>
      <c r="B245" s="37"/>
      <c r="C245" s="38"/>
      <c r="D245" s="38"/>
      <c r="E245" s="32" t="s">
        <v>651</v>
      </c>
      <c r="F245" s="38"/>
      <c r="G245" s="38"/>
      <c r="H245" s="38"/>
      <c r="I245" s="38"/>
      <c r="J245" s="39"/>
    </row>
    <row r="246" spans="1:16" x14ac:dyDescent="0.25">
      <c r="A246" s="30" t="s">
        <v>38</v>
      </c>
      <c r="B246" s="30">
        <v>59</v>
      </c>
      <c r="C246" s="31" t="s">
        <v>329</v>
      </c>
      <c r="D246" s="30" t="s">
        <v>40</v>
      </c>
      <c r="E246" s="32" t="s">
        <v>330</v>
      </c>
      <c r="F246" s="33" t="s">
        <v>82</v>
      </c>
      <c r="G246" s="34">
        <v>4</v>
      </c>
      <c r="H246" s="35">
        <v>0</v>
      </c>
      <c r="I246" s="35">
        <f>ROUND(G246*H246,P4)</f>
        <v>0</v>
      </c>
      <c r="J246" s="33" t="s">
        <v>43</v>
      </c>
      <c r="O246" s="36">
        <f>I246*0.21</f>
        <v>0</v>
      </c>
      <c r="P246">
        <v>3</v>
      </c>
    </row>
    <row r="247" spans="1:16" x14ac:dyDescent="0.25">
      <c r="A247" s="30" t="s">
        <v>44</v>
      </c>
      <c r="B247" s="37"/>
      <c r="C247" s="38"/>
      <c r="D247" s="38"/>
      <c r="E247" s="32" t="s">
        <v>656</v>
      </c>
      <c r="F247" s="38"/>
      <c r="G247" s="38"/>
      <c r="H247" s="38"/>
      <c r="I247" s="38"/>
      <c r="J247" s="39"/>
    </row>
    <row r="248" spans="1:16" x14ac:dyDescent="0.25">
      <c r="A248" s="30" t="s">
        <v>76</v>
      </c>
      <c r="B248" s="37"/>
      <c r="C248" s="38"/>
      <c r="D248" s="38"/>
      <c r="E248" s="40" t="s">
        <v>657</v>
      </c>
      <c r="F248" s="38"/>
      <c r="G248" s="38"/>
      <c r="H248" s="38"/>
      <c r="I248" s="38"/>
      <c r="J248" s="39"/>
    </row>
    <row r="249" spans="1:16" ht="30" x14ac:dyDescent="0.25">
      <c r="A249" s="30" t="s">
        <v>46</v>
      </c>
      <c r="B249" s="37"/>
      <c r="C249" s="38"/>
      <c r="D249" s="38"/>
      <c r="E249" s="32" t="s">
        <v>333</v>
      </c>
      <c r="F249" s="38"/>
      <c r="G249" s="38"/>
      <c r="H249" s="38"/>
      <c r="I249" s="38"/>
      <c r="J249" s="39"/>
    </row>
    <row r="250" spans="1:16" x14ac:dyDescent="0.25">
      <c r="A250" s="30" t="s">
        <v>38</v>
      </c>
      <c r="B250" s="30">
        <v>60</v>
      </c>
      <c r="C250" s="31" t="s">
        <v>658</v>
      </c>
      <c r="D250" s="30" t="s">
        <v>40</v>
      </c>
      <c r="E250" s="32" t="s">
        <v>659</v>
      </c>
      <c r="F250" s="33" t="s">
        <v>82</v>
      </c>
      <c r="G250" s="34">
        <v>4</v>
      </c>
      <c r="H250" s="35">
        <v>0</v>
      </c>
      <c r="I250" s="35">
        <f>ROUND(G250*H250,P4)</f>
        <v>0</v>
      </c>
      <c r="J250" s="33" t="s">
        <v>43</v>
      </c>
      <c r="O250" s="36">
        <f>I250*0.21</f>
        <v>0</v>
      </c>
      <c r="P250">
        <v>3</v>
      </c>
    </row>
    <row r="251" spans="1:16" ht="45" x14ac:dyDescent="0.25">
      <c r="A251" s="30" t="s">
        <v>44</v>
      </c>
      <c r="B251" s="37"/>
      <c r="C251" s="38"/>
      <c r="D251" s="38"/>
      <c r="E251" s="32" t="s">
        <v>660</v>
      </c>
      <c r="F251" s="38"/>
      <c r="G251" s="38"/>
      <c r="H251" s="38"/>
      <c r="I251" s="38"/>
      <c r="J251" s="39"/>
    </row>
    <row r="252" spans="1:16" ht="45" x14ac:dyDescent="0.25">
      <c r="A252" s="30" t="s">
        <v>46</v>
      </c>
      <c r="B252" s="37"/>
      <c r="C252" s="38"/>
      <c r="D252" s="38"/>
      <c r="E252" s="32" t="s">
        <v>661</v>
      </c>
      <c r="F252" s="38"/>
      <c r="G252" s="38"/>
      <c r="H252" s="38"/>
      <c r="I252" s="38"/>
      <c r="J252" s="39"/>
    </row>
    <row r="253" spans="1:16" x14ac:dyDescent="0.25">
      <c r="A253" s="30" t="s">
        <v>38</v>
      </c>
      <c r="B253" s="30">
        <v>61</v>
      </c>
      <c r="C253" s="31" t="s">
        <v>662</v>
      </c>
      <c r="D253" s="30" t="s">
        <v>40</v>
      </c>
      <c r="E253" s="32" t="s">
        <v>663</v>
      </c>
      <c r="F253" s="33" t="s">
        <v>82</v>
      </c>
      <c r="G253" s="34">
        <v>2</v>
      </c>
      <c r="H253" s="35">
        <v>0</v>
      </c>
      <c r="I253" s="35">
        <f>ROUND(G253*H253,P4)</f>
        <v>0</v>
      </c>
      <c r="J253" s="33" t="s">
        <v>43</v>
      </c>
      <c r="O253" s="36">
        <f>I253*0.21</f>
        <v>0</v>
      </c>
      <c r="P253">
        <v>3</v>
      </c>
    </row>
    <row r="254" spans="1:16" x14ac:dyDescent="0.25">
      <c r="A254" s="30" t="s">
        <v>44</v>
      </c>
      <c r="B254" s="37"/>
      <c r="C254" s="38"/>
      <c r="D254" s="38"/>
      <c r="E254" s="32" t="s">
        <v>664</v>
      </c>
      <c r="F254" s="38"/>
      <c r="G254" s="38"/>
      <c r="H254" s="38"/>
      <c r="I254" s="38"/>
      <c r="J254" s="39"/>
    </row>
    <row r="255" spans="1:16" ht="30" x14ac:dyDescent="0.25">
      <c r="A255" s="30" t="s">
        <v>46</v>
      </c>
      <c r="B255" s="37"/>
      <c r="C255" s="38"/>
      <c r="D255" s="38"/>
      <c r="E255" s="32" t="s">
        <v>665</v>
      </c>
      <c r="F255" s="38"/>
      <c r="G255" s="38"/>
      <c r="H255" s="38"/>
      <c r="I255" s="38"/>
      <c r="J255" s="39"/>
    </row>
    <row r="256" spans="1:16" ht="30" x14ac:dyDescent="0.25">
      <c r="A256" s="30" t="s">
        <v>38</v>
      </c>
      <c r="B256" s="30">
        <v>62</v>
      </c>
      <c r="C256" s="31" t="s">
        <v>666</v>
      </c>
      <c r="D256" s="30" t="s">
        <v>40</v>
      </c>
      <c r="E256" s="32" t="s">
        <v>667</v>
      </c>
      <c r="F256" s="33" t="s">
        <v>131</v>
      </c>
      <c r="G256" s="34">
        <v>61</v>
      </c>
      <c r="H256" s="35">
        <v>0</v>
      </c>
      <c r="I256" s="35">
        <f>ROUND(G256*H256,P4)</f>
        <v>0</v>
      </c>
      <c r="J256" s="33" t="s">
        <v>43</v>
      </c>
      <c r="O256" s="36">
        <f>I256*0.21</f>
        <v>0</v>
      </c>
      <c r="P256">
        <v>3</v>
      </c>
    </row>
    <row r="257" spans="1:16" ht="45" x14ac:dyDescent="0.25">
      <c r="A257" s="30" t="s">
        <v>44</v>
      </c>
      <c r="B257" s="37"/>
      <c r="C257" s="38"/>
      <c r="D257" s="38"/>
      <c r="E257" s="32" t="s">
        <v>668</v>
      </c>
      <c r="F257" s="38"/>
      <c r="G257" s="38"/>
      <c r="H257" s="38"/>
      <c r="I257" s="38"/>
      <c r="J257" s="39"/>
    </row>
    <row r="258" spans="1:16" x14ac:dyDescent="0.25">
      <c r="A258" s="30" t="s">
        <v>76</v>
      </c>
      <c r="B258" s="37"/>
      <c r="C258" s="38"/>
      <c r="D258" s="38"/>
      <c r="E258" s="40" t="s">
        <v>669</v>
      </c>
      <c r="F258" s="38"/>
      <c r="G258" s="38"/>
      <c r="H258" s="38"/>
      <c r="I258" s="38"/>
      <c r="J258" s="39"/>
    </row>
    <row r="259" spans="1:16" ht="60" x14ac:dyDescent="0.25">
      <c r="A259" s="30" t="s">
        <v>46</v>
      </c>
      <c r="B259" s="37"/>
      <c r="C259" s="38"/>
      <c r="D259" s="38"/>
      <c r="E259" s="32" t="s">
        <v>670</v>
      </c>
      <c r="F259" s="38"/>
      <c r="G259" s="38"/>
      <c r="H259" s="38"/>
      <c r="I259" s="38"/>
      <c r="J259" s="39"/>
    </row>
    <row r="260" spans="1:16" x14ac:dyDescent="0.25">
      <c r="A260" s="30" t="s">
        <v>38</v>
      </c>
      <c r="B260" s="30">
        <v>63</v>
      </c>
      <c r="C260" s="31" t="s">
        <v>671</v>
      </c>
      <c r="D260" s="30" t="s">
        <v>40</v>
      </c>
      <c r="E260" s="32" t="s">
        <v>672</v>
      </c>
      <c r="F260" s="33" t="s">
        <v>131</v>
      </c>
      <c r="G260" s="34">
        <v>18.399999999999999</v>
      </c>
      <c r="H260" s="35">
        <v>0</v>
      </c>
      <c r="I260" s="35">
        <f>ROUND(G260*H260,P4)</f>
        <v>0</v>
      </c>
      <c r="J260" s="33" t="s">
        <v>43</v>
      </c>
      <c r="O260" s="36">
        <f>I260*0.21</f>
        <v>0</v>
      </c>
      <c r="P260">
        <v>3</v>
      </c>
    </row>
    <row r="261" spans="1:16" x14ac:dyDescent="0.25">
      <c r="A261" s="30" t="s">
        <v>44</v>
      </c>
      <c r="B261" s="37"/>
      <c r="C261" s="38"/>
      <c r="D261" s="38"/>
      <c r="E261" s="32" t="s">
        <v>673</v>
      </c>
      <c r="F261" s="38"/>
      <c r="G261" s="38"/>
      <c r="H261" s="38"/>
      <c r="I261" s="38"/>
      <c r="J261" s="39"/>
    </row>
    <row r="262" spans="1:16" x14ac:dyDescent="0.25">
      <c r="A262" s="30" t="s">
        <v>76</v>
      </c>
      <c r="B262" s="37"/>
      <c r="C262" s="38"/>
      <c r="D262" s="38"/>
      <c r="E262" s="40" t="s">
        <v>674</v>
      </c>
      <c r="F262" s="38"/>
      <c r="G262" s="38"/>
      <c r="H262" s="38"/>
      <c r="I262" s="38"/>
      <c r="J262" s="39"/>
    </row>
    <row r="263" spans="1:16" ht="30" x14ac:dyDescent="0.25">
      <c r="A263" s="30" t="s">
        <v>46</v>
      </c>
      <c r="B263" s="37"/>
      <c r="C263" s="38"/>
      <c r="D263" s="38"/>
      <c r="E263" s="32" t="s">
        <v>343</v>
      </c>
      <c r="F263" s="38"/>
      <c r="G263" s="38"/>
      <c r="H263" s="38"/>
      <c r="I263" s="38"/>
      <c r="J263" s="39"/>
    </row>
    <row r="264" spans="1:16" x14ac:dyDescent="0.25">
      <c r="A264" s="30" t="s">
        <v>38</v>
      </c>
      <c r="B264" s="30">
        <v>64</v>
      </c>
      <c r="C264" s="31" t="s">
        <v>675</v>
      </c>
      <c r="D264" s="30" t="s">
        <v>40</v>
      </c>
      <c r="E264" s="32" t="s">
        <v>676</v>
      </c>
      <c r="F264" s="33" t="s">
        <v>165</v>
      </c>
      <c r="G264" s="34">
        <v>18.010999999999999</v>
      </c>
      <c r="H264" s="35">
        <v>0</v>
      </c>
      <c r="I264" s="35">
        <f>ROUND(G264*H264,P4)</f>
        <v>0</v>
      </c>
      <c r="J264" s="33" t="s">
        <v>43</v>
      </c>
      <c r="O264" s="36">
        <f>I264*0.21</f>
        <v>0</v>
      </c>
      <c r="P264">
        <v>3</v>
      </c>
    </row>
    <row r="265" spans="1:16" x14ac:dyDescent="0.25">
      <c r="A265" s="30" t="s">
        <v>44</v>
      </c>
      <c r="B265" s="37"/>
      <c r="C265" s="38"/>
      <c r="D265" s="38"/>
      <c r="E265" s="32" t="s">
        <v>677</v>
      </c>
      <c r="F265" s="38"/>
      <c r="G265" s="38"/>
      <c r="H265" s="38"/>
      <c r="I265" s="38"/>
      <c r="J265" s="39"/>
    </row>
    <row r="266" spans="1:16" x14ac:dyDescent="0.25">
      <c r="A266" s="30" t="s">
        <v>76</v>
      </c>
      <c r="B266" s="37"/>
      <c r="C266" s="38"/>
      <c r="D266" s="38"/>
      <c r="E266" s="40" t="s">
        <v>678</v>
      </c>
      <c r="F266" s="38"/>
      <c r="G266" s="38"/>
      <c r="H266" s="38"/>
      <c r="I266" s="38"/>
      <c r="J266" s="39"/>
    </row>
    <row r="267" spans="1:16" ht="30" x14ac:dyDescent="0.25">
      <c r="A267" s="30" t="s">
        <v>46</v>
      </c>
      <c r="B267" s="37"/>
      <c r="C267" s="38"/>
      <c r="D267" s="38"/>
      <c r="E267" s="32" t="s">
        <v>679</v>
      </c>
      <c r="F267" s="38"/>
      <c r="G267" s="38"/>
      <c r="H267" s="38"/>
      <c r="I267" s="38"/>
      <c r="J267" s="39"/>
    </row>
    <row r="268" spans="1:16" x14ac:dyDescent="0.25">
      <c r="A268" s="30" t="s">
        <v>38</v>
      </c>
      <c r="B268" s="30">
        <v>65</v>
      </c>
      <c r="C268" s="31" t="s">
        <v>344</v>
      </c>
      <c r="D268" s="30" t="s">
        <v>72</v>
      </c>
      <c r="E268" s="32" t="s">
        <v>345</v>
      </c>
      <c r="F268" s="33" t="s">
        <v>131</v>
      </c>
      <c r="G268" s="34">
        <v>18.399999999999999</v>
      </c>
      <c r="H268" s="35">
        <v>0</v>
      </c>
      <c r="I268" s="35">
        <f>ROUND(G268*H268,P4)</f>
        <v>0</v>
      </c>
      <c r="J268" s="33" t="s">
        <v>43</v>
      </c>
      <c r="O268" s="36">
        <f>I268*0.21</f>
        <v>0</v>
      </c>
      <c r="P268">
        <v>3</v>
      </c>
    </row>
    <row r="269" spans="1:16" x14ac:dyDescent="0.25">
      <c r="A269" s="30" t="s">
        <v>44</v>
      </c>
      <c r="B269" s="37"/>
      <c r="C269" s="38"/>
      <c r="D269" s="38"/>
      <c r="E269" s="32" t="s">
        <v>673</v>
      </c>
      <c r="F269" s="38"/>
      <c r="G269" s="38"/>
      <c r="H269" s="38"/>
      <c r="I269" s="38"/>
      <c r="J269" s="39"/>
    </row>
    <row r="270" spans="1:16" x14ac:dyDescent="0.25">
      <c r="A270" s="30" t="s">
        <v>76</v>
      </c>
      <c r="B270" s="37"/>
      <c r="C270" s="38"/>
      <c r="D270" s="38"/>
      <c r="E270" s="40" t="s">
        <v>674</v>
      </c>
      <c r="F270" s="38"/>
      <c r="G270" s="38"/>
      <c r="H270" s="38"/>
      <c r="I270" s="38"/>
      <c r="J270" s="39"/>
    </row>
    <row r="271" spans="1:16" ht="45" x14ac:dyDescent="0.25">
      <c r="A271" s="30" t="s">
        <v>46</v>
      </c>
      <c r="B271" s="37"/>
      <c r="C271" s="38"/>
      <c r="D271" s="38"/>
      <c r="E271" s="32" t="s">
        <v>347</v>
      </c>
      <c r="F271" s="38"/>
      <c r="G271" s="38"/>
      <c r="H271" s="38"/>
      <c r="I271" s="38"/>
      <c r="J271" s="39"/>
    </row>
    <row r="272" spans="1:16" x14ac:dyDescent="0.25">
      <c r="A272" s="30" t="s">
        <v>38</v>
      </c>
      <c r="B272" s="30">
        <v>66</v>
      </c>
      <c r="C272" s="31" t="s">
        <v>344</v>
      </c>
      <c r="D272" s="30" t="s">
        <v>78</v>
      </c>
      <c r="E272" s="32" t="s">
        <v>345</v>
      </c>
      <c r="F272" s="33" t="s">
        <v>131</v>
      </c>
      <c r="G272" s="34">
        <v>31.51</v>
      </c>
      <c r="H272" s="35">
        <v>0</v>
      </c>
      <c r="I272" s="35">
        <f>ROUND(G272*H272,P4)</f>
        <v>0</v>
      </c>
      <c r="J272" s="33" t="s">
        <v>43</v>
      </c>
      <c r="O272" s="36">
        <f>I272*0.21</f>
        <v>0</v>
      </c>
      <c r="P272">
        <v>3</v>
      </c>
    </row>
    <row r="273" spans="1:16" x14ac:dyDescent="0.25">
      <c r="A273" s="30" t="s">
        <v>44</v>
      </c>
      <c r="B273" s="37"/>
      <c r="C273" s="38"/>
      <c r="D273" s="38"/>
      <c r="E273" s="32" t="s">
        <v>680</v>
      </c>
      <c r="F273" s="38"/>
      <c r="G273" s="38"/>
      <c r="H273" s="38"/>
      <c r="I273" s="38"/>
      <c r="J273" s="39"/>
    </row>
    <row r="274" spans="1:16" x14ac:dyDescent="0.25">
      <c r="A274" s="30" t="s">
        <v>76</v>
      </c>
      <c r="B274" s="37"/>
      <c r="C274" s="38"/>
      <c r="D274" s="38"/>
      <c r="E274" s="40" t="s">
        <v>681</v>
      </c>
      <c r="F274" s="38"/>
      <c r="G274" s="38"/>
      <c r="H274" s="38"/>
      <c r="I274" s="38"/>
      <c r="J274" s="39"/>
    </row>
    <row r="275" spans="1:16" ht="45" x14ac:dyDescent="0.25">
      <c r="A275" s="30" t="s">
        <v>46</v>
      </c>
      <c r="B275" s="37"/>
      <c r="C275" s="38"/>
      <c r="D275" s="38"/>
      <c r="E275" s="32" t="s">
        <v>347</v>
      </c>
      <c r="F275" s="38"/>
      <c r="G275" s="38"/>
      <c r="H275" s="38"/>
      <c r="I275" s="38"/>
      <c r="J275" s="39"/>
    </row>
    <row r="276" spans="1:16" x14ac:dyDescent="0.25">
      <c r="A276" s="30" t="s">
        <v>38</v>
      </c>
      <c r="B276" s="30">
        <v>67</v>
      </c>
      <c r="C276" s="31" t="s">
        <v>344</v>
      </c>
      <c r="D276" s="30" t="s">
        <v>121</v>
      </c>
      <c r="E276" s="32" t="s">
        <v>345</v>
      </c>
      <c r="F276" s="33" t="s">
        <v>131</v>
      </c>
      <c r="G276" s="34">
        <v>18.399999999999999</v>
      </c>
      <c r="H276" s="35">
        <v>0</v>
      </c>
      <c r="I276" s="35">
        <f>ROUND(G276*H276,P4)</f>
        <v>0</v>
      </c>
      <c r="J276" s="33" t="s">
        <v>43</v>
      </c>
      <c r="O276" s="36">
        <f>I276*0.21</f>
        <v>0</v>
      </c>
      <c r="P276">
        <v>3</v>
      </c>
    </row>
    <row r="277" spans="1:16" x14ac:dyDescent="0.25">
      <c r="A277" s="30" t="s">
        <v>44</v>
      </c>
      <c r="B277" s="37"/>
      <c r="C277" s="38"/>
      <c r="D277" s="38"/>
      <c r="E277" s="32" t="s">
        <v>682</v>
      </c>
      <c r="F277" s="38"/>
      <c r="G277" s="38"/>
      <c r="H277" s="38"/>
      <c r="I277" s="38"/>
      <c r="J277" s="39"/>
    </row>
    <row r="278" spans="1:16" x14ac:dyDescent="0.25">
      <c r="A278" s="30" t="s">
        <v>76</v>
      </c>
      <c r="B278" s="37"/>
      <c r="C278" s="38"/>
      <c r="D278" s="38"/>
      <c r="E278" s="40" t="s">
        <v>674</v>
      </c>
      <c r="F278" s="38"/>
      <c r="G278" s="38"/>
      <c r="H278" s="38"/>
      <c r="I278" s="38"/>
      <c r="J278" s="39"/>
    </row>
    <row r="279" spans="1:16" ht="45" x14ac:dyDescent="0.25">
      <c r="A279" s="30" t="s">
        <v>46</v>
      </c>
      <c r="B279" s="37"/>
      <c r="C279" s="38"/>
      <c r="D279" s="38"/>
      <c r="E279" s="32" t="s">
        <v>347</v>
      </c>
      <c r="F279" s="38"/>
      <c r="G279" s="38"/>
      <c r="H279" s="38"/>
      <c r="I279" s="38"/>
      <c r="J279" s="39"/>
    </row>
    <row r="280" spans="1:16" ht="30" x14ac:dyDescent="0.25">
      <c r="A280" s="30" t="s">
        <v>38</v>
      </c>
      <c r="B280" s="30">
        <v>68</v>
      </c>
      <c r="C280" s="31" t="s">
        <v>683</v>
      </c>
      <c r="D280" s="30" t="s">
        <v>72</v>
      </c>
      <c r="E280" s="32" t="s">
        <v>684</v>
      </c>
      <c r="F280" s="33" t="s">
        <v>131</v>
      </c>
      <c r="G280" s="34">
        <v>7.6</v>
      </c>
      <c r="H280" s="35">
        <v>0</v>
      </c>
      <c r="I280" s="35">
        <f>ROUND(G280*H280,P4)</f>
        <v>0</v>
      </c>
      <c r="J280" s="33" t="s">
        <v>43</v>
      </c>
      <c r="O280" s="36">
        <f>I280*0.21</f>
        <v>0</v>
      </c>
      <c r="P280">
        <v>3</v>
      </c>
    </row>
    <row r="281" spans="1:16" x14ac:dyDescent="0.25">
      <c r="A281" s="30" t="s">
        <v>44</v>
      </c>
      <c r="B281" s="37"/>
      <c r="C281" s="38"/>
      <c r="D281" s="38"/>
      <c r="E281" s="32" t="s">
        <v>685</v>
      </c>
      <c r="F281" s="38"/>
      <c r="G281" s="38"/>
      <c r="H281" s="38"/>
      <c r="I281" s="38"/>
      <c r="J281" s="39"/>
    </row>
    <row r="282" spans="1:16" x14ac:dyDescent="0.25">
      <c r="A282" s="30" t="s">
        <v>76</v>
      </c>
      <c r="B282" s="37"/>
      <c r="C282" s="38"/>
      <c r="D282" s="38"/>
      <c r="E282" s="40" t="s">
        <v>686</v>
      </c>
      <c r="F282" s="38"/>
      <c r="G282" s="38"/>
      <c r="H282" s="38"/>
      <c r="I282" s="38"/>
      <c r="J282" s="39"/>
    </row>
    <row r="283" spans="1:16" ht="45" x14ac:dyDescent="0.25">
      <c r="A283" s="30" t="s">
        <v>46</v>
      </c>
      <c r="B283" s="37"/>
      <c r="C283" s="38"/>
      <c r="D283" s="38"/>
      <c r="E283" s="32" t="s">
        <v>347</v>
      </c>
      <c r="F283" s="38"/>
      <c r="G283" s="38"/>
      <c r="H283" s="38"/>
      <c r="I283" s="38"/>
      <c r="J283" s="39"/>
    </row>
    <row r="284" spans="1:16" ht="30" x14ac:dyDescent="0.25">
      <c r="A284" s="30" t="s">
        <v>38</v>
      </c>
      <c r="B284" s="30">
        <v>69</v>
      </c>
      <c r="C284" s="31" t="s">
        <v>683</v>
      </c>
      <c r="D284" s="30" t="s">
        <v>78</v>
      </c>
      <c r="E284" s="32" t="s">
        <v>684</v>
      </c>
      <c r="F284" s="33" t="s">
        <v>131</v>
      </c>
      <c r="G284" s="34">
        <v>67.233999999999995</v>
      </c>
      <c r="H284" s="35">
        <v>0</v>
      </c>
      <c r="I284" s="35">
        <f>ROUND(G284*H284,P4)</f>
        <v>0</v>
      </c>
      <c r="J284" s="33" t="s">
        <v>43</v>
      </c>
      <c r="O284" s="36">
        <f>I284*0.21</f>
        <v>0</v>
      </c>
      <c r="P284">
        <v>3</v>
      </c>
    </row>
    <row r="285" spans="1:16" x14ac:dyDescent="0.25">
      <c r="A285" s="30" t="s">
        <v>44</v>
      </c>
      <c r="B285" s="37"/>
      <c r="C285" s="38"/>
      <c r="D285" s="38"/>
      <c r="E285" s="32" t="s">
        <v>687</v>
      </c>
      <c r="F285" s="38"/>
      <c r="G285" s="38"/>
      <c r="H285" s="38"/>
      <c r="I285" s="38"/>
      <c r="J285" s="39"/>
    </row>
    <row r="286" spans="1:16" x14ac:dyDescent="0.25">
      <c r="A286" s="30" t="s">
        <v>76</v>
      </c>
      <c r="B286" s="37"/>
      <c r="C286" s="38"/>
      <c r="D286" s="38"/>
      <c r="E286" s="40" t="s">
        <v>688</v>
      </c>
      <c r="F286" s="38"/>
      <c r="G286" s="38"/>
      <c r="H286" s="38"/>
      <c r="I286" s="38"/>
      <c r="J286" s="39"/>
    </row>
    <row r="287" spans="1:16" ht="45" x14ac:dyDescent="0.25">
      <c r="A287" s="30" t="s">
        <v>46</v>
      </c>
      <c r="B287" s="37"/>
      <c r="C287" s="38"/>
      <c r="D287" s="38"/>
      <c r="E287" s="32" t="s">
        <v>347</v>
      </c>
      <c r="F287" s="38"/>
      <c r="G287" s="38"/>
      <c r="H287" s="38"/>
      <c r="I287" s="38"/>
      <c r="J287" s="39"/>
    </row>
    <row r="288" spans="1:16" x14ac:dyDescent="0.25">
      <c r="A288" s="30" t="s">
        <v>38</v>
      </c>
      <c r="B288" s="30">
        <v>70</v>
      </c>
      <c r="C288" s="31" t="s">
        <v>689</v>
      </c>
      <c r="D288" s="30" t="s">
        <v>40</v>
      </c>
      <c r="E288" s="32" t="s">
        <v>690</v>
      </c>
      <c r="F288" s="33" t="s">
        <v>165</v>
      </c>
      <c r="G288" s="34">
        <v>18.399999999999999</v>
      </c>
      <c r="H288" s="35">
        <v>0</v>
      </c>
      <c r="I288" s="35">
        <f>ROUND(G288*H288,P4)</f>
        <v>0</v>
      </c>
      <c r="J288" s="33" t="s">
        <v>43</v>
      </c>
      <c r="O288" s="36">
        <f>I288*0.21</f>
        <v>0</v>
      </c>
      <c r="P288">
        <v>3</v>
      </c>
    </row>
    <row r="289" spans="1:16" x14ac:dyDescent="0.25">
      <c r="A289" s="30" t="s">
        <v>44</v>
      </c>
      <c r="B289" s="37"/>
      <c r="C289" s="38"/>
      <c r="D289" s="38"/>
      <c r="E289" s="32" t="s">
        <v>691</v>
      </c>
      <c r="F289" s="38"/>
      <c r="G289" s="38"/>
      <c r="H289" s="38"/>
      <c r="I289" s="38"/>
      <c r="J289" s="39"/>
    </row>
    <row r="290" spans="1:16" x14ac:dyDescent="0.25">
      <c r="A290" s="30" t="s">
        <v>76</v>
      </c>
      <c r="B290" s="37"/>
      <c r="C290" s="38"/>
      <c r="D290" s="38"/>
      <c r="E290" s="40" t="s">
        <v>692</v>
      </c>
      <c r="F290" s="38"/>
      <c r="G290" s="38"/>
      <c r="H290" s="38"/>
      <c r="I290" s="38"/>
      <c r="J290" s="39"/>
    </row>
    <row r="291" spans="1:16" ht="30" x14ac:dyDescent="0.25">
      <c r="A291" s="30" t="s">
        <v>46</v>
      </c>
      <c r="B291" s="37"/>
      <c r="C291" s="38"/>
      <c r="D291" s="38"/>
      <c r="E291" s="32" t="s">
        <v>693</v>
      </c>
      <c r="F291" s="38"/>
      <c r="G291" s="38"/>
      <c r="H291" s="38"/>
      <c r="I291" s="38"/>
      <c r="J291" s="39"/>
    </row>
    <row r="292" spans="1:16" x14ac:dyDescent="0.25">
      <c r="A292" s="30" t="s">
        <v>38</v>
      </c>
      <c r="B292" s="30">
        <v>71</v>
      </c>
      <c r="C292" s="31" t="s">
        <v>694</v>
      </c>
      <c r="D292" s="30" t="s">
        <v>40</v>
      </c>
      <c r="E292" s="32" t="s">
        <v>695</v>
      </c>
      <c r="F292" s="33" t="s">
        <v>82</v>
      </c>
      <c r="G292" s="34">
        <v>1</v>
      </c>
      <c r="H292" s="35">
        <v>0</v>
      </c>
      <c r="I292" s="35">
        <f>ROUND(G292*H292,P4)</f>
        <v>0</v>
      </c>
      <c r="J292" s="33" t="s">
        <v>43</v>
      </c>
      <c r="O292" s="36">
        <f>I292*0.21</f>
        <v>0</v>
      </c>
      <c r="P292">
        <v>3</v>
      </c>
    </row>
    <row r="293" spans="1:16" x14ac:dyDescent="0.25">
      <c r="A293" s="30" t="s">
        <v>44</v>
      </c>
      <c r="B293" s="37"/>
      <c r="C293" s="38"/>
      <c r="D293" s="38"/>
      <c r="E293" s="32" t="s">
        <v>696</v>
      </c>
      <c r="F293" s="38"/>
      <c r="G293" s="38"/>
      <c r="H293" s="38"/>
      <c r="I293" s="38"/>
      <c r="J293" s="39"/>
    </row>
    <row r="294" spans="1:16" ht="409.5" x14ac:dyDescent="0.25">
      <c r="A294" s="30" t="s">
        <v>46</v>
      </c>
      <c r="B294" s="37"/>
      <c r="C294" s="38"/>
      <c r="D294" s="38"/>
      <c r="E294" s="32" t="s">
        <v>548</v>
      </c>
      <c r="F294" s="38"/>
      <c r="G294" s="38"/>
      <c r="H294" s="38"/>
      <c r="I294" s="38"/>
      <c r="J294" s="39"/>
    </row>
    <row r="295" spans="1:16" x14ac:dyDescent="0.25">
      <c r="A295" s="30" t="s">
        <v>38</v>
      </c>
      <c r="B295" s="30">
        <v>72</v>
      </c>
      <c r="C295" s="31" t="s">
        <v>697</v>
      </c>
      <c r="D295" s="30" t="s">
        <v>40</v>
      </c>
      <c r="E295" s="32" t="s">
        <v>698</v>
      </c>
      <c r="F295" s="33" t="s">
        <v>530</v>
      </c>
      <c r="G295" s="34">
        <v>3.2250000000000001</v>
      </c>
      <c r="H295" s="35">
        <v>0</v>
      </c>
      <c r="I295" s="35">
        <f>ROUND(G295*H295,P4)</f>
        <v>0</v>
      </c>
      <c r="J295" s="33" t="s">
        <v>43</v>
      </c>
      <c r="O295" s="36">
        <f>I295*0.21</f>
        <v>0</v>
      </c>
      <c r="P295">
        <v>3</v>
      </c>
    </row>
    <row r="296" spans="1:16" x14ac:dyDescent="0.25">
      <c r="A296" s="30" t="s">
        <v>44</v>
      </c>
      <c r="B296" s="37"/>
      <c r="C296" s="38"/>
      <c r="D296" s="38"/>
      <c r="E296" s="32" t="s">
        <v>699</v>
      </c>
      <c r="F296" s="38"/>
      <c r="G296" s="38"/>
      <c r="H296" s="38"/>
      <c r="I296" s="38"/>
      <c r="J296" s="39"/>
    </row>
    <row r="297" spans="1:16" x14ac:dyDescent="0.25">
      <c r="A297" s="30" t="s">
        <v>76</v>
      </c>
      <c r="B297" s="37"/>
      <c r="C297" s="38"/>
      <c r="D297" s="38"/>
      <c r="E297" s="40" t="s">
        <v>700</v>
      </c>
      <c r="F297" s="38"/>
      <c r="G297" s="38"/>
      <c r="H297" s="38"/>
      <c r="I297" s="38"/>
      <c r="J297" s="39"/>
    </row>
    <row r="298" spans="1:16" ht="409.5" x14ac:dyDescent="0.25">
      <c r="A298" s="30" t="s">
        <v>46</v>
      </c>
      <c r="B298" s="37"/>
      <c r="C298" s="38"/>
      <c r="D298" s="38"/>
      <c r="E298" s="32" t="s">
        <v>701</v>
      </c>
      <c r="F298" s="38"/>
      <c r="G298" s="38"/>
      <c r="H298" s="38"/>
      <c r="I298" s="38"/>
      <c r="J298" s="39"/>
    </row>
    <row r="299" spans="1:16" x14ac:dyDescent="0.25">
      <c r="A299" s="30" t="s">
        <v>38</v>
      </c>
      <c r="B299" s="30">
        <v>73</v>
      </c>
      <c r="C299" s="31" t="s">
        <v>702</v>
      </c>
      <c r="D299" s="30" t="s">
        <v>40</v>
      </c>
      <c r="E299" s="32" t="s">
        <v>703</v>
      </c>
      <c r="F299" s="33" t="s">
        <v>82</v>
      </c>
      <c r="G299" s="34">
        <v>2</v>
      </c>
      <c r="H299" s="35">
        <v>0</v>
      </c>
      <c r="I299" s="35">
        <f>ROUND(G299*H299,P4)</f>
        <v>0</v>
      </c>
      <c r="J299" s="33" t="s">
        <v>43</v>
      </c>
      <c r="O299" s="36">
        <f>I299*0.21</f>
        <v>0</v>
      </c>
      <c r="P299">
        <v>3</v>
      </c>
    </row>
    <row r="300" spans="1:16" ht="30" x14ac:dyDescent="0.25">
      <c r="A300" s="30" t="s">
        <v>44</v>
      </c>
      <c r="B300" s="37"/>
      <c r="C300" s="38"/>
      <c r="D300" s="38"/>
      <c r="E300" s="32" t="s">
        <v>704</v>
      </c>
      <c r="F300" s="38"/>
      <c r="G300" s="38"/>
      <c r="H300" s="38"/>
      <c r="I300" s="38"/>
      <c r="J300" s="39"/>
    </row>
    <row r="301" spans="1:16" ht="345" x14ac:dyDescent="0.25">
      <c r="A301" s="30" t="s">
        <v>46</v>
      </c>
      <c r="B301" s="41"/>
      <c r="C301" s="42"/>
      <c r="D301" s="42"/>
      <c r="E301" s="32" t="s">
        <v>705</v>
      </c>
      <c r="F301" s="42"/>
      <c r="G301" s="42"/>
      <c r="H301" s="42"/>
      <c r="I301" s="42"/>
      <c r="J301" s="43"/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" right="0.7" top="0.78740157499999996" bottom="0.78740157499999996" header="0.3" footer="0.3"/>
  <pageSetup fitToHeight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0"/>
  <sheetViews>
    <sheetView topLeftCell="B1" workbookViewId="0">
      <selection activeCell="G6" sqref="G6:G7"/>
    </sheetView>
  </sheetViews>
  <sheetFormatPr defaultRowHeight="15" x14ac:dyDescent="0.25"/>
  <cols>
    <col min="1" max="1" width="9.140625" hidden="1"/>
    <col min="2" max="3" width="11.28515625" bestFit="1" customWidth="1"/>
    <col min="4" max="4" width="7.85546875" bestFit="1" customWidth="1"/>
    <col min="5" max="5" width="64.85546875" customWidth="1"/>
    <col min="6" max="6" width="4.42578125" bestFit="1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8"/>
      <c r="C1" s="9"/>
      <c r="D1" s="9"/>
      <c r="E1" s="10" t="s">
        <v>1</v>
      </c>
      <c r="F1" s="9"/>
      <c r="G1" s="9"/>
      <c r="H1" s="9"/>
      <c r="I1" s="9"/>
      <c r="J1" s="11"/>
      <c r="P1">
        <v>3</v>
      </c>
    </row>
    <row r="2" spans="1:16" ht="20.25" x14ac:dyDescent="0.25">
      <c r="A2" s="1"/>
      <c r="B2" s="12"/>
      <c r="C2" s="13"/>
      <c r="D2" s="13"/>
      <c r="E2" s="14" t="s">
        <v>13</v>
      </c>
      <c r="F2" s="13"/>
      <c r="G2" s="13"/>
      <c r="H2" s="13"/>
      <c r="I2" s="13"/>
      <c r="J2" s="15"/>
    </row>
    <row r="3" spans="1:16" x14ac:dyDescent="0.25">
      <c r="A3" s="3" t="s">
        <v>14</v>
      </c>
      <c r="B3" s="16" t="s">
        <v>15</v>
      </c>
      <c r="C3" s="47" t="s">
        <v>16</v>
      </c>
      <c r="D3" s="48"/>
      <c r="E3" s="17" t="s">
        <v>17</v>
      </c>
      <c r="F3" s="13"/>
      <c r="G3" s="13"/>
      <c r="H3" s="18" t="s">
        <v>11</v>
      </c>
      <c r="I3" s="19">
        <f>SUMIFS(I9:I50,A9:A50,"SD")</f>
        <v>0</v>
      </c>
      <c r="J3" s="15"/>
      <c r="O3">
        <v>0</v>
      </c>
      <c r="P3">
        <v>2</v>
      </c>
    </row>
    <row r="4" spans="1:16" x14ac:dyDescent="0.25">
      <c r="A4" s="3" t="s">
        <v>18</v>
      </c>
      <c r="B4" s="16" t="s">
        <v>19</v>
      </c>
      <c r="C4" s="47" t="s">
        <v>706</v>
      </c>
      <c r="D4" s="48"/>
      <c r="E4" s="17" t="s">
        <v>707</v>
      </c>
      <c r="F4" s="13"/>
      <c r="G4" s="13"/>
      <c r="H4" s="13"/>
      <c r="I4" s="13"/>
      <c r="J4" s="15"/>
      <c r="O4">
        <v>0.12</v>
      </c>
      <c r="P4">
        <v>2</v>
      </c>
    </row>
    <row r="5" spans="1:16" x14ac:dyDescent="0.25">
      <c r="A5" s="3" t="s">
        <v>22</v>
      </c>
      <c r="B5" s="16" t="s">
        <v>23</v>
      </c>
      <c r="C5" s="47" t="s">
        <v>11</v>
      </c>
      <c r="D5" s="48"/>
      <c r="E5" s="17" t="s">
        <v>12</v>
      </c>
      <c r="F5" s="13"/>
      <c r="G5" s="13"/>
      <c r="H5" s="13"/>
      <c r="I5" s="13"/>
      <c r="J5" s="15"/>
      <c r="O5">
        <v>0.21</v>
      </c>
    </row>
    <row r="6" spans="1:16" x14ac:dyDescent="0.25">
      <c r="A6" s="49" t="s">
        <v>24</v>
      </c>
      <c r="B6" s="50" t="s">
        <v>25</v>
      </c>
      <c r="C6" s="51" t="s">
        <v>26</v>
      </c>
      <c r="D6" s="51" t="s">
        <v>27</v>
      </c>
      <c r="E6" s="51" t="s">
        <v>28</v>
      </c>
      <c r="F6" s="51" t="s">
        <v>29</v>
      </c>
      <c r="G6" s="51" t="s">
        <v>30</v>
      </c>
      <c r="H6" s="51" t="s">
        <v>31</v>
      </c>
      <c r="I6" s="51"/>
      <c r="J6" s="52" t="s">
        <v>32</v>
      </c>
    </row>
    <row r="7" spans="1:16" x14ac:dyDescent="0.25">
      <c r="A7" s="49"/>
      <c r="B7" s="50"/>
      <c r="C7" s="51"/>
      <c r="D7" s="51"/>
      <c r="E7" s="51"/>
      <c r="F7" s="51"/>
      <c r="G7" s="51"/>
      <c r="H7" s="6" t="s">
        <v>33</v>
      </c>
      <c r="I7" s="6" t="s">
        <v>34</v>
      </c>
      <c r="J7" s="52"/>
    </row>
    <row r="8" spans="1:16" x14ac:dyDescent="0.25">
      <c r="A8" s="22">
        <v>0</v>
      </c>
      <c r="B8" s="20">
        <v>1</v>
      </c>
      <c r="C8" s="23">
        <v>2</v>
      </c>
      <c r="D8" s="6">
        <v>3</v>
      </c>
      <c r="E8" s="23">
        <v>4</v>
      </c>
      <c r="F8" s="6">
        <v>5</v>
      </c>
      <c r="G8" s="6">
        <v>6</v>
      </c>
      <c r="H8" s="6">
        <v>7</v>
      </c>
      <c r="I8" s="23">
        <v>8</v>
      </c>
      <c r="J8" s="21">
        <v>9</v>
      </c>
    </row>
    <row r="9" spans="1:16" x14ac:dyDescent="0.25">
      <c r="A9" s="24" t="s">
        <v>35</v>
      </c>
      <c r="B9" s="25"/>
      <c r="C9" s="26" t="s">
        <v>11</v>
      </c>
      <c r="D9" s="27"/>
      <c r="E9" s="24" t="s">
        <v>179</v>
      </c>
      <c r="F9" s="27"/>
      <c r="G9" s="27"/>
      <c r="H9" s="27"/>
      <c r="I9" s="28">
        <f>SUMIFS(I10:I50,A10:A50,"P")</f>
        <v>0</v>
      </c>
      <c r="J9" s="29"/>
    </row>
    <row r="10" spans="1:16" x14ac:dyDescent="0.25">
      <c r="A10" s="30" t="s">
        <v>38</v>
      </c>
      <c r="B10" s="30">
        <v>1</v>
      </c>
      <c r="C10" s="31" t="s">
        <v>708</v>
      </c>
      <c r="D10" s="30" t="s">
        <v>40</v>
      </c>
      <c r="E10" s="32" t="s">
        <v>709</v>
      </c>
      <c r="F10" s="33" t="s">
        <v>165</v>
      </c>
      <c r="G10" s="34">
        <v>1316.7</v>
      </c>
      <c r="H10" s="35">
        <v>0</v>
      </c>
      <c r="I10" s="35">
        <f>ROUND(G10*H10,P4)</f>
        <v>0</v>
      </c>
      <c r="J10" s="33" t="s">
        <v>43</v>
      </c>
      <c r="O10" s="36">
        <f>I10*0.21</f>
        <v>0</v>
      </c>
      <c r="P10">
        <v>3</v>
      </c>
    </row>
    <row r="11" spans="1:16" x14ac:dyDescent="0.25">
      <c r="A11" s="30" t="s">
        <v>44</v>
      </c>
      <c r="B11" s="37"/>
      <c r="C11" s="38"/>
      <c r="D11" s="38"/>
      <c r="E11" s="32" t="s">
        <v>710</v>
      </c>
      <c r="F11" s="38"/>
      <c r="G11" s="38"/>
      <c r="H11" s="38"/>
      <c r="I11" s="38"/>
      <c r="J11" s="39"/>
    </row>
    <row r="12" spans="1:16" x14ac:dyDescent="0.25">
      <c r="A12" s="30" t="s">
        <v>76</v>
      </c>
      <c r="B12" s="37"/>
      <c r="C12" s="38"/>
      <c r="D12" s="38"/>
      <c r="E12" s="40" t="s">
        <v>711</v>
      </c>
      <c r="F12" s="38"/>
      <c r="G12" s="38"/>
      <c r="H12" s="38"/>
      <c r="I12" s="38"/>
      <c r="J12" s="39"/>
    </row>
    <row r="13" spans="1:16" ht="45" x14ac:dyDescent="0.25">
      <c r="A13" s="30" t="s">
        <v>46</v>
      </c>
      <c r="B13" s="37"/>
      <c r="C13" s="38"/>
      <c r="D13" s="38"/>
      <c r="E13" s="32" t="s">
        <v>712</v>
      </c>
      <c r="F13" s="38"/>
      <c r="G13" s="38"/>
      <c r="H13" s="38"/>
      <c r="I13" s="38"/>
      <c r="J13" s="39"/>
    </row>
    <row r="14" spans="1:16" x14ac:dyDescent="0.25">
      <c r="A14" s="30" t="s">
        <v>38</v>
      </c>
      <c r="B14" s="30">
        <v>2</v>
      </c>
      <c r="C14" s="31" t="s">
        <v>713</v>
      </c>
      <c r="D14" s="30" t="s">
        <v>40</v>
      </c>
      <c r="E14" s="32" t="s">
        <v>714</v>
      </c>
      <c r="F14" s="33" t="s">
        <v>82</v>
      </c>
      <c r="G14" s="34">
        <v>144</v>
      </c>
      <c r="H14" s="35">
        <v>0</v>
      </c>
      <c r="I14" s="35">
        <f>ROUND(G14*H14,P4)</f>
        <v>0</v>
      </c>
      <c r="J14" s="33" t="s">
        <v>43</v>
      </c>
      <c r="O14" s="36">
        <f>I14*0.21</f>
        <v>0</v>
      </c>
      <c r="P14">
        <v>3</v>
      </c>
    </row>
    <row r="15" spans="1:16" ht="30" x14ac:dyDescent="0.25">
      <c r="A15" s="30" t="s">
        <v>44</v>
      </c>
      <c r="B15" s="37"/>
      <c r="C15" s="38"/>
      <c r="D15" s="38"/>
      <c r="E15" s="32" t="s">
        <v>715</v>
      </c>
      <c r="F15" s="38"/>
      <c r="G15" s="38"/>
      <c r="H15" s="38"/>
      <c r="I15" s="38"/>
      <c r="J15" s="39"/>
    </row>
    <row r="16" spans="1:16" x14ac:dyDescent="0.25">
      <c r="A16" s="30" t="s">
        <v>76</v>
      </c>
      <c r="B16" s="37"/>
      <c r="C16" s="38"/>
      <c r="D16" s="38"/>
      <c r="E16" s="40" t="s">
        <v>716</v>
      </c>
      <c r="F16" s="38"/>
      <c r="G16" s="38"/>
      <c r="H16" s="38"/>
      <c r="I16" s="38"/>
      <c r="J16" s="39"/>
    </row>
    <row r="17" spans="1:16" ht="195" x14ac:dyDescent="0.25">
      <c r="A17" s="30" t="s">
        <v>46</v>
      </c>
      <c r="B17" s="37"/>
      <c r="C17" s="38"/>
      <c r="D17" s="38"/>
      <c r="E17" s="32" t="s">
        <v>717</v>
      </c>
      <c r="F17" s="38"/>
      <c r="G17" s="38"/>
      <c r="H17" s="38"/>
      <c r="I17" s="38"/>
      <c r="J17" s="39"/>
    </row>
    <row r="18" spans="1:16" x14ac:dyDescent="0.25">
      <c r="A18" s="30" t="s">
        <v>38</v>
      </c>
      <c r="B18" s="30">
        <v>3</v>
      </c>
      <c r="C18" s="31" t="s">
        <v>718</v>
      </c>
      <c r="D18" s="30" t="s">
        <v>40</v>
      </c>
      <c r="E18" s="32" t="s">
        <v>719</v>
      </c>
      <c r="F18" s="33" t="s">
        <v>82</v>
      </c>
      <c r="G18" s="34">
        <v>5</v>
      </c>
      <c r="H18" s="35">
        <v>0</v>
      </c>
      <c r="I18" s="35">
        <f>ROUND(G18*H18,P4)</f>
        <v>0</v>
      </c>
      <c r="J18" s="33" t="s">
        <v>43</v>
      </c>
      <c r="O18" s="36">
        <f>I18*0.21</f>
        <v>0</v>
      </c>
      <c r="P18">
        <v>3</v>
      </c>
    </row>
    <row r="19" spans="1:16" x14ac:dyDescent="0.25">
      <c r="A19" s="30" t="s">
        <v>44</v>
      </c>
      <c r="B19" s="37"/>
      <c r="C19" s="38"/>
      <c r="D19" s="38"/>
      <c r="E19" s="32" t="s">
        <v>720</v>
      </c>
      <c r="F19" s="38"/>
      <c r="G19" s="38"/>
      <c r="H19" s="38"/>
      <c r="I19" s="38"/>
      <c r="J19" s="39"/>
    </row>
    <row r="20" spans="1:16" x14ac:dyDescent="0.25">
      <c r="A20" s="30" t="s">
        <v>76</v>
      </c>
      <c r="B20" s="37"/>
      <c r="C20" s="38"/>
      <c r="D20" s="38"/>
      <c r="E20" s="40" t="s">
        <v>721</v>
      </c>
      <c r="F20" s="38"/>
      <c r="G20" s="38"/>
      <c r="H20" s="38"/>
      <c r="I20" s="38"/>
      <c r="J20" s="39"/>
    </row>
    <row r="21" spans="1:16" ht="195" x14ac:dyDescent="0.25">
      <c r="A21" s="30" t="s">
        <v>46</v>
      </c>
      <c r="B21" s="37"/>
      <c r="C21" s="38"/>
      <c r="D21" s="38"/>
      <c r="E21" s="32" t="s">
        <v>717</v>
      </c>
      <c r="F21" s="38"/>
      <c r="G21" s="38"/>
      <c r="H21" s="38"/>
      <c r="I21" s="38"/>
      <c r="J21" s="39"/>
    </row>
    <row r="22" spans="1:16" x14ac:dyDescent="0.25">
      <c r="A22" s="30" t="s">
        <v>38</v>
      </c>
      <c r="B22" s="30">
        <v>4</v>
      </c>
      <c r="C22" s="31" t="s">
        <v>722</v>
      </c>
      <c r="D22" s="30" t="s">
        <v>40</v>
      </c>
      <c r="E22" s="32" t="s">
        <v>723</v>
      </c>
      <c r="F22" s="33" t="s">
        <v>82</v>
      </c>
      <c r="G22" s="34">
        <v>1</v>
      </c>
      <c r="H22" s="35">
        <v>0</v>
      </c>
      <c r="I22" s="35">
        <f>ROUND(G22*H22,P4)</f>
        <v>0</v>
      </c>
      <c r="J22" s="33" t="s">
        <v>43</v>
      </c>
      <c r="O22" s="36">
        <f>I22*0.21</f>
        <v>0</v>
      </c>
      <c r="P22">
        <v>3</v>
      </c>
    </row>
    <row r="23" spans="1:16" x14ac:dyDescent="0.25">
      <c r="A23" s="30" t="s">
        <v>44</v>
      </c>
      <c r="B23" s="37"/>
      <c r="C23" s="38"/>
      <c r="D23" s="38"/>
      <c r="E23" s="32" t="s">
        <v>720</v>
      </c>
      <c r="F23" s="38"/>
      <c r="G23" s="38"/>
      <c r="H23" s="38"/>
      <c r="I23" s="38"/>
      <c r="J23" s="39"/>
    </row>
    <row r="24" spans="1:16" x14ac:dyDescent="0.25">
      <c r="A24" s="30" t="s">
        <v>76</v>
      </c>
      <c r="B24" s="37"/>
      <c r="C24" s="38"/>
      <c r="D24" s="38"/>
      <c r="E24" s="40" t="s">
        <v>437</v>
      </c>
      <c r="F24" s="38"/>
      <c r="G24" s="38"/>
      <c r="H24" s="38"/>
      <c r="I24" s="38"/>
      <c r="J24" s="39"/>
    </row>
    <row r="25" spans="1:16" ht="150" x14ac:dyDescent="0.25">
      <c r="A25" s="30" t="s">
        <v>46</v>
      </c>
      <c r="B25" s="37"/>
      <c r="C25" s="38"/>
      <c r="D25" s="38"/>
      <c r="E25" s="32" t="s">
        <v>724</v>
      </c>
      <c r="F25" s="38"/>
      <c r="G25" s="38"/>
      <c r="H25" s="38"/>
      <c r="I25" s="38"/>
      <c r="J25" s="39"/>
    </row>
    <row r="26" spans="1:16" x14ac:dyDescent="0.25">
      <c r="A26" s="30" t="s">
        <v>38</v>
      </c>
      <c r="B26" s="30">
        <v>5</v>
      </c>
      <c r="C26" s="31" t="s">
        <v>725</v>
      </c>
      <c r="D26" s="30" t="s">
        <v>40</v>
      </c>
      <c r="E26" s="32" t="s">
        <v>726</v>
      </c>
      <c r="F26" s="33" t="s">
        <v>142</v>
      </c>
      <c r="G26" s="34">
        <v>575.42999999999995</v>
      </c>
      <c r="H26" s="35">
        <v>0</v>
      </c>
      <c r="I26" s="35">
        <f>ROUND(G26*H26,P4)</f>
        <v>0</v>
      </c>
      <c r="J26" s="33" t="s">
        <v>43</v>
      </c>
      <c r="O26" s="36">
        <f>I26*0.21</f>
        <v>0</v>
      </c>
      <c r="P26">
        <v>3</v>
      </c>
    </row>
    <row r="27" spans="1:16" ht="30" x14ac:dyDescent="0.25">
      <c r="A27" s="30" t="s">
        <v>44</v>
      </c>
      <c r="B27" s="37"/>
      <c r="C27" s="38"/>
      <c r="D27" s="38"/>
      <c r="E27" s="32" t="s">
        <v>727</v>
      </c>
      <c r="F27" s="38"/>
      <c r="G27" s="38"/>
      <c r="H27" s="38"/>
      <c r="I27" s="38"/>
      <c r="J27" s="39"/>
    </row>
    <row r="28" spans="1:16" x14ac:dyDescent="0.25">
      <c r="A28" s="30" t="s">
        <v>76</v>
      </c>
      <c r="B28" s="37"/>
      <c r="C28" s="38"/>
      <c r="D28" s="38"/>
      <c r="E28" s="40" t="s">
        <v>728</v>
      </c>
      <c r="F28" s="38"/>
      <c r="G28" s="38"/>
      <c r="H28" s="38"/>
      <c r="I28" s="38"/>
      <c r="J28" s="39"/>
    </row>
    <row r="29" spans="1:16" ht="45" x14ac:dyDescent="0.25">
      <c r="A29" s="30" t="s">
        <v>46</v>
      </c>
      <c r="B29" s="37"/>
      <c r="C29" s="38"/>
      <c r="D29" s="38"/>
      <c r="E29" s="32" t="s">
        <v>729</v>
      </c>
      <c r="F29" s="38"/>
      <c r="G29" s="38"/>
      <c r="H29" s="38"/>
      <c r="I29" s="38"/>
      <c r="J29" s="39"/>
    </row>
    <row r="30" spans="1:16" x14ac:dyDescent="0.25">
      <c r="A30" s="30" t="s">
        <v>38</v>
      </c>
      <c r="B30" s="30">
        <v>6</v>
      </c>
      <c r="C30" s="31" t="s">
        <v>225</v>
      </c>
      <c r="D30" s="30" t="s">
        <v>40</v>
      </c>
      <c r="E30" s="32" t="s">
        <v>226</v>
      </c>
      <c r="F30" s="33" t="s">
        <v>142</v>
      </c>
      <c r="G30" s="34">
        <v>575.42999999999995</v>
      </c>
      <c r="H30" s="35">
        <v>0</v>
      </c>
      <c r="I30" s="35">
        <f>ROUND(G30*H30,P4)</f>
        <v>0</v>
      </c>
      <c r="J30" s="33" t="s">
        <v>43</v>
      </c>
      <c r="O30" s="36">
        <f>I30*0.21</f>
        <v>0</v>
      </c>
      <c r="P30">
        <v>3</v>
      </c>
    </row>
    <row r="31" spans="1:16" ht="30" x14ac:dyDescent="0.25">
      <c r="A31" s="30" t="s">
        <v>44</v>
      </c>
      <c r="B31" s="37"/>
      <c r="C31" s="38"/>
      <c r="D31" s="38"/>
      <c r="E31" s="32" t="s">
        <v>730</v>
      </c>
      <c r="F31" s="38"/>
      <c r="G31" s="38"/>
      <c r="H31" s="38"/>
      <c r="I31" s="38"/>
      <c r="J31" s="39"/>
    </row>
    <row r="32" spans="1:16" ht="255" x14ac:dyDescent="0.25">
      <c r="A32" s="30" t="s">
        <v>46</v>
      </c>
      <c r="B32" s="37"/>
      <c r="C32" s="38"/>
      <c r="D32" s="38"/>
      <c r="E32" s="32" t="s">
        <v>228</v>
      </c>
      <c r="F32" s="38"/>
      <c r="G32" s="38"/>
      <c r="H32" s="38"/>
      <c r="I32" s="38"/>
      <c r="J32" s="39"/>
    </row>
    <row r="33" spans="1:16" x14ac:dyDescent="0.25">
      <c r="A33" s="30" t="s">
        <v>38</v>
      </c>
      <c r="B33" s="30">
        <v>7</v>
      </c>
      <c r="C33" s="31" t="s">
        <v>731</v>
      </c>
      <c r="D33" s="30" t="s">
        <v>40</v>
      </c>
      <c r="E33" s="32" t="s">
        <v>732</v>
      </c>
      <c r="F33" s="33" t="s">
        <v>165</v>
      </c>
      <c r="G33" s="34">
        <v>3836.2</v>
      </c>
      <c r="H33" s="35">
        <v>0</v>
      </c>
      <c r="I33" s="35">
        <f>ROUND(G33*H33,P4)</f>
        <v>0</v>
      </c>
      <c r="J33" s="33" t="s">
        <v>43</v>
      </c>
      <c r="O33" s="36">
        <f>I33*0.21</f>
        <v>0</v>
      </c>
      <c r="P33">
        <v>3</v>
      </c>
    </row>
    <row r="34" spans="1:16" ht="30" x14ac:dyDescent="0.25">
      <c r="A34" s="30" t="s">
        <v>44</v>
      </c>
      <c r="B34" s="37"/>
      <c r="C34" s="38"/>
      <c r="D34" s="38"/>
      <c r="E34" s="32" t="s">
        <v>733</v>
      </c>
      <c r="F34" s="38"/>
      <c r="G34" s="38"/>
      <c r="H34" s="38"/>
      <c r="I34" s="38"/>
      <c r="J34" s="39"/>
    </row>
    <row r="35" spans="1:16" x14ac:dyDescent="0.25">
      <c r="A35" s="30" t="s">
        <v>76</v>
      </c>
      <c r="B35" s="37"/>
      <c r="C35" s="38"/>
      <c r="D35" s="38"/>
      <c r="E35" s="40" t="s">
        <v>734</v>
      </c>
      <c r="F35" s="38"/>
      <c r="G35" s="38"/>
      <c r="H35" s="38"/>
      <c r="I35" s="38"/>
      <c r="J35" s="39"/>
    </row>
    <row r="36" spans="1:16" ht="45" x14ac:dyDescent="0.25">
      <c r="A36" s="30" t="s">
        <v>46</v>
      </c>
      <c r="B36" s="37"/>
      <c r="C36" s="38"/>
      <c r="D36" s="38"/>
      <c r="E36" s="32" t="s">
        <v>735</v>
      </c>
      <c r="F36" s="38"/>
      <c r="G36" s="38"/>
      <c r="H36" s="38"/>
      <c r="I36" s="38"/>
      <c r="J36" s="39"/>
    </row>
    <row r="37" spans="1:16" x14ac:dyDescent="0.25">
      <c r="A37" s="30" t="s">
        <v>38</v>
      </c>
      <c r="B37" s="30">
        <v>8</v>
      </c>
      <c r="C37" s="31" t="s">
        <v>736</v>
      </c>
      <c r="D37" s="30" t="s">
        <v>40</v>
      </c>
      <c r="E37" s="32" t="s">
        <v>737</v>
      </c>
      <c r="F37" s="33" t="s">
        <v>165</v>
      </c>
      <c r="G37" s="34">
        <v>3836.2</v>
      </c>
      <c r="H37" s="35">
        <v>0</v>
      </c>
      <c r="I37" s="35">
        <f>ROUND(G37*H37,P4)</f>
        <v>0</v>
      </c>
      <c r="J37" s="33" t="s">
        <v>43</v>
      </c>
      <c r="O37" s="36">
        <f>I37*0.21</f>
        <v>0</v>
      </c>
      <c r="P37">
        <v>3</v>
      </c>
    </row>
    <row r="38" spans="1:16" x14ac:dyDescent="0.25">
      <c r="A38" s="30" t="s">
        <v>44</v>
      </c>
      <c r="B38" s="37"/>
      <c r="C38" s="38"/>
      <c r="D38" s="38"/>
      <c r="E38" s="32" t="s">
        <v>738</v>
      </c>
      <c r="F38" s="38"/>
      <c r="G38" s="38"/>
      <c r="H38" s="38"/>
      <c r="I38" s="38"/>
      <c r="J38" s="39"/>
    </row>
    <row r="39" spans="1:16" ht="30" x14ac:dyDescent="0.25">
      <c r="A39" s="30" t="s">
        <v>46</v>
      </c>
      <c r="B39" s="37"/>
      <c r="C39" s="38"/>
      <c r="D39" s="38"/>
      <c r="E39" s="32" t="s">
        <v>739</v>
      </c>
      <c r="F39" s="38"/>
      <c r="G39" s="38"/>
      <c r="H39" s="38"/>
      <c r="I39" s="38"/>
      <c r="J39" s="39"/>
    </row>
    <row r="40" spans="1:16" x14ac:dyDescent="0.25">
      <c r="A40" s="30" t="s">
        <v>38</v>
      </c>
      <c r="B40" s="30">
        <v>9</v>
      </c>
      <c r="C40" s="31" t="s">
        <v>740</v>
      </c>
      <c r="D40" s="30" t="s">
        <v>40</v>
      </c>
      <c r="E40" s="32" t="s">
        <v>741</v>
      </c>
      <c r="F40" s="33" t="s">
        <v>165</v>
      </c>
      <c r="G40" s="34">
        <v>50</v>
      </c>
      <c r="H40" s="35">
        <v>0</v>
      </c>
      <c r="I40" s="35">
        <f>ROUND(G40*H40,P4)</f>
        <v>0</v>
      </c>
      <c r="J40" s="33" t="s">
        <v>43</v>
      </c>
      <c r="O40" s="36">
        <f>I40*0.21</f>
        <v>0</v>
      </c>
      <c r="P40">
        <v>3</v>
      </c>
    </row>
    <row r="41" spans="1:16" x14ac:dyDescent="0.25">
      <c r="A41" s="30" t="s">
        <v>44</v>
      </c>
      <c r="B41" s="37"/>
      <c r="C41" s="38"/>
      <c r="D41" s="38"/>
      <c r="E41" s="32" t="s">
        <v>742</v>
      </c>
      <c r="F41" s="38"/>
      <c r="G41" s="38"/>
      <c r="H41" s="38"/>
      <c r="I41" s="38"/>
      <c r="J41" s="39"/>
    </row>
    <row r="42" spans="1:16" x14ac:dyDescent="0.25">
      <c r="A42" s="30" t="s">
        <v>76</v>
      </c>
      <c r="B42" s="37"/>
      <c r="C42" s="38"/>
      <c r="D42" s="38"/>
      <c r="E42" s="40" t="s">
        <v>743</v>
      </c>
      <c r="F42" s="38"/>
      <c r="G42" s="38"/>
      <c r="H42" s="38"/>
      <c r="I42" s="38"/>
      <c r="J42" s="39"/>
    </row>
    <row r="43" spans="1:16" ht="45" x14ac:dyDescent="0.25">
      <c r="A43" s="30" t="s">
        <v>46</v>
      </c>
      <c r="B43" s="37"/>
      <c r="C43" s="38"/>
      <c r="D43" s="38"/>
      <c r="E43" s="32" t="s">
        <v>744</v>
      </c>
      <c r="F43" s="38"/>
      <c r="G43" s="38"/>
      <c r="H43" s="38"/>
      <c r="I43" s="38"/>
      <c r="J43" s="39"/>
    </row>
    <row r="44" spans="1:16" ht="30" x14ac:dyDescent="0.25">
      <c r="A44" s="30" t="s">
        <v>38</v>
      </c>
      <c r="B44" s="30">
        <v>10</v>
      </c>
      <c r="C44" s="31" t="s">
        <v>745</v>
      </c>
      <c r="D44" s="30" t="s">
        <v>72</v>
      </c>
      <c r="E44" s="32" t="s">
        <v>746</v>
      </c>
      <c r="F44" s="33" t="s">
        <v>82</v>
      </c>
      <c r="G44" s="34">
        <v>60</v>
      </c>
      <c r="H44" s="35">
        <v>0</v>
      </c>
      <c r="I44" s="35">
        <f>ROUND(G44*H44,P4)</f>
        <v>0</v>
      </c>
      <c r="J44" s="33" t="s">
        <v>43</v>
      </c>
      <c r="O44" s="36">
        <f>I44*0.21</f>
        <v>0</v>
      </c>
      <c r="P44">
        <v>3</v>
      </c>
    </row>
    <row r="45" spans="1:16" ht="45" x14ac:dyDescent="0.25">
      <c r="A45" s="30" t="s">
        <v>44</v>
      </c>
      <c r="B45" s="37"/>
      <c r="C45" s="38"/>
      <c r="D45" s="38"/>
      <c r="E45" s="32" t="s">
        <v>747</v>
      </c>
      <c r="F45" s="38"/>
      <c r="G45" s="38"/>
      <c r="H45" s="38"/>
      <c r="I45" s="38"/>
      <c r="J45" s="39"/>
    </row>
    <row r="46" spans="1:16" x14ac:dyDescent="0.25">
      <c r="A46" s="30" t="s">
        <v>76</v>
      </c>
      <c r="B46" s="37"/>
      <c r="C46" s="38"/>
      <c r="D46" s="38"/>
      <c r="E46" s="40" t="s">
        <v>748</v>
      </c>
      <c r="F46" s="38"/>
      <c r="G46" s="38"/>
      <c r="H46" s="38"/>
      <c r="I46" s="38"/>
      <c r="J46" s="39"/>
    </row>
    <row r="47" spans="1:16" ht="135" x14ac:dyDescent="0.25">
      <c r="A47" s="30" t="s">
        <v>46</v>
      </c>
      <c r="B47" s="37"/>
      <c r="C47" s="38"/>
      <c r="D47" s="38"/>
      <c r="E47" s="32" t="s">
        <v>749</v>
      </c>
      <c r="F47" s="38"/>
      <c r="G47" s="38"/>
      <c r="H47" s="38"/>
      <c r="I47" s="38"/>
      <c r="J47" s="39"/>
    </row>
    <row r="48" spans="1:16" ht="30" x14ac:dyDescent="0.25">
      <c r="A48" s="30" t="s">
        <v>38</v>
      </c>
      <c r="B48" s="30">
        <v>11</v>
      </c>
      <c r="C48" s="31" t="s">
        <v>745</v>
      </c>
      <c r="D48" s="30" t="s">
        <v>78</v>
      </c>
      <c r="E48" s="32" t="s">
        <v>746</v>
      </c>
      <c r="F48" s="33" t="s">
        <v>82</v>
      </c>
      <c r="G48" s="34">
        <v>20</v>
      </c>
      <c r="H48" s="35">
        <v>0</v>
      </c>
      <c r="I48" s="35">
        <f>ROUND(G48*H48,P4)</f>
        <v>0</v>
      </c>
      <c r="J48" s="33" t="s">
        <v>43</v>
      </c>
      <c r="O48" s="36">
        <f>I48*0.21</f>
        <v>0</v>
      </c>
      <c r="P48">
        <v>3</v>
      </c>
    </row>
    <row r="49" spans="1:10" ht="30" x14ac:dyDescent="0.25">
      <c r="A49" s="30" t="s">
        <v>44</v>
      </c>
      <c r="B49" s="37"/>
      <c r="C49" s="38"/>
      <c r="D49" s="38"/>
      <c r="E49" s="32" t="s">
        <v>750</v>
      </c>
      <c r="F49" s="38"/>
      <c r="G49" s="38"/>
      <c r="H49" s="38"/>
      <c r="I49" s="38"/>
      <c r="J49" s="39"/>
    </row>
    <row r="50" spans="1:10" ht="135" x14ac:dyDescent="0.25">
      <c r="A50" s="30" t="s">
        <v>46</v>
      </c>
      <c r="B50" s="41"/>
      <c r="C50" s="42"/>
      <c r="D50" s="42"/>
      <c r="E50" s="32" t="s">
        <v>749</v>
      </c>
      <c r="F50" s="42"/>
      <c r="G50" s="42"/>
      <c r="H50" s="42"/>
      <c r="I50" s="42"/>
      <c r="J50" s="43"/>
    </row>
  </sheetData>
  <mergeCells count="12">
    <mergeCell ref="E6:E7"/>
    <mergeCell ref="F6:F7"/>
    <mergeCell ref="G6:G7"/>
    <mergeCell ref="H6:I6"/>
    <mergeCell ref="J6:J7"/>
    <mergeCell ref="C3:D3"/>
    <mergeCell ref="C4:D4"/>
    <mergeCell ref="C5:D5"/>
    <mergeCell ref="A6:A7"/>
    <mergeCell ref="B6:B7"/>
    <mergeCell ref="C6:C7"/>
    <mergeCell ref="D6:D7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Rekapitulace</vt:lpstr>
      <vt:lpstr>0001</vt:lpstr>
      <vt:lpstr>0011</vt:lpstr>
      <vt:lpstr>1011</vt:lpstr>
      <vt:lpstr>1511</vt:lpstr>
      <vt:lpstr>2011</vt:lpstr>
      <vt:lpstr>8011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Koudelka Pavel</dc:creator>
  <cp:lastModifiedBy>Koudelka Pavel</cp:lastModifiedBy>
  <dcterms:created xsi:type="dcterms:W3CDTF">2025-04-21T15:33:50Z</dcterms:created>
  <dcterms:modified xsi:type="dcterms:W3CDTF">2025-04-21T15:46:28Z</dcterms:modified>
</cp:coreProperties>
</file>