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III-197 1 a III-197 3..." sheetId="2" r:id="rId2"/>
    <sheet name="VON - vedlejší a ostatní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'1 - III-197 1 a III-197 3...'!$C$124:$K$804</definedName>
    <definedName name="_xlnm.Print_Area" localSheetId="1">'1 - III-197 1 a III-197 3...'!$C$4:$J$76,'1 - III-197 1 a III-197 3...'!$C$82:$J$106,'1 - III-197 1 a III-197 3...'!$C$112:$K$804</definedName>
    <definedName name="_xlnm.Print_Titles" localSheetId="1">'1 - III-197 1 a III-197 3...'!$124:$124</definedName>
    <definedName name="_xlnm._FilterDatabase" localSheetId="2" hidden="1">'VON - vedlejší a ostatní ...'!$C$116:$K$139</definedName>
    <definedName name="_xlnm.Print_Area" localSheetId="2">'VON - vedlejší a ostatní ...'!$C$4:$J$76,'VON - vedlejší a ostatní ...'!$C$82:$J$98,'VON - vedlejší a ostatní ...'!$C$104:$K$139</definedName>
    <definedName name="_xlnm.Print_Titles" localSheetId="2">'VON - vedlejší a ostatní ...'!$116:$116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2" r="J37"/>
  <c r="J36"/>
  <c i="1" r="AY95"/>
  <c i="2" r="J35"/>
  <c i="1" r="AX95"/>
  <c i="2" r="BI804"/>
  <c r="BH804"/>
  <c r="BG804"/>
  <c r="BF804"/>
  <c r="T804"/>
  <c r="R804"/>
  <c r="P804"/>
  <c r="BI803"/>
  <c r="BH803"/>
  <c r="BG803"/>
  <c r="BF803"/>
  <c r="T803"/>
  <c r="R803"/>
  <c r="P803"/>
  <c r="BI798"/>
  <c r="BH798"/>
  <c r="BG798"/>
  <c r="BF798"/>
  <c r="T798"/>
  <c r="R798"/>
  <c r="P798"/>
  <c r="BI796"/>
  <c r="BH796"/>
  <c r="BG796"/>
  <c r="BF796"/>
  <c r="T796"/>
  <c r="R796"/>
  <c r="P796"/>
  <c r="BI792"/>
  <c r="BH792"/>
  <c r="BG792"/>
  <c r="BF792"/>
  <c r="T792"/>
  <c r="R792"/>
  <c r="P792"/>
  <c r="BI789"/>
  <c r="BH789"/>
  <c r="BG789"/>
  <c r="BF789"/>
  <c r="T789"/>
  <c r="R789"/>
  <c r="P789"/>
  <c r="BI786"/>
  <c r="BH786"/>
  <c r="BG786"/>
  <c r="BF786"/>
  <c r="T786"/>
  <c r="R786"/>
  <c r="P786"/>
  <c r="BI783"/>
  <c r="BH783"/>
  <c r="BG783"/>
  <c r="BF783"/>
  <c r="T783"/>
  <c r="R783"/>
  <c r="P783"/>
  <c r="BI781"/>
  <c r="BH781"/>
  <c r="BG781"/>
  <c r="BF781"/>
  <c r="T781"/>
  <c r="R781"/>
  <c r="P781"/>
  <c r="BI771"/>
  <c r="BH771"/>
  <c r="BG771"/>
  <c r="BF771"/>
  <c r="T771"/>
  <c r="R771"/>
  <c r="P771"/>
  <c r="BI761"/>
  <c r="BH761"/>
  <c r="BG761"/>
  <c r="BF761"/>
  <c r="T761"/>
  <c r="R761"/>
  <c r="P761"/>
  <c r="BI759"/>
  <c r="BH759"/>
  <c r="BG759"/>
  <c r="BF759"/>
  <c r="T759"/>
  <c r="R759"/>
  <c r="P759"/>
  <c r="BI756"/>
  <c r="BH756"/>
  <c r="BG756"/>
  <c r="BF756"/>
  <c r="T756"/>
  <c r="R756"/>
  <c r="P756"/>
  <c r="BI754"/>
  <c r="BH754"/>
  <c r="BG754"/>
  <c r="BF754"/>
  <c r="T754"/>
  <c r="R754"/>
  <c r="P754"/>
  <c r="BI752"/>
  <c r="BH752"/>
  <c r="BG752"/>
  <c r="BF752"/>
  <c r="T752"/>
  <c r="R752"/>
  <c r="P752"/>
  <c r="BI750"/>
  <c r="BH750"/>
  <c r="BG750"/>
  <c r="BF750"/>
  <c r="T750"/>
  <c r="R750"/>
  <c r="P750"/>
  <c r="BI748"/>
  <c r="BH748"/>
  <c r="BG748"/>
  <c r="BF748"/>
  <c r="T748"/>
  <c r="R748"/>
  <c r="P748"/>
  <c r="BI745"/>
  <c r="BH745"/>
  <c r="BG745"/>
  <c r="BF745"/>
  <c r="T745"/>
  <c r="R745"/>
  <c r="P745"/>
  <c r="BI743"/>
  <c r="BH743"/>
  <c r="BG743"/>
  <c r="BF743"/>
  <c r="T743"/>
  <c r="R743"/>
  <c r="P743"/>
  <c r="BI741"/>
  <c r="BH741"/>
  <c r="BG741"/>
  <c r="BF741"/>
  <c r="T741"/>
  <c r="R741"/>
  <c r="P741"/>
  <c r="BI738"/>
  <c r="BH738"/>
  <c r="BG738"/>
  <c r="BF738"/>
  <c r="T738"/>
  <c r="R738"/>
  <c r="P738"/>
  <c r="BI736"/>
  <c r="BH736"/>
  <c r="BG736"/>
  <c r="BF736"/>
  <c r="T736"/>
  <c r="R736"/>
  <c r="P736"/>
  <c r="BI734"/>
  <c r="BH734"/>
  <c r="BG734"/>
  <c r="BF734"/>
  <c r="T734"/>
  <c r="R734"/>
  <c r="P734"/>
  <c r="BI730"/>
  <c r="BH730"/>
  <c r="BG730"/>
  <c r="BF730"/>
  <c r="T730"/>
  <c r="R730"/>
  <c r="P730"/>
  <c r="BI728"/>
  <c r="BH728"/>
  <c r="BG728"/>
  <c r="BF728"/>
  <c r="T728"/>
  <c r="R728"/>
  <c r="P728"/>
  <c r="BI726"/>
  <c r="BH726"/>
  <c r="BG726"/>
  <c r="BF726"/>
  <c r="T726"/>
  <c r="R726"/>
  <c r="P726"/>
  <c r="BI717"/>
  <c r="BH717"/>
  <c r="BG717"/>
  <c r="BF717"/>
  <c r="T717"/>
  <c r="R717"/>
  <c r="P717"/>
  <c r="BI714"/>
  <c r="BH714"/>
  <c r="BG714"/>
  <c r="BF714"/>
  <c r="T714"/>
  <c r="R714"/>
  <c r="P714"/>
  <c r="BI711"/>
  <c r="BH711"/>
  <c r="BG711"/>
  <c r="BF711"/>
  <c r="T711"/>
  <c r="R711"/>
  <c r="P711"/>
  <c r="BI700"/>
  <c r="BH700"/>
  <c r="BG700"/>
  <c r="BF700"/>
  <c r="T700"/>
  <c r="R700"/>
  <c r="P700"/>
  <c r="BI696"/>
  <c r="BH696"/>
  <c r="BG696"/>
  <c r="BF696"/>
  <c r="T696"/>
  <c r="R696"/>
  <c r="P696"/>
  <c r="BI694"/>
  <c r="BH694"/>
  <c r="BG694"/>
  <c r="BF694"/>
  <c r="T694"/>
  <c r="R694"/>
  <c r="P694"/>
  <c r="BI691"/>
  <c r="BH691"/>
  <c r="BG691"/>
  <c r="BF691"/>
  <c r="T691"/>
  <c r="R691"/>
  <c r="P691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8"/>
  <c r="BH678"/>
  <c r="BG678"/>
  <c r="BF678"/>
  <c r="T678"/>
  <c r="R678"/>
  <c r="P678"/>
  <c r="BI674"/>
  <c r="BH674"/>
  <c r="BG674"/>
  <c r="BF674"/>
  <c r="T674"/>
  <c r="R674"/>
  <c r="P674"/>
  <c r="BI671"/>
  <c r="BH671"/>
  <c r="BG671"/>
  <c r="BF671"/>
  <c r="T671"/>
  <c r="R671"/>
  <c r="P671"/>
  <c r="BI667"/>
  <c r="BH667"/>
  <c r="BG667"/>
  <c r="BF667"/>
  <c r="T667"/>
  <c r="R667"/>
  <c r="P667"/>
  <c r="BI663"/>
  <c r="BH663"/>
  <c r="BG663"/>
  <c r="BF663"/>
  <c r="T663"/>
  <c r="R663"/>
  <c r="P663"/>
  <c r="BI654"/>
  <c r="BH654"/>
  <c r="BG654"/>
  <c r="BF654"/>
  <c r="T654"/>
  <c r="R654"/>
  <c r="P654"/>
  <c r="BI651"/>
  <c r="BH651"/>
  <c r="BG651"/>
  <c r="BF651"/>
  <c r="T651"/>
  <c r="R651"/>
  <c r="P651"/>
  <c r="BI641"/>
  <c r="BH641"/>
  <c r="BG641"/>
  <c r="BF641"/>
  <c r="T641"/>
  <c r="R641"/>
  <c r="P641"/>
  <c r="BI631"/>
  <c r="BH631"/>
  <c r="BG631"/>
  <c r="BF631"/>
  <c r="T631"/>
  <c r="R631"/>
  <c r="P631"/>
  <c r="BI622"/>
  <c r="BH622"/>
  <c r="BG622"/>
  <c r="BF622"/>
  <c r="T622"/>
  <c r="R622"/>
  <c r="P622"/>
  <c r="BI613"/>
  <c r="BH613"/>
  <c r="BG613"/>
  <c r="BF613"/>
  <c r="T613"/>
  <c r="R613"/>
  <c r="P613"/>
  <c r="BI605"/>
  <c r="BH605"/>
  <c r="BG605"/>
  <c r="BF605"/>
  <c r="T605"/>
  <c r="R605"/>
  <c r="P605"/>
  <c r="BI600"/>
  <c r="BH600"/>
  <c r="BG600"/>
  <c r="BF600"/>
  <c r="T600"/>
  <c r="R600"/>
  <c r="P600"/>
  <c r="BI595"/>
  <c r="BH595"/>
  <c r="BG595"/>
  <c r="BF595"/>
  <c r="T595"/>
  <c r="R595"/>
  <c r="P595"/>
  <c r="BI591"/>
  <c r="BH591"/>
  <c r="BG591"/>
  <c r="BF591"/>
  <c r="T591"/>
  <c r="R591"/>
  <c r="P591"/>
  <c r="BI588"/>
  <c r="BH588"/>
  <c r="BG588"/>
  <c r="BF588"/>
  <c r="T588"/>
  <c r="R588"/>
  <c r="P588"/>
  <c r="BI585"/>
  <c r="BH585"/>
  <c r="BG585"/>
  <c r="BF585"/>
  <c r="T585"/>
  <c r="R585"/>
  <c r="P585"/>
  <c r="BI576"/>
  <c r="BH576"/>
  <c r="BG576"/>
  <c r="BF576"/>
  <c r="T576"/>
  <c r="R576"/>
  <c r="P576"/>
  <c r="BI567"/>
  <c r="BH567"/>
  <c r="BG567"/>
  <c r="BF567"/>
  <c r="T567"/>
  <c r="R567"/>
  <c r="P567"/>
  <c r="BI559"/>
  <c r="BH559"/>
  <c r="BG559"/>
  <c r="BF559"/>
  <c r="T559"/>
  <c r="R559"/>
  <c r="P559"/>
  <c r="BI554"/>
  <c r="BH554"/>
  <c r="BG554"/>
  <c r="BF554"/>
  <c r="T554"/>
  <c r="R554"/>
  <c r="P554"/>
  <c r="BI550"/>
  <c r="BH550"/>
  <c r="BG550"/>
  <c r="BF550"/>
  <c r="T550"/>
  <c r="R550"/>
  <c r="P550"/>
  <c r="BI545"/>
  <c r="BH545"/>
  <c r="BG545"/>
  <c r="BF545"/>
  <c r="T545"/>
  <c r="R545"/>
  <c r="P545"/>
  <c r="BI541"/>
  <c r="BH541"/>
  <c r="BG541"/>
  <c r="BF541"/>
  <c r="T541"/>
  <c r="R541"/>
  <c r="P541"/>
  <c r="BI537"/>
  <c r="BH537"/>
  <c r="BG537"/>
  <c r="BF537"/>
  <c r="T537"/>
  <c r="R537"/>
  <c r="P537"/>
  <c r="BI525"/>
  <c r="BH525"/>
  <c r="BG525"/>
  <c r="BF525"/>
  <c r="T525"/>
  <c r="R525"/>
  <c r="P525"/>
  <c r="BI522"/>
  <c r="BH522"/>
  <c r="BG522"/>
  <c r="BF522"/>
  <c r="T522"/>
  <c r="R522"/>
  <c r="P522"/>
  <c r="BI518"/>
  <c r="BH518"/>
  <c r="BG518"/>
  <c r="BF518"/>
  <c r="T518"/>
  <c r="R518"/>
  <c r="P518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9"/>
  <c r="BH509"/>
  <c r="BG509"/>
  <c r="BF509"/>
  <c r="T509"/>
  <c r="R509"/>
  <c r="P509"/>
  <c r="BI505"/>
  <c r="BH505"/>
  <c r="BG505"/>
  <c r="BF505"/>
  <c r="T505"/>
  <c r="R505"/>
  <c r="P505"/>
  <c r="BI501"/>
  <c r="BH501"/>
  <c r="BG501"/>
  <c r="BF501"/>
  <c r="T501"/>
  <c r="R501"/>
  <c r="P501"/>
  <c r="BI497"/>
  <c r="BH497"/>
  <c r="BG497"/>
  <c r="BF497"/>
  <c r="T497"/>
  <c r="R497"/>
  <c r="P497"/>
  <c r="BI493"/>
  <c r="BH493"/>
  <c r="BG493"/>
  <c r="BF493"/>
  <c r="T493"/>
  <c r="R493"/>
  <c r="P493"/>
  <c r="BI491"/>
  <c r="BH491"/>
  <c r="BG491"/>
  <c r="BF491"/>
  <c r="T491"/>
  <c r="R491"/>
  <c r="P491"/>
  <c r="BI488"/>
  <c r="BH488"/>
  <c r="BG488"/>
  <c r="BF488"/>
  <c r="T488"/>
  <c r="R488"/>
  <c r="P488"/>
  <c r="BI480"/>
  <c r="BH480"/>
  <c r="BG480"/>
  <c r="BF480"/>
  <c r="T480"/>
  <c r="R480"/>
  <c r="P480"/>
  <c r="BI476"/>
  <c r="BH476"/>
  <c r="BG476"/>
  <c r="BF476"/>
  <c r="T476"/>
  <c r="R476"/>
  <c r="P476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2"/>
  <c r="BH462"/>
  <c r="BG462"/>
  <c r="BF462"/>
  <c r="T462"/>
  <c r="R462"/>
  <c r="P462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2"/>
  <c r="BH452"/>
  <c r="BG452"/>
  <c r="BF452"/>
  <c r="T452"/>
  <c r="R452"/>
  <c r="P452"/>
  <c r="BI448"/>
  <c r="BH448"/>
  <c r="BG448"/>
  <c r="BF448"/>
  <c r="T448"/>
  <c r="R448"/>
  <c r="P448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4"/>
  <c r="BH424"/>
  <c r="BG424"/>
  <c r="BF424"/>
  <c r="T424"/>
  <c r="R424"/>
  <c r="P424"/>
  <c r="BI421"/>
  <c r="BH421"/>
  <c r="BG421"/>
  <c r="BF421"/>
  <c r="T421"/>
  <c r="R421"/>
  <c r="P421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6"/>
  <c r="BH406"/>
  <c r="BG406"/>
  <c r="BF406"/>
  <c r="T406"/>
  <c r="R406"/>
  <c r="P406"/>
  <c r="BI401"/>
  <c r="BH401"/>
  <c r="BG401"/>
  <c r="BF401"/>
  <c r="T401"/>
  <c r="R401"/>
  <c r="P401"/>
  <c r="BI397"/>
  <c r="BH397"/>
  <c r="BG397"/>
  <c r="BF397"/>
  <c r="T397"/>
  <c r="R397"/>
  <c r="P397"/>
  <c r="BI389"/>
  <c r="BH389"/>
  <c r="BG389"/>
  <c r="BF389"/>
  <c r="T389"/>
  <c r="R389"/>
  <c r="P389"/>
  <c r="BI387"/>
  <c r="BH387"/>
  <c r="BG387"/>
  <c r="BF387"/>
  <c r="T387"/>
  <c r="R387"/>
  <c r="P387"/>
  <c r="BI383"/>
  <c r="BH383"/>
  <c r="BG383"/>
  <c r="BF383"/>
  <c r="T383"/>
  <c r="R383"/>
  <c r="P383"/>
  <c r="BI375"/>
  <c r="BH375"/>
  <c r="BG375"/>
  <c r="BF375"/>
  <c r="T375"/>
  <c r="R375"/>
  <c r="P375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7"/>
  <c r="BH357"/>
  <c r="BG357"/>
  <c r="BF357"/>
  <c r="T357"/>
  <c r="R357"/>
  <c r="P357"/>
  <c r="BI344"/>
  <c r="BH344"/>
  <c r="BG344"/>
  <c r="BF344"/>
  <c r="T344"/>
  <c r="R344"/>
  <c r="P344"/>
  <c r="BI340"/>
  <c r="BH340"/>
  <c r="BG340"/>
  <c r="BF340"/>
  <c r="T340"/>
  <c r="R340"/>
  <c r="P340"/>
  <c r="BI330"/>
  <c r="BH330"/>
  <c r="BG330"/>
  <c r="BF330"/>
  <c r="T330"/>
  <c r="R330"/>
  <c r="P330"/>
  <c r="BI326"/>
  <c r="BH326"/>
  <c r="BG326"/>
  <c r="BF326"/>
  <c r="T326"/>
  <c r="R326"/>
  <c r="P326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4"/>
  <c r="BH304"/>
  <c r="BG304"/>
  <c r="BF304"/>
  <c r="T304"/>
  <c r="R304"/>
  <c r="P304"/>
  <c r="BI299"/>
  <c r="BH299"/>
  <c r="BG299"/>
  <c r="BF299"/>
  <c r="T299"/>
  <c r="R299"/>
  <c r="P299"/>
  <c r="BI292"/>
  <c r="BH292"/>
  <c r="BG292"/>
  <c r="BF292"/>
  <c r="T292"/>
  <c r="R292"/>
  <c r="P292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47"/>
  <c r="BH247"/>
  <c r="BG247"/>
  <c r="BF247"/>
  <c r="T247"/>
  <c r="R247"/>
  <c r="P247"/>
  <c r="BI238"/>
  <c r="BH238"/>
  <c r="BG238"/>
  <c r="BF238"/>
  <c r="T238"/>
  <c r="R238"/>
  <c r="P238"/>
  <c r="BI235"/>
  <c r="BH235"/>
  <c r="BG235"/>
  <c r="BF235"/>
  <c r="T235"/>
  <c r="R235"/>
  <c r="P235"/>
  <c r="BI229"/>
  <c r="BH229"/>
  <c r="BG229"/>
  <c r="BF229"/>
  <c r="T229"/>
  <c r="R229"/>
  <c r="P229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5"/>
  <c r="BH205"/>
  <c r="BG205"/>
  <c r="BF205"/>
  <c r="T205"/>
  <c r="R205"/>
  <c r="P205"/>
  <c r="BI202"/>
  <c r="BH202"/>
  <c r="BG202"/>
  <c r="BF202"/>
  <c r="T202"/>
  <c r="R202"/>
  <c r="P202"/>
  <c r="BI190"/>
  <c r="BH190"/>
  <c r="BG190"/>
  <c r="BF190"/>
  <c r="T190"/>
  <c r="R190"/>
  <c r="P190"/>
  <c r="BI182"/>
  <c r="BH182"/>
  <c r="BG182"/>
  <c r="BF182"/>
  <c r="T182"/>
  <c r="R182"/>
  <c r="P182"/>
  <c r="BI180"/>
  <c r="BH180"/>
  <c r="BG180"/>
  <c r="BF180"/>
  <c r="T180"/>
  <c r="R180"/>
  <c r="P180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1" r="L90"/>
  <c r="AM90"/>
  <c r="AM89"/>
  <c r="L89"/>
  <c r="AM87"/>
  <c r="L87"/>
  <c r="L85"/>
  <c r="L84"/>
  <c i="2" r="J798"/>
  <c r="BK792"/>
  <c r="BK783"/>
  <c r="J761"/>
  <c r="J754"/>
  <c r="J748"/>
  <c r="J741"/>
  <c r="BK734"/>
  <c r="J728"/>
  <c r="BK714"/>
  <c r="J700"/>
  <c r="BK686"/>
  <c r="J680"/>
  <c r="BK671"/>
  <c r="J663"/>
  <c r="J641"/>
  <c r="J622"/>
  <c r="BK600"/>
  <c r="BK588"/>
  <c r="J559"/>
  <c r="J545"/>
  <c r="J525"/>
  <c r="BK522"/>
  <c r="J512"/>
  <c r="BK505"/>
  <c r="BK493"/>
  <c r="BK480"/>
  <c r="J473"/>
  <c r="BK467"/>
  <c r="BK463"/>
  <c r="J457"/>
  <c r="BK448"/>
  <c r="J446"/>
  <c r="J434"/>
  <c r="BK424"/>
  <c r="BK416"/>
  <c r="J410"/>
  <c r="BK397"/>
  <c r="J383"/>
  <c r="BK375"/>
  <c r="BK363"/>
  <c r="J357"/>
  <c r="BK326"/>
  <c r="BK313"/>
  <c r="BK304"/>
  <c r="BK287"/>
  <c r="BK281"/>
  <c r="J260"/>
  <c r="BK235"/>
  <c r="BK223"/>
  <c r="BK213"/>
  <c r="BK202"/>
  <c r="BK180"/>
  <c r="BK157"/>
  <c r="J150"/>
  <c r="J137"/>
  <c r="J128"/>
  <c r="BK798"/>
  <c r="BK789"/>
  <c r="J783"/>
  <c r="J759"/>
  <c r="BK754"/>
  <c r="BK748"/>
  <c r="BK741"/>
  <c r="J734"/>
  <c r="J726"/>
  <c r="BK700"/>
  <c r="BK691"/>
  <c r="J682"/>
  <c r="J678"/>
  <c r="BK667"/>
  <c r="BK651"/>
  <c r="J613"/>
  <c r="BK595"/>
  <c r="BK576"/>
  <c r="BK559"/>
  <c r="BK545"/>
  <c r="J537"/>
  <c r="BK518"/>
  <c r="J510"/>
  <c r="J505"/>
  <c r="J493"/>
  <c r="J480"/>
  <c r="BK473"/>
  <c r="BK465"/>
  <c r="J462"/>
  <c r="BK455"/>
  <c r="J448"/>
  <c r="J441"/>
  <c r="BK431"/>
  <c r="J421"/>
  <c r="BK410"/>
  <c r="J397"/>
  <c r="BK383"/>
  <c r="BK365"/>
  <c r="BK357"/>
  <c r="J340"/>
  <c r="BK317"/>
  <c r="BK308"/>
  <c r="J292"/>
  <c r="J281"/>
  <c r="BK268"/>
  <c r="J256"/>
  <c r="J235"/>
  <c r="J223"/>
  <c r="J213"/>
  <c r="J202"/>
  <c r="J166"/>
  <c r="J161"/>
  <c r="BK150"/>
  <c r="J132"/>
  <c r="BK128"/>
  <c i="3" r="BK137"/>
  <c r="J133"/>
  <c r="BK130"/>
  <c r="BK126"/>
  <c r="J122"/>
  <c r="BK120"/>
  <c r="J138"/>
  <c r="BK133"/>
  <c r="BK129"/>
  <c r="BK124"/>
  <c r="BK122"/>
  <c r="J119"/>
  <c i="2" r="J804"/>
  <c r="J796"/>
  <c r="J786"/>
  <c r="J771"/>
  <c r="BK759"/>
  <c r="J750"/>
  <c r="J743"/>
  <c r="BK738"/>
  <c r="J730"/>
  <c r="J717"/>
  <c r="J696"/>
  <c r="J691"/>
  <c r="BK682"/>
  <c r="BK678"/>
  <c r="J667"/>
  <c r="BK654"/>
  <c r="BK631"/>
  <c r="BK613"/>
  <c r="J595"/>
  <c r="J585"/>
  <c r="BK567"/>
  <c r="J550"/>
  <c r="BK537"/>
  <c r="J518"/>
  <c r="BK510"/>
  <c r="J501"/>
  <c r="BK491"/>
  <c r="J476"/>
  <c r="J469"/>
  <c r="J465"/>
  <c r="BK460"/>
  <c r="J452"/>
  <c r="BK441"/>
  <c r="J431"/>
  <c r="BK421"/>
  <c r="J413"/>
  <c r="J401"/>
  <c r="BK387"/>
  <c r="BK367"/>
  <c r="J361"/>
  <c r="BK340"/>
  <c r="J317"/>
  <c r="J310"/>
  <c r="J299"/>
  <c r="J284"/>
  <c r="BK278"/>
  <c r="J264"/>
  <c r="J247"/>
  <c r="J229"/>
  <c r="BK216"/>
  <c r="BK205"/>
  <c r="BK190"/>
  <c r="BK166"/>
  <c r="BK161"/>
  <c r="BK145"/>
  <c r="BK132"/>
  <c r="BK804"/>
  <c r="BK796"/>
  <c r="BK786"/>
  <c r="BK781"/>
  <c r="BK761"/>
  <c r="J756"/>
  <c r="J752"/>
  <c r="BK745"/>
  <c r="J738"/>
  <c r="BK730"/>
  <c r="BK717"/>
  <c r="BK711"/>
  <c r="BK694"/>
  <c r="BK684"/>
  <c r="BK680"/>
  <c r="J671"/>
  <c r="J654"/>
  <c r="J631"/>
  <c r="J600"/>
  <c r="J591"/>
  <c r="BK585"/>
  <c r="BK554"/>
  <c r="BK541"/>
  <c r="J522"/>
  <c r="J515"/>
  <c r="J509"/>
  <c r="J497"/>
  <c r="J491"/>
  <c r="BK476"/>
  <c r="BK469"/>
  <c r="J463"/>
  <c r="BK457"/>
  <c r="BK452"/>
  <c r="BK444"/>
  <c r="BK428"/>
  <c r="BK419"/>
  <c r="BK413"/>
  <c r="BK401"/>
  <c r="J387"/>
  <c r="J367"/>
  <c r="BK361"/>
  <c r="BK344"/>
  <c r="J330"/>
  <c r="J313"/>
  <c r="J304"/>
  <c r="J287"/>
  <c r="J278"/>
  <c r="BK260"/>
  <c r="BK247"/>
  <c r="BK229"/>
  <c r="J216"/>
  <c r="J205"/>
  <c r="J190"/>
  <c r="J180"/>
  <c r="J157"/>
  <c r="J145"/>
  <c r="BK137"/>
  <c i="1" r="AS94"/>
  <c i="3" r="J129"/>
  <c r="BK128"/>
  <c r="J123"/>
  <c r="BK119"/>
  <c r="J137"/>
  <c r="J135"/>
  <c r="J130"/>
  <c r="J126"/>
  <c r="J121"/>
  <c r="J120"/>
  <c i="2" r="J803"/>
  <c r="J789"/>
  <c r="J781"/>
  <c r="BK752"/>
  <c r="J745"/>
  <c r="J736"/>
  <c r="BK726"/>
  <c r="J711"/>
  <c r="J694"/>
  <c r="J684"/>
  <c r="J674"/>
  <c r="J651"/>
  <c r="BK622"/>
  <c r="BK605"/>
  <c r="BK591"/>
  <c r="J576"/>
  <c r="J554"/>
  <c r="J541"/>
  <c r="BK515"/>
  <c r="BK509"/>
  <c r="BK497"/>
  <c r="J488"/>
  <c r="J471"/>
  <c r="BK462"/>
  <c r="J455"/>
  <c r="J444"/>
  <c r="J428"/>
  <c r="J419"/>
  <c r="BK406"/>
  <c r="BK389"/>
  <c r="J365"/>
  <c r="J344"/>
  <c r="BK330"/>
  <c r="J308"/>
  <c r="BK292"/>
  <c r="J268"/>
  <c r="BK256"/>
  <c r="J238"/>
  <c r="BK219"/>
  <c r="J210"/>
  <c r="BK182"/>
  <c r="J164"/>
  <c r="J153"/>
  <c r="J140"/>
  <c r="BK803"/>
  <c r="J792"/>
  <c r="BK771"/>
  <c r="BK756"/>
  <c r="BK750"/>
  <c r="BK743"/>
  <c r="BK736"/>
  <c r="BK728"/>
  <c r="J714"/>
  <c r="BK696"/>
  <c r="J686"/>
  <c r="BK674"/>
  <c r="BK663"/>
  <c r="BK641"/>
  <c r="J605"/>
  <c r="J588"/>
  <c r="J567"/>
  <c r="BK550"/>
  <c r="BK525"/>
  <c r="BK512"/>
  <c r="BK501"/>
  <c r="BK488"/>
  <c r="BK471"/>
  <c r="J467"/>
  <c r="J460"/>
  <c r="BK446"/>
  <c r="BK434"/>
  <c r="J424"/>
  <c r="J416"/>
  <c r="J406"/>
  <c r="J389"/>
  <c r="J375"/>
  <c r="J363"/>
  <c r="J326"/>
  <c r="BK310"/>
  <c r="BK299"/>
  <c r="BK284"/>
  <c r="BK264"/>
  <c r="BK238"/>
  <c r="J219"/>
  <c r="BK210"/>
  <c r="J182"/>
  <c r="BK164"/>
  <c r="BK153"/>
  <c r="BK140"/>
  <c i="3" r="BK138"/>
  <c r="BK135"/>
  <c r="J131"/>
  <c r="J124"/>
  <c r="BK121"/>
  <c r="BK131"/>
  <c r="J128"/>
  <c r="BK123"/>
  <c i="2" l="1" r="R127"/>
  <c r="T263"/>
  <c r="T356"/>
  <c r="R430"/>
  <c r="R475"/>
  <c r="P758"/>
  <c r="P802"/>
  <c i="3" r="BK118"/>
  <c r="BK117"/>
  <c r="J117"/>
  <c r="J96"/>
  <c i="2" r="BK127"/>
  <c r="J127"/>
  <c r="J98"/>
  <c r="BK263"/>
  <c r="J263"/>
  <c r="J99"/>
  <c r="R263"/>
  <c r="R356"/>
  <c r="BK475"/>
  <c r="J475"/>
  <c r="J103"/>
  <c r="T758"/>
  <c r="T802"/>
  <c i="3" r="P118"/>
  <c r="P117"/>
  <c i="1" r="AU96"/>
  <c i="2" r="P127"/>
  <c r="P263"/>
  <c r="P283"/>
  <c r="T283"/>
  <c r="P356"/>
  <c r="P430"/>
  <c r="T475"/>
  <c r="BK758"/>
  <c r="J758"/>
  <c r="J104"/>
  <c r="BK802"/>
  <c r="J802"/>
  <c r="J105"/>
  <c i="3" r="R118"/>
  <c r="R117"/>
  <c i="2" r="T127"/>
  <c r="BK283"/>
  <c r="J283"/>
  <c r="J100"/>
  <c r="R283"/>
  <c r="BK356"/>
  <c r="J356"/>
  <c r="J101"/>
  <c r="BK430"/>
  <c r="J430"/>
  <c r="J102"/>
  <c r="T430"/>
  <c r="P475"/>
  <c r="R758"/>
  <c r="R802"/>
  <c i="3" r="T118"/>
  <c r="T117"/>
  <c r="E85"/>
  <c r="J89"/>
  <c r="F92"/>
  <c r="BE119"/>
  <c r="BE120"/>
  <c r="BE122"/>
  <c r="BE123"/>
  <c r="BE126"/>
  <c r="BE137"/>
  <c r="BE121"/>
  <c r="BE124"/>
  <c r="BE128"/>
  <c r="BE129"/>
  <c r="BE130"/>
  <c r="BE131"/>
  <c r="BE133"/>
  <c r="BE135"/>
  <c r="BE138"/>
  <c i="2" r="E85"/>
  <c r="F92"/>
  <c r="J119"/>
  <c r="BE128"/>
  <c r="BE132"/>
  <c r="BE145"/>
  <c r="BE150"/>
  <c r="BE161"/>
  <c r="BE182"/>
  <c r="BE190"/>
  <c r="BE205"/>
  <c r="BE216"/>
  <c r="BE223"/>
  <c r="BE238"/>
  <c r="BE260"/>
  <c r="BE281"/>
  <c r="BE292"/>
  <c r="BE299"/>
  <c r="BE304"/>
  <c r="BE326"/>
  <c r="BE340"/>
  <c r="BE344"/>
  <c r="BE357"/>
  <c r="BE375"/>
  <c r="BE389"/>
  <c r="BE397"/>
  <c r="BE406"/>
  <c r="BE410"/>
  <c r="BE416"/>
  <c r="BE424"/>
  <c r="BE431"/>
  <c r="BE441"/>
  <c r="BE444"/>
  <c r="BE448"/>
  <c r="BE452"/>
  <c r="BE455"/>
  <c r="BE462"/>
  <c r="BE463"/>
  <c r="BE469"/>
  <c r="BE471"/>
  <c r="BE476"/>
  <c r="BE480"/>
  <c r="BE491"/>
  <c r="BE497"/>
  <c r="BE510"/>
  <c r="BE515"/>
  <c r="BE518"/>
  <c r="BE525"/>
  <c r="BE537"/>
  <c r="BE550"/>
  <c r="BE554"/>
  <c r="BE567"/>
  <c r="BE576"/>
  <c r="BE591"/>
  <c r="BE631"/>
  <c r="BE641"/>
  <c r="BE651"/>
  <c r="BE654"/>
  <c r="BE663"/>
  <c r="BE671"/>
  <c r="BE678"/>
  <c r="BE686"/>
  <c r="BE691"/>
  <c r="BE694"/>
  <c r="BE696"/>
  <c r="BE700"/>
  <c r="BE714"/>
  <c r="BE717"/>
  <c r="BE726"/>
  <c r="BE728"/>
  <c r="BE734"/>
  <c r="BE745"/>
  <c r="BE752"/>
  <c r="BE756"/>
  <c r="BE771"/>
  <c r="BE783"/>
  <c r="BE786"/>
  <c r="BE792"/>
  <c r="BE796"/>
  <c r="BE803"/>
  <c r="BE804"/>
  <c r="BE137"/>
  <c r="BE140"/>
  <c r="BE153"/>
  <c r="BE157"/>
  <c r="BE164"/>
  <c r="BE166"/>
  <c r="BE180"/>
  <c r="BE202"/>
  <c r="BE210"/>
  <c r="BE213"/>
  <c r="BE219"/>
  <c r="BE229"/>
  <c r="BE235"/>
  <c r="BE247"/>
  <c r="BE256"/>
  <c r="BE264"/>
  <c r="BE268"/>
  <c r="BE278"/>
  <c r="BE284"/>
  <c r="BE287"/>
  <c r="BE308"/>
  <c r="BE310"/>
  <c r="BE313"/>
  <c r="BE317"/>
  <c r="BE330"/>
  <c r="BE361"/>
  <c r="BE363"/>
  <c r="BE365"/>
  <c r="BE367"/>
  <c r="BE383"/>
  <c r="BE387"/>
  <c r="BE401"/>
  <c r="BE413"/>
  <c r="BE419"/>
  <c r="BE421"/>
  <c r="BE428"/>
  <c r="BE434"/>
  <c r="BE446"/>
  <c r="BE457"/>
  <c r="BE460"/>
  <c r="BE465"/>
  <c r="BE467"/>
  <c r="BE473"/>
  <c r="BE488"/>
  <c r="BE493"/>
  <c r="BE501"/>
  <c r="BE505"/>
  <c r="BE509"/>
  <c r="BE512"/>
  <c r="BE522"/>
  <c r="BE541"/>
  <c r="BE545"/>
  <c r="BE559"/>
  <c r="BE585"/>
  <c r="BE588"/>
  <c r="BE595"/>
  <c r="BE600"/>
  <c r="BE605"/>
  <c r="BE613"/>
  <c r="BE622"/>
  <c r="BE667"/>
  <c r="BE674"/>
  <c r="BE680"/>
  <c r="BE682"/>
  <c r="BE684"/>
  <c r="BE711"/>
  <c r="BE730"/>
  <c r="BE736"/>
  <c r="BE738"/>
  <c r="BE741"/>
  <c r="BE743"/>
  <c r="BE748"/>
  <c r="BE750"/>
  <c r="BE754"/>
  <c r="BE759"/>
  <c r="BE761"/>
  <c r="BE781"/>
  <c r="BE789"/>
  <c r="BE798"/>
  <c r="F35"/>
  <c i="1" r="BB95"/>
  <c i="3" r="F35"/>
  <c i="1" r="BB96"/>
  <c i="3" r="F34"/>
  <c i="1" r="BA96"/>
  <c i="3" r="J34"/>
  <c i="1" r="AW96"/>
  <c i="3" r="F36"/>
  <c i="1" r="BC96"/>
  <c i="3" r="F37"/>
  <c i="1" r="BD96"/>
  <c i="2" r="F36"/>
  <c i="1" r="BC95"/>
  <c i="2" r="F37"/>
  <c i="1" r="BD95"/>
  <c i="2" r="J34"/>
  <c i="1" r="AW95"/>
  <c i="2" r="F34"/>
  <c i="1" r="BA95"/>
  <c i="2" l="1" r="T126"/>
  <c r="T125"/>
  <c r="P126"/>
  <c r="P125"/>
  <c i="1" r="AU95"/>
  <c i="2" r="R126"/>
  <c r="R125"/>
  <c r="BK126"/>
  <c r="J126"/>
  <c r="J97"/>
  <c i="3" r="J118"/>
  <c r="J97"/>
  <c r="J30"/>
  <c i="1" r="AG96"/>
  <c i="2" r="F33"/>
  <c i="1" r="AZ95"/>
  <c r="AU94"/>
  <c r="BD94"/>
  <c r="W33"/>
  <c r="BB94"/>
  <c r="W31"/>
  <c i="3" r="F33"/>
  <c i="1" r="AZ96"/>
  <c i="2" r="J33"/>
  <c i="1" r="AV95"/>
  <c r="AT95"/>
  <c r="BC94"/>
  <c r="AY94"/>
  <c r="BA94"/>
  <c r="W30"/>
  <c i="3" r="J33"/>
  <c i="1" r="AV96"/>
  <c r="AT96"/>
  <c r="AN96"/>
  <c i="2" l="1" r="BK125"/>
  <c r="J125"/>
  <c i="3" r="J39"/>
  <c i="2" r="J30"/>
  <c i="1" r="AG95"/>
  <c r="AG94"/>
  <c r="AK26"/>
  <c r="W32"/>
  <c r="AX94"/>
  <c r="AZ94"/>
  <c r="W29"/>
  <c r="AW94"/>
  <c r="AK30"/>
  <c i="2" l="1" r="J39"/>
  <c r="J96"/>
  <c i="1" r="AN95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<sst xmlns="http://schemas.openxmlformats.org/spreadsheetml/2006/main">
  <si>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</si>
  <si>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</si>
  <si>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</si>
  <si>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</si>
  <si>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</si>
  <si>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{63c7ebe6-ed41-41a8-8ad7-3066b3c83af5}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</si>
  <si>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</si>
  <si>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</si>
  <si>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</si>
  <si>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</si>
  <si>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</si>
  <si>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</si>
  <si>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</si>
  <si>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</si>
  <si>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847-22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</si>
  <si>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</si>
  <si>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</si>
  <si>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III/197 1 a III/197 3  Polžice  -II/200 -Oprava</t>
  </si>
  <si>
    <t>KSO:</t>
  </si>
  <si>
    <t>CC-CZ:</t>
  </si>
  <si>
    <t>Místo:</t>
  </si>
  <si>
    <t xml:space="preserve">sil. III/1971 a  III/1973  Polžice Horní M.</t>
  </si>
  <si>
    <t>Datum:</t>
  </si>
  <si>
    <t>27. 4. 2023</t>
  </si>
  <si>
    <t>Zadavatel:</t>
  </si>
  <si>
    <t>IČ:</t>
  </si>
  <si>
    <t>SÚS PK DomŽLICE</t>
  </si>
  <si>
    <t>DIČ:</t>
  </si>
  <si>
    <t>Uchazeč:</t>
  </si>
  <si>
    <t>Vyplň údaj</t>
  </si>
  <si>
    <t>Projektant:</t>
  </si>
  <si>
    <t xml:space="preserve">J.Miška </t>
  </si>
  <si>
    <t>True</t>
  </si>
  <si>
    <t>Zpracovatel:</t>
  </si>
  <si>
    <t>Richtroví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</si>
  <si>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</si>
  <si>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</si>
  <si>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</si>
  <si>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</si>
  <si>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</si>
  <si>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</si>
  <si>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</si>
  <si>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</si>
  <si>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</si>
  <si>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</si>
  <si>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</si>
  <si>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</si>
  <si>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</si>
  <si>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</si>
  <si>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</si>
  <si>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</si>
  <si>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</si>
  <si>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</si>
  <si>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</si>
  <si>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</si>
  <si>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</si>
  <si>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</si>
  <si>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</si>
  <si>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</si>
  <si>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</si>
  <si>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</si>
  <si>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</si>
  <si>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</si>
  <si>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</si>
  <si>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</si>
  <si>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</si>
  <si>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</si>
  <si>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</si>
  <si>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</si>
  <si>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</si>
  <si>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</si>
  <si>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</si>
  <si>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</si>
  <si>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</si>
  <si>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</si>
  <si>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</si>
  <si>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</si>
  <si>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</si>
  <si>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</si>
  <si>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</si>
  <si>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</si>
  <si>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</si>
  <si>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</si>
  <si>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ING</t>
  </si>
  <si>
    <t>{5f574762-30c9-4573-b673-80b808d41574}</t>
  </si>
  <si>
    <t>2</t>
  </si>
  <si>
    <t>VON</t>
  </si>
  <si>
    <t>vedlejší a ostatní náklady</t>
  </si>
  <si>
    <t>{1a1abd7e-6e0a-4903-9621-36a05b061140}</t>
  </si>
  <si>
    <t>KRYCÍ LIST SOUPISU PRACÍ</t>
  </si>
  <si>
    <t>Objekt:</t>
  </si>
  <si>
    <t xml:space="preserve">1 - III/197 1 a III/197 3  Polžice  -II/200 -Oprava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</si>
  <si>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</si>
  <si>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</si>
  <si>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</si>
  <si>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</si>
  <si>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</si>
  <si>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</si>
  <si>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</si>
  <si>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</si>
  <si>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</si>
  <si>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</si>
  <si>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</si>
  <si>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</si>
  <si>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</si>
  <si>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</si>
  <si>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</si>
  <si>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</si>
  <si>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</si>
  <si>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</si>
  <si>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</si>
  <si>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</si>
  <si>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</si>
  <si>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</si>
  <si>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</si>
  <si>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</si>
  <si>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</si>
  <si>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</si>
  <si>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</si>
  <si>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</si>
  <si>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</si>
  <si>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</si>
  <si>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</si>
  <si>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</si>
  <si>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113107221</t>
  </si>
  <si>
    <t>Odstranění podkladu z kameniva drceného tl do 100 mm strojně pl přes 200 m2</t>
  </si>
  <si>
    <t>m2</t>
  </si>
  <si>
    <t>CS ÚRS 2023 01</t>
  </si>
  <si>
    <t>4</t>
  </si>
  <si>
    <t>779246601</t>
  </si>
  <si>
    <t>VV</t>
  </si>
  <si>
    <t>520</t>
  </si>
  <si>
    <t>Mezisoučet-v konci úpravy III/1973 km 0.290-kú</t>
  </si>
  <si>
    <t>3</t>
  </si>
  <si>
    <t>Součet</t>
  </si>
  <si>
    <t>113107241</t>
  </si>
  <si>
    <t>Odstranění podkladu živičného tl 50 mm strojně pl přes 200 m2</t>
  </si>
  <si>
    <t>1936430930</t>
  </si>
  <si>
    <t>P</t>
  </si>
  <si>
    <t>Poznámka k položce:_x000d_
PAU T1-T2</t>
  </si>
  <si>
    <t>11310722R</t>
  </si>
  <si>
    <t>Odstranění podkladu - penetrační makadamtl přes 100 do 200 mm strojně pl přes 200 m2</t>
  </si>
  <si>
    <t>2140397506</t>
  </si>
  <si>
    <t>Poznámka k položce:_x000d_
 penetrační makadam, PAU T3</t>
  </si>
  <si>
    <t>1688-520 " tl.150mm"</t>
  </si>
  <si>
    <t>113107242</t>
  </si>
  <si>
    <t>Odstranění podkladu živičného tl přes 50 do 100 mm strojně pl přes 200 m2</t>
  </si>
  <si>
    <t>-976334440</t>
  </si>
  <si>
    <t>Poznámka k položce:_x000d_
PAU T4</t>
  </si>
  <si>
    <t xml:space="preserve">1621.9+56  "+propustky-sanace  s propadem III/1971"</t>
  </si>
  <si>
    <t xml:space="preserve">Mezisoučet  tl.6cm</t>
  </si>
  <si>
    <t>5</t>
  </si>
  <si>
    <t>113107242.</t>
  </si>
  <si>
    <t>-61038088</t>
  </si>
  <si>
    <t>Poznámka k položce:_x000d_
PAU T2</t>
  </si>
  <si>
    <t xml:space="preserve">66.4+38  "+propustky-sanace  s propadem"</t>
  </si>
  <si>
    <t>6</t>
  </si>
  <si>
    <t>113154323</t>
  </si>
  <si>
    <t>Frézování živičného krytu tl 50 mm pruh š přes 0,5 do 1 m pl přes 1000 do 10000 m2 bez překážek v trase</t>
  </si>
  <si>
    <t>105435479</t>
  </si>
  <si>
    <t>1454 "sanace rozpr.kraje"</t>
  </si>
  <si>
    <t>7</t>
  </si>
  <si>
    <t>113154333</t>
  </si>
  <si>
    <t>Frézování živičného krytu tl 50 mm pruh š přes 1 do 2 m pl přes 1000 do 10000 m2 bez překážek v trase</t>
  </si>
  <si>
    <t>-1371190428</t>
  </si>
  <si>
    <t>335+1650+520 "sil. III/1973"</t>
  </si>
  <si>
    <t>8</t>
  </si>
  <si>
    <t>113154333.</t>
  </si>
  <si>
    <t>503249014</t>
  </si>
  <si>
    <t>292 "sil. III/1971"</t>
  </si>
  <si>
    <t>9</t>
  </si>
  <si>
    <t>11500110R</t>
  </si>
  <si>
    <t>Převedení vody potrubím DN do 150 vč.zemních prací+demontáž</t>
  </si>
  <si>
    <t>m</t>
  </si>
  <si>
    <t>199074417</t>
  </si>
  <si>
    <t>10+10+8+30 " propust.č.2+4+4a+5</t>
  </si>
  <si>
    <t>10</t>
  </si>
  <si>
    <t>121151113</t>
  </si>
  <si>
    <t>Sejmutí ornice plochy do 500 m2 tl vrstvy do 200 mm strojně</t>
  </si>
  <si>
    <t>73852579</t>
  </si>
  <si>
    <t>140+40+15 "u žlabů+p.č.5+pr.-hosp.sjezd"</t>
  </si>
  <si>
    <t>11</t>
  </si>
  <si>
    <t>122452204</t>
  </si>
  <si>
    <t>Odkopávky a prokopávky nezapažené pro silnice a dálnice v hornině třídy těžitelnosti II objem do 500 m3 strojně</t>
  </si>
  <si>
    <t>m3</t>
  </si>
  <si>
    <t>-1150519069</t>
  </si>
  <si>
    <t>7*3.2 " v místě zrušeného sjezdu"</t>
  </si>
  <si>
    <t>Mezisoučet</t>
  </si>
  <si>
    <t>7 " propust č.1 prohloubení příkopu"</t>
  </si>
  <si>
    <t>9 " propust č.2"</t>
  </si>
  <si>
    <t>7 " propust č.3"</t>
  </si>
  <si>
    <t>15 " propust č.4"</t>
  </si>
  <si>
    <t>20 " propust č.4a"</t>
  </si>
  <si>
    <t>2 " propust č.5"</t>
  </si>
  <si>
    <t>18 " hospod.sjezd"</t>
  </si>
  <si>
    <t>Mezisoučet pr.příkopu u vtoku avýtoku prop.+sjezd</t>
  </si>
  <si>
    <t>(4.2*3.0 +4,1*4+4*3+15.2+4.2*3+25)*0.4+15*0.2</t>
  </si>
  <si>
    <t>Mezisoučet podkl.u prop.č.1-4+4a+5+hosp.sj.</t>
  </si>
  <si>
    <t>12</t>
  </si>
  <si>
    <t>129253101</t>
  </si>
  <si>
    <t>Čištění otevřených koryt vodotečí šíře dna do 5 m hl do 2,5 m v hornině třídy těžitelnosti I skupiny 3 strojně</t>
  </si>
  <si>
    <t>1839526060</t>
  </si>
  <si>
    <t>4.0 " nános u mostu"</t>
  </si>
  <si>
    <t>13</t>
  </si>
  <si>
    <t>132251103</t>
  </si>
  <si>
    <t>Hloubení rýh nezapažených š do 800 mm v hornině třídy těžitelnosti I skupiny 3 objem do 100 m3 strojně</t>
  </si>
  <si>
    <t>397683038</t>
  </si>
  <si>
    <t>(1248+51)*0.05</t>
  </si>
  <si>
    <t xml:space="preserve"> rýha v sanaci s propadem š.0.3m</t>
  </si>
  <si>
    <t>0.8*1.5*1.0</t>
  </si>
  <si>
    <t>Mezisoučet UV</t>
  </si>
  <si>
    <t>(98.4+5+8)*0.25</t>
  </si>
  <si>
    <t>Mezisoučet -žlaby</t>
  </si>
  <si>
    <t>14</t>
  </si>
  <si>
    <t>132251254</t>
  </si>
  <si>
    <t>Hloubení rýh nezapažených š do 2000 mm v hornině třídy těžitelnosti I skupiny 3 objem do 500 m3 strojně</t>
  </si>
  <si>
    <t>1833370866</t>
  </si>
  <si>
    <t>84*0.5</t>
  </si>
  <si>
    <t>Mezisoučet nové sjezdy</t>
  </si>
  <si>
    <t>1.5*9 " propust č.1"</t>
  </si>
  <si>
    <t>1.7*8 " propust č.2"</t>
  </si>
  <si>
    <t>1*8 " propust č.3"</t>
  </si>
  <si>
    <t>0.9*10 " propust č.4"</t>
  </si>
  <si>
    <t>0.5*7 " propust č.4a"</t>
  </si>
  <si>
    <t>0.6*29 " propust č.5"</t>
  </si>
  <si>
    <t>0.9*9 " hospod.sjezd"</t>
  </si>
  <si>
    <t>Mezisoučet výkop rýhy k osaz.trub.propustku</t>
  </si>
  <si>
    <t>132351102</t>
  </si>
  <si>
    <t>Hloubení rýh nezapažených š do 800 mm v hornině třídy těžitelnosti II skupiny 4 objem do 50 m3 strojně</t>
  </si>
  <si>
    <t>1811264738</t>
  </si>
  <si>
    <t>1.0*5 " pr.č.1-4+4a -prahy"</t>
  </si>
  <si>
    <t>16</t>
  </si>
  <si>
    <t>162751117</t>
  </si>
  <si>
    <t>Vodorovné přemístění přes 9 000 do 10000 m výkopku/sypaniny z horniny třídy těžitelnosti I skupiny 1 až 3</t>
  </si>
  <si>
    <t>-66883275</t>
  </si>
  <si>
    <t>94+115.1</t>
  </si>
  <si>
    <t>3561*0.001+2081*0.01 " čištění-vozovka+krajnice"</t>
  </si>
  <si>
    <t>0.3*172+0.15*75+0.25*18+0.35*98 "čištění príkopu+propustky"</t>
  </si>
  <si>
    <t>17</t>
  </si>
  <si>
    <t>162751119</t>
  </si>
  <si>
    <t>Příplatek k vodorovnému přemístění výkopku/sypaniny z horniny třídy těžitelnosti I skupiny 1 až 3 ZKD 1000 m přes 10000 m</t>
  </si>
  <si>
    <t>689606443</t>
  </si>
  <si>
    <t>209.1*15</t>
  </si>
  <si>
    <t>18</t>
  </si>
  <si>
    <t>162751137</t>
  </si>
  <si>
    <t>Vodorovné přemístění přes 9 000 do 10000 m výkopku/sypaniny z horniny třídy těžitelnosti II skupiny 4 a 5</t>
  </si>
  <si>
    <t>1859279623</t>
  </si>
  <si>
    <t>140.92+5.0</t>
  </si>
  <si>
    <t>19</t>
  </si>
  <si>
    <t>162751139</t>
  </si>
  <si>
    <t>Příplatek k vodorovnému přemístění výkopku/sypaniny z horniny třídy těžitelnosti II skupiny 4 a 5 ZKD 1000 m přes 10000 m</t>
  </si>
  <si>
    <t>-2032115507</t>
  </si>
  <si>
    <t>145.92*15</t>
  </si>
  <si>
    <t>20</t>
  </si>
  <si>
    <t>171201231</t>
  </si>
  <si>
    <t>Poplatek za uložení zeminy a kamení na recyklační skládce (skládkovné) kód odpadu 17 05 04</t>
  </si>
  <si>
    <t>t</t>
  </si>
  <si>
    <t>-1611676138</t>
  </si>
  <si>
    <t>(209.1+145.92)*1.8</t>
  </si>
  <si>
    <t>639.04</t>
  </si>
  <si>
    <t>17415110R</t>
  </si>
  <si>
    <t>Zásyp -dosyp jam, šachet rýh nebo kolem objektů sypaninou se zhutněním</t>
  </si>
  <si>
    <t>1579982118</t>
  </si>
  <si>
    <t>(1248+51)*0.15</t>
  </si>
  <si>
    <t>Mezisoučet dosyp ŠD v sanaci kraje</t>
  </si>
  <si>
    <t>0.1*8</t>
  </si>
  <si>
    <t xml:space="preserve">Mezisoučet p2   ŠD</t>
  </si>
  <si>
    <t>22</t>
  </si>
  <si>
    <t>M</t>
  </si>
  <si>
    <t>58344197</t>
  </si>
  <si>
    <t>štěrkodrť frakce 0/63</t>
  </si>
  <si>
    <t>1750363304</t>
  </si>
  <si>
    <t>194.85*1.89*1.01</t>
  </si>
  <si>
    <t>0.8*1.89*1.01</t>
  </si>
  <si>
    <t xml:space="preserve">Mezisoučet štěrkodrt </t>
  </si>
  <si>
    <t>373.48</t>
  </si>
  <si>
    <t>23</t>
  </si>
  <si>
    <t>181252305</t>
  </si>
  <si>
    <t>Úprava pláně pro silnice a dálnice na násypech se zhutněním</t>
  </si>
  <si>
    <t>-372647761</t>
  </si>
  <si>
    <t>94+84</t>
  </si>
  <si>
    <t>24</t>
  </si>
  <si>
    <t>182151111</t>
  </si>
  <si>
    <t>Svahování v zářezech v hornině třídy těžitelnosti I skupiny 1 až 3 strojně</t>
  </si>
  <si>
    <t>-1868669349</t>
  </si>
  <si>
    <t>15 " propust č.1"</t>
  </si>
  <si>
    <t>15 " propust č.2"</t>
  </si>
  <si>
    <t>15 " propust č.3"</t>
  </si>
  <si>
    <t>30 " propust č.4a"</t>
  </si>
  <si>
    <t>10 " propust č.5"</t>
  </si>
  <si>
    <t>10 " hospod.sjezd"</t>
  </si>
  <si>
    <t>25</t>
  </si>
  <si>
    <t>183405212</t>
  </si>
  <si>
    <t>Výsev trávníku hydroosevem na hlušinu</t>
  </si>
  <si>
    <t>-206276492</t>
  </si>
  <si>
    <t>30 " propust č.1"</t>
  </si>
  <si>
    <t>30 " propust č.2"</t>
  </si>
  <si>
    <t>30 " propust č.3"</t>
  </si>
  <si>
    <t>30 " propust č.4"</t>
  </si>
  <si>
    <t>50 " propust č.4a"</t>
  </si>
  <si>
    <t>50 " propust č.5"</t>
  </si>
  <si>
    <t>20 " hospod.sjezd"</t>
  </si>
  <si>
    <t>26</t>
  </si>
  <si>
    <t>00572470</t>
  </si>
  <si>
    <t>osivo směs travní univerzál</t>
  </si>
  <si>
    <t>kg</t>
  </si>
  <si>
    <t>-1385234845</t>
  </si>
  <si>
    <t>240*0.025*1.03</t>
  </si>
  <si>
    <t>6,18*0,025 'Přepočtené koeficientem množství</t>
  </si>
  <si>
    <t>27</t>
  </si>
  <si>
    <t>185804312</t>
  </si>
  <si>
    <t>Zalití rostlin vodou plocha přes 20 m2</t>
  </si>
  <si>
    <t>-2081568163</t>
  </si>
  <si>
    <t>240*0.005</t>
  </si>
  <si>
    <t>Zakládání</t>
  </si>
  <si>
    <t>28</t>
  </si>
  <si>
    <t>271532212</t>
  </si>
  <si>
    <t>Podsyp pod základové konstrukce se zhutněním z hrubého kameniva frakce 16 až 32 mm</t>
  </si>
  <si>
    <t>637574718</t>
  </si>
  <si>
    <t>0.6*1.0*5*2*0.1 " pr.č.1-4+4a"</t>
  </si>
  <si>
    <t>1.0*9.5*0.1 " hosp.přejezd"</t>
  </si>
  <si>
    <t>29</t>
  </si>
  <si>
    <t>274321511</t>
  </si>
  <si>
    <t>Základové pasy ze ŽB bez zvýšených nároků na prostředí tř. C 25/30 XF2</t>
  </si>
  <si>
    <t>-712997627</t>
  </si>
  <si>
    <t>0.6*0.6*1.0*2 " propust č.1"</t>
  </si>
  <si>
    <t>0.6*0.6*1.0*2 " propust č.2"</t>
  </si>
  <si>
    <t>0.6*0.6*1.0*2 " propust č.3"</t>
  </si>
  <si>
    <t>0.6*0.6*1.0*2 " propust č.4"</t>
  </si>
  <si>
    <t>0.6*0.6*1.0*2 " propust č.4a"</t>
  </si>
  <si>
    <t>Mezisoučet výztuž započ.v desce</t>
  </si>
  <si>
    <t>3.6*1.035</t>
  </si>
  <si>
    <t>3.73</t>
  </si>
  <si>
    <t>30</t>
  </si>
  <si>
    <t>275111311</t>
  </si>
  <si>
    <t>Osazení základových bloků z prefabrikovaných dílců hmotnosti do 500 kg</t>
  </si>
  <si>
    <t>kus</t>
  </si>
  <si>
    <t>509224077</t>
  </si>
  <si>
    <t>31</t>
  </si>
  <si>
    <t>5938456R</t>
  </si>
  <si>
    <t>blok betonový -svodidlo -v-500mm o poloměru 500mm</t>
  </si>
  <si>
    <t>-849422152</t>
  </si>
  <si>
    <t>4.04</t>
  </si>
  <si>
    <t>Vodorovné konstrukce</t>
  </si>
  <si>
    <t>32</t>
  </si>
  <si>
    <t>451314211</t>
  </si>
  <si>
    <t>Podklad pod dlažbu z betonu prostého C 25/30 tl do 100 mm</t>
  </si>
  <si>
    <t>980317933</t>
  </si>
  <si>
    <t>99</t>
  </si>
  <si>
    <t>33</t>
  </si>
  <si>
    <t>451541111</t>
  </si>
  <si>
    <t>Lože pod potrubí otevřený výkop ze štěrkodrtě fr.0-63mm</t>
  </si>
  <si>
    <t>-2081579476</t>
  </si>
  <si>
    <t xml:space="preserve">3.14*0.4*0.4*0.1*1.05 "UV" </t>
  </si>
  <si>
    <t>0.05</t>
  </si>
  <si>
    <t>34</t>
  </si>
  <si>
    <t>45154111R</t>
  </si>
  <si>
    <t xml:space="preserve">Lože pod potrubí a drobné objekty otevřený výkop ze štěrkodrtě  fr.32-63mm</t>
  </si>
  <si>
    <t>1299643933</t>
  </si>
  <si>
    <t>1.0*0.3*9 " propust č.1"</t>
  </si>
  <si>
    <t>1.0*0.3*8 " propust č.2"</t>
  </si>
  <si>
    <t>1.0*0.3*8.0 " propust č.3"</t>
  </si>
  <si>
    <t>1.0*0.3*9 " propust č.4"</t>
  </si>
  <si>
    <t>1.0*0.3*6.5 " propust č.4a"</t>
  </si>
  <si>
    <t>35</t>
  </si>
  <si>
    <t>452111111</t>
  </si>
  <si>
    <t>Osazení betonových pražců otevřený výkop pl do 25000 mm2</t>
  </si>
  <si>
    <t>-462865712</t>
  </si>
  <si>
    <t xml:space="preserve">6*4  " propust č.1-4"</t>
  </si>
  <si>
    <t xml:space="preserve">5  " propust č.4a"</t>
  </si>
  <si>
    <t>6 " hospod.sjezd"</t>
  </si>
  <si>
    <t>36</t>
  </si>
  <si>
    <t>59223733</t>
  </si>
  <si>
    <t>podkladek pod trouby betonové/ŽB DN 300-500</t>
  </si>
  <si>
    <t>1842859250</t>
  </si>
  <si>
    <t>35*1.01</t>
  </si>
  <si>
    <t>35.4</t>
  </si>
  <si>
    <t>37</t>
  </si>
  <si>
    <t>452112111</t>
  </si>
  <si>
    <t>Osazení betonových prstenců nebo rámů v do 100 mm</t>
  </si>
  <si>
    <t>153004055</t>
  </si>
  <si>
    <t>38</t>
  </si>
  <si>
    <t>59223864</t>
  </si>
  <si>
    <t>prstenec pro uliční vpusť vyrovnávací betonový 390x60x130mm</t>
  </si>
  <si>
    <t>1600708358</t>
  </si>
  <si>
    <t>1.01</t>
  </si>
  <si>
    <t>39</t>
  </si>
  <si>
    <t>452311151</t>
  </si>
  <si>
    <t>Podkladní desky z betonu prostého bez zvýšených nároků na prostředí tř. C 20/25 otevřený výkop</t>
  </si>
  <si>
    <t>1744861119</t>
  </si>
  <si>
    <t>3.14*0.4*0.4*0.1*1.05 " UV"</t>
  </si>
  <si>
    <t>40</t>
  </si>
  <si>
    <t>452321161</t>
  </si>
  <si>
    <t>Podkladní desky ze ŽB bez zvýšených nároků na prostředí tř. C 25/30 XF2 otevřený výkop</t>
  </si>
  <si>
    <t>235239702</t>
  </si>
  <si>
    <t>1.0*0.2*10.15 " propust č.1"</t>
  </si>
  <si>
    <t>1.0*0.2*9.25 " propust č.2"</t>
  </si>
  <si>
    <t>1.0*0.2*9.0 " propust č.3"</t>
  </si>
  <si>
    <t>1.0*0.2*10.15 " propust č.4"</t>
  </si>
  <si>
    <t>1.0*0.2*7.5 " propust č.4a"</t>
  </si>
  <si>
    <t>1.0*0.2*29.05 " propust č.5"</t>
  </si>
  <si>
    <t>1.0*0.2*9.5 " hospod.sjezd"</t>
  </si>
  <si>
    <t>41</t>
  </si>
  <si>
    <t>452351101</t>
  </si>
  <si>
    <t>Bednění podkladních desek nebo bloků nebo sedlového lože otevřený výkop</t>
  </si>
  <si>
    <t>-834840014</t>
  </si>
  <si>
    <t>3.14*0.8*0.1 " UV"</t>
  </si>
  <si>
    <t>0.3</t>
  </si>
  <si>
    <t>42</t>
  </si>
  <si>
    <t>452368211</t>
  </si>
  <si>
    <t>Výztuž podkladních desek nebo bloků nebo pražců otevřený výkop ze svařovaných sítí Kari</t>
  </si>
  <si>
    <t>381713742</t>
  </si>
  <si>
    <t>1.0*11 " propust č.1"</t>
  </si>
  <si>
    <t>1.0*10 " propust č.2"</t>
  </si>
  <si>
    <t>1.0*10 " propust č.3"</t>
  </si>
  <si>
    <t>1.0*12 " propust č.4"</t>
  </si>
  <si>
    <t>1.0*9 " propust č.4a"</t>
  </si>
  <si>
    <t>1.0*15 " propust č.5"</t>
  </si>
  <si>
    <t>1.0*10 " hospod.sjezd"</t>
  </si>
  <si>
    <t>77*7.667*1.05*0.001</t>
  </si>
  <si>
    <t>43</t>
  </si>
  <si>
    <t>464511111</t>
  </si>
  <si>
    <t>Pohoz z lomového kamene neupraveného tříděného z terénu</t>
  </si>
  <si>
    <t>-1658345942</t>
  </si>
  <si>
    <t>(90+5)*0.8</t>
  </si>
  <si>
    <t>Mezisoučet z hrub.kamene min.fr.250mm</t>
  </si>
  <si>
    <t>44</t>
  </si>
  <si>
    <t>465513127</t>
  </si>
  <si>
    <t>Dlažba z lomového kamene na cementovou maltu sse zalitím spár betonem tl 150 mm</t>
  </si>
  <si>
    <t>1758997342</t>
  </si>
  <si>
    <t>17 " propust č.1"</t>
  </si>
  <si>
    <t>16 " propust č.2"</t>
  </si>
  <si>
    <t>14 " propust č.3"</t>
  </si>
  <si>
    <t>20 " propust č.4"</t>
  </si>
  <si>
    <t>11 " propust č.4a"</t>
  </si>
  <si>
    <t>9 " propust č.5"</t>
  </si>
  <si>
    <t>Mezisoučet čelo šikmé</t>
  </si>
  <si>
    <t>Komunikace</t>
  </si>
  <si>
    <t>45</t>
  </si>
  <si>
    <t>56452101R</t>
  </si>
  <si>
    <t xml:space="preserve">Zřízení  a dodávka dosypu ze ŠD v intravilánu obce s vyrovnáním příčného sklonu  plochy přes  100 m2 tl 50 mm</t>
  </si>
  <si>
    <t>-322283519</t>
  </si>
  <si>
    <t>(1688-520)*1.02</t>
  </si>
  <si>
    <t>1191.4</t>
  </si>
  <si>
    <t>46</t>
  </si>
  <si>
    <t>564851011</t>
  </si>
  <si>
    <t>Podklad ze štěrkodrtě ŠD plochy do 100 m2 tl 150 mm</t>
  </si>
  <si>
    <t>990186642</t>
  </si>
  <si>
    <t>90 " sjezdy"</t>
  </si>
  <si>
    <t>47</t>
  </si>
  <si>
    <t>564861011</t>
  </si>
  <si>
    <t>Podklad ze štěrkodrtě ŠD plochy do 100 m2 tl 200 mm</t>
  </si>
  <si>
    <t>539808114</t>
  </si>
  <si>
    <t>96 " sjezdy"</t>
  </si>
  <si>
    <t>48</t>
  </si>
  <si>
    <t>564861111</t>
  </si>
  <si>
    <t>Podklad ze štěrkodrtě ŠD plochy přes 100 m2 tl 200 mm</t>
  </si>
  <si>
    <t>-1641978218</t>
  </si>
  <si>
    <t>104 " dosyp sjezdu"</t>
  </si>
  <si>
    <t>49</t>
  </si>
  <si>
    <t>564871011</t>
  </si>
  <si>
    <t>Podklad ze štěrkodrtě ŠD plochy do 100 m2 tl 250 mm konstr,vrstva nad propustkem</t>
  </si>
  <si>
    <t>-191698847</t>
  </si>
  <si>
    <t>5.5*3 " propust č.1"</t>
  </si>
  <si>
    <t>5,5*4 " propust č.2"</t>
  </si>
  <si>
    <t>2.7*5.5 " propust č.3"</t>
  </si>
  <si>
    <t>2.5*6.5 " propust č.4"</t>
  </si>
  <si>
    <t>2.5*5.5 " propust č.4a"</t>
  </si>
  <si>
    <t>1.5*15 " propust č.5"</t>
  </si>
  <si>
    <t>50</t>
  </si>
  <si>
    <t>564871111</t>
  </si>
  <si>
    <t>Podklad ze štěrkodrtě ŠD plochy přes 100 m2 tl 250 mm - sanace</t>
  </si>
  <si>
    <t>1941212140</t>
  </si>
  <si>
    <t>5.0*3*2 " propust č.1"</t>
  </si>
  <si>
    <t>5*3*2 " propust č.2"</t>
  </si>
  <si>
    <t>1.6*5*2 " propust č.3"</t>
  </si>
  <si>
    <t>1.5*6*2 " propust č.4"</t>
  </si>
  <si>
    <t>1.2*5*2 " propust č.4a"</t>
  </si>
  <si>
    <t>1.0*15*2 " propust č.5"</t>
  </si>
  <si>
    <t>51</t>
  </si>
  <si>
    <t>565135111</t>
  </si>
  <si>
    <t>Asfaltový beton vrstva podkladní ACP 16 (obalované kamenivo OKS) tl 50 mm š do 3 m</t>
  </si>
  <si>
    <t>-1405565606</t>
  </si>
  <si>
    <t>1621.9+66.4+1454+94</t>
  </si>
  <si>
    <t>Mezisoučet propustky</t>
  </si>
  <si>
    <t>52</t>
  </si>
  <si>
    <t>565135121</t>
  </si>
  <si>
    <t>Asfaltový beton vrstva podkladní ACP 16 (obalované kamenivo OKS) tl 50 mm š přes 3 m</t>
  </si>
  <si>
    <t>-100693568</t>
  </si>
  <si>
    <t>1688 "H.M."</t>
  </si>
  <si>
    <t>53</t>
  </si>
  <si>
    <t>567122114</t>
  </si>
  <si>
    <t>Podklad ze směsi stmelené cementem SC C 8/10 (KSC I) tl 150 mm</t>
  </si>
  <si>
    <t>1645160315</t>
  </si>
  <si>
    <t>5*3 " propust č.1"</t>
  </si>
  <si>
    <t>5*3 " propust č.2"</t>
  </si>
  <si>
    <t>5*3 " propust č.3"</t>
  </si>
  <si>
    <t>5*3 " propust č.4"</t>
  </si>
  <si>
    <t>2.3*5 " propust č.4a"</t>
  </si>
  <si>
    <t>2*15 " hospod.sjezd"</t>
  </si>
  <si>
    <t>54</t>
  </si>
  <si>
    <t>569831111</t>
  </si>
  <si>
    <t xml:space="preserve">Zpevnění krajnic štěrkodrtí tl 100 mm  -celktm 200mm</t>
  </si>
  <si>
    <t>-2123553891</t>
  </si>
  <si>
    <t>(381-77)*0.5*2</t>
  </si>
  <si>
    <t>304*2</t>
  </si>
  <si>
    <t>55</t>
  </si>
  <si>
    <t>56993112R</t>
  </si>
  <si>
    <t xml:space="preserve">Zpevnění krajnic asfaltovým recyklátem tl 100 mm   celkem 200mm bez dodávky recyklátu</t>
  </si>
  <si>
    <t>-574254787</t>
  </si>
  <si>
    <t>Poznámka k položce:_x000d_
dosyp -bez dodávky recyklátu</t>
  </si>
  <si>
    <t>(3164*2+93*2)*0.5</t>
  </si>
  <si>
    <t>3257*2</t>
  </si>
  <si>
    <t>56</t>
  </si>
  <si>
    <t>56993113R</t>
  </si>
  <si>
    <t xml:space="preserve">Zpevnění -dosyo sjezdů  asfaltovým recyklátem tl 200 mm  bez dodávky recyklátu</t>
  </si>
  <si>
    <t>-1645748921</t>
  </si>
  <si>
    <t>Poznámka k položce:_x000d_
bez dodávky recyklátu</t>
  </si>
  <si>
    <t>315</t>
  </si>
  <si>
    <t>57</t>
  </si>
  <si>
    <t>573211107</t>
  </si>
  <si>
    <t>Postřik živičný spojovací z asfaltu v množství 0,30 kg/m2</t>
  </si>
  <si>
    <t>-1778335822</t>
  </si>
  <si>
    <t>15712+84+137</t>
  </si>
  <si>
    <t>58</t>
  </si>
  <si>
    <t>573211108</t>
  </si>
  <si>
    <t>Postřik živičný spojovací z asfaltu v množství 0,40 kg/m2</t>
  </si>
  <si>
    <t>672644340</t>
  </si>
  <si>
    <t>13959+1688</t>
  </si>
  <si>
    <t>59</t>
  </si>
  <si>
    <t>573231107</t>
  </si>
  <si>
    <t>Postřik živičný spojovací ze silniční emulze v množství 0,40 kg/m2</t>
  </si>
  <si>
    <t>-1668169324</t>
  </si>
  <si>
    <t>1454 " pro sanace"</t>
  </si>
  <si>
    <t>60</t>
  </si>
  <si>
    <t>577155122</t>
  </si>
  <si>
    <t>Asfaltový beton vrstva ložní ACL 16 (ABH) tl 60 mm š přes 3 m z nemodifikovaného asfaltu</t>
  </si>
  <si>
    <t>-1414976238</t>
  </si>
  <si>
    <t>1688</t>
  </si>
  <si>
    <t>61</t>
  </si>
  <si>
    <t>577165122</t>
  </si>
  <si>
    <t>Asfaltový beton vrstva ložní ACL 16 (ABH) tl 70 mm š přes 3 m z nemodifikovaného asfaltu</t>
  </si>
  <si>
    <t>466485364</t>
  </si>
  <si>
    <t>13959.22+84 " +sjezdy"</t>
  </si>
  <si>
    <t>62</t>
  </si>
  <si>
    <t>577144121</t>
  </si>
  <si>
    <t>Asfaltový beton vrstva obrusná ACO 11 (ABS) tř. I tl 50 mm š přes 3 m z nemodifikovaného asfaltu</t>
  </si>
  <si>
    <t>2105797826</t>
  </si>
  <si>
    <t>Mezisoučet napojení MK v.H.M.</t>
  </si>
  <si>
    <t>63</t>
  </si>
  <si>
    <t>59766112R</t>
  </si>
  <si>
    <t>Rigol dlážděný z dlažebních kostek velkých do lože ze štěrkopísku tl 100 mm -zalití spár betonem</t>
  </si>
  <si>
    <t>2036182819</t>
  </si>
  <si>
    <t>7.0</t>
  </si>
  <si>
    <t>Trubní vedení</t>
  </si>
  <si>
    <t>64</t>
  </si>
  <si>
    <t>82039111R</t>
  </si>
  <si>
    <t xml:space="preserve">Šikmé seříznutí plast.trouby DN  do 300 mm se začištěním  -čelo</t>
  </si>
  <si>
    <t>hod</t>
  </si>
  <si>
    <t>1037208274</t>
  </si>
  <si>
    <t xml:space="preserve">2   " dn300" </t>
  </si>
  <si>
    <t>65</t>
  </si>
  <si>
    <t>82039113R</t>
  </si>
  <si>
    <t xml:space="preserve">Kolmé říznutí železobetonové trouby DN 400 až  600 mm se začištěním  s úpravou dříků  -strojní řez</t>
  </si>
  <si>
    <t>-1895492899</t>
  </si>
  <si>
    <t>Poznámka k položce:_x000d_
-spára vytmelena flexbil.tmelem určený do vlhkého prostředí</t>
  </si>
  <si>
    <t xml:space="preserve">1 "pr.č.2  dn600"</t>
  </si>
  <si>
    <t xml:space="preserve">1 "pr.č.3  dn600"</t>
  </si>
  <si>
    <t xml:space="preserve">1 "pr.č.4a  dn400"</t>
  </si>
  <si>
    <t xml:space="preserve">1 "pr.č.5  dn400"</t>
  </si>
  <si>
    <t>66</t>
  </si>
  <si>
    <t>871315221</t>
  </si>
  <si>
    <t>Kanalizační potrubí z tvrdého PVC jednovrstvé tuhost třídy SN8 DN 160</t>
  </si>
  <si>
    <t>1898222607</t>
  </si>
  <si>
    <t>1.03</t>
  </si>
  <si>
    <t>67</t>
  </si>
  <si>
    <t>871375221</t>
  </si>
  <si>
    <t>Kanalizační potrubí z tvrdého PVC jednovrstvé tuhost třídy SN8 DN 300</t>
  </si>
  <si>
    <t>-1231335145</t>
  </si>
  <si>
    <t>2.0 " v čele"</t>
  </si>
  <si>
    <t>68</t>
  </si>
  <si>
    <t>877315211</t>
  </si>
  <si>
    <t>Montáž tvarovek z tvrdého PVC-systém KG nebo z polypropylenu-systém KG 2000 jednoosé DN 160</t>
  </si>
  <si>
    <t>-1589784623</t>
  </si>
  <si>
    <t>2 "kolena"</t>
  </si>
  <si>
    <t>69</t>
  </si>
  <si>
    <t>28611359</t>
  </si>
  <si>
    <t>koleno kanalizace PVC KG 160x15°</t>
  </si>
  <si>
    <t>-1147755278</t>
  </si>
  <si>
    <t>2*1.03</t>
  </si>
  <si>
    <t>2.1</t>
  </si>
  <si>
    <t>70</t>
  </si>
  <si>
    <t>87735512R</t>
  </si>
  <si>
    <t xml:space="preserve">Jádrové vrty do stáv. beton.potrubí s oblepením otvoru flexib.lepidlem vhodný do vlhkého prostředí  do DN 150 vč těsnění</t>
  </si>
  <si>
    <t>-802070970</t>
  </si>
  <si>
    <t>1 " bet.potr."</t>
  </si>
  <si>
    <t>71</t>
  </si>
  <si>
    <t>87735513R</t>
  </si>
  <si>
    <t xml:space="preserve">Montáž +dodáv.-navrtav. sedlo s kloubem  600/150 kolmo  na potrubí z kanalizačních trub z PVC  do DN 200 vč těsnění</t>
  </si>
  <si>
    <t>-1004928389</t>
  </si>
  <si>
    <t>72</t>
  </si>
  <si>
    <t>8923510R</t>
  </si>
  <si>
    <t>Těsnicí zkouška kanal.vodou potrubí DN 100 nebo 150 vč zabezp.konců</t>
  </si>
  <si>
    <t>soubor</t>
  </si>
  <si>
    <t>-136427046</t>
  </si>
  <si>
    <t>73</t>
  </si>
  <si>
    <t>895941301</t>
  </si>
  <si>
    <t>Osazení vpusti uliční DN 450 z betonových dílců dno s výtokem</t>
  </si>
  <si>
    <t>90308774</t>
  </si>
  <si>
    <t>74</t>
  </si>
  <si>
    <t>59224497</t>
  </si>
  <si>
    <t>vpusť uliční DN 450 kaliště s odtokem 150mm PVC 450/250x50mm</t>
  </si>
  <si>
    <t>-1176770685</t>
  </si>
  <si>
    <t>75</t>
  </si>
  <si>
    <t>895941312</t>
  </si>
  <si>
    <t>Osazení vpusti uliční DN 450 z betonových dílců skruž horní 195 mm</t>
  </si>
  <si>
    <t>1989673788</t>
  </si>
  <si>
    <t>76</t>
  </si>
  <si>
    <t>59223856</t>
  </si>
  <si>
    <t>skruž pro uliční vpusť horní betonová 450x195x50mm</t>
  </si>
  <si>
    <t>2115299403</t>
  </si>
  <si>
    <t>77</t>
  </si>
  <si>
    <t>899204112</t>
  </si>
  <si>
    <t>Osazení mříží litinových včetně rámů a košů na bahno pro třídu zatížení D400, E600</t>
  </si>
  <si>
    <t>-816714051</t>
  </si>
  <si>
    <t>78</t>
  </si>
  <si>
    <t>5922448R</t>
  </si>
  <si>
    <t xml:space="preserve">mříž vtoková s rámem pro uliční vpusť 500x500  s pantem zatížení 40 tun</t>
  </si>
  <si>
    <t>713538830</t>
  </si>
  <si>
    <t>79</t>
  </si>
  <si>
    <t>59223875</t>
  </si>
  <si>
    <t>koš nízký pro uliční vpusti žárově Pz plech pro rám 500/500mm</t>
  </si>
  <si>
    <t>-1471583905</t>
  </si>
  <si>
    <t>80</t>
  </si>
  <si>
    <t>899623161</t>
  </si>
  <si>
    <t xml:space="preserve">Obetonování připoj. potrubí -UV  betonem prostým tř. C 20/25 v otevřeném výkopu</t>
  </si>
  <si>
    <t>1084524368</t>
  </si>
  <si>
    <t>1.2 " UV-přípojka vč.lože"</t>
  </si>
  <si>
    <t>Ostatní konstrukce a práce-bourání</t>
  </si>
  <si>
    <t>81</t>
  </si>
  <si>
    <t>91112111R</t>
  </si>
  <si>
    <t xml:space="preserve">Montáž ocelového zábradelního svodidla vč.kotvení  do betonového podkladu -římsa+bet.patky </t>
  </si>
  <si>
    <t>1713961781</t>
  </si>
  <si>
    <t>26.05+26.15 " svodidlo"</t>
  </si>
  <si>
    <t>6.3+12 " zábradlí vč.náběhu madla"</t>
  </si>
  <si>
    <t>82</t>
  </si>
  <si>
    <t>5531414R</t>
  </si>
  <si>
    <t xml:space="preserve">Dodávka  ocelového zábradelního svodidla vč.kotveni + vybetonované patky+doprava+povrch.úprava žárovým pozinkováním</t>
  </si>
  <si>
    <t>1338088112</t>
  </si>
  <si>
    <t>Poznámka k položce:_x000d_
v. úchytového materiálu a chemické kotvy+bet.patky_x000d_
dle proj.</t>
  </si>
  <si>
    <t xml:space="preserve">1"26.05+26.15   svodidlo JSMNH4/H2</t>
  </si>
  <si>
    <t xml:space="preserve"> "6.3+12  zábradlí s výplní svidlými sloupky vč.náběhu jednostranněho či oboustranného madla"</t>
  </si>
  <si>
    <t>"patle Z.S. bude přichycena na šrouby na chemickou kotvu-4x v římse"</t>
  </si>
  <si>
    <t>" mimo římsu bude patice přichycena na bet,patku C30/37 XF4 vel. 0.5/0.5/0.3-5ks"</t>
  </si>
  <si>
    <t xml:space="preserve">" zbylá část svodidla bude uchycena na sloupky  profil  E dl.1.9m-23ks" </t>
  </si>
  <si>
    <t>83</t>
  </si>
  <si>
    <t>91133116R</t>
  </si>
  <si>
    <t>Svodidlo ocelové jednostranné zádržnosti typ JSNH4/H1 se zaberaněním sloupků ve vzdálenosti do 2 m</t>
  </si>
  <si>
    <t>477792054</t>
  </si>
  <si>
    <t>Poznámka k položce:_x000d_
dle proj.</t>
  </si>
  <si>
    <t>84</t>
  </si>
  <si>
    <t>912211111</t>
  </si>
  <si>
    <t>Montáž směrového sloupku silničního plastového prosté uložení bez betonového základu</t>
  </si>
  <si>
    <t>1178360656</t>
  </si>
  <si>
    <t>19*2</t>
  </si>
  <si>
    <t>85</t>
  </si>
  <si>
    <t>40445158R</t>
  </si>
  <si>
    <t xml:space="preserve">sloupek silniční plastový s odrazovými skly směrový 1200 mm -červený  Z11c+d</t>
  </si>
  <si>
    <t>-620491376</t>
  </si>
  <si>
    <t>38*1.01</t>
  </si>
  <si>
    <t>86</t>
  </si>
  <si>
    <t>914111111</t>
  </si>
  <si>
    <t>Montáž svislé dopravní značky do velikosti 1 m2 objímkami na sloupek nebo konzolu</t>
  </si>
  <si>
    <t>-1005513119</t>
  </si>
  <si>
    <t>2 " s dodávkou sl."</t>
  </si>
  <si>
    <t xml:space="preserve">1 " bez  dodávky  sl"</t>
  </si>
  <si>
    <t>87</t>
  </si>
  <si>
    <t>4044561R</t>
  </si>
  <si>
    <t xml:space="preserve">Dod.  dopravní značky  výstražné, upravující přednost,zákazové, příkazové,informatívní,dodatkové  do 1m2</t>
  </si>
  <si>
    <t>-966663582</t>
  </si>
  <si>
    <t xml:space="preserve">2.02  "P4"</t>
  </si>
  <si>
    <t>1,01 "E2b"</t>
  </si>
  <si>
    <t>88</t>
  </si>
  <si>
    <t>914431112</t>
  </si>
  <si>
    <t>Montáž dopravního zrcadla o velikosti do 1 m2 na sloupek nebo konzolu</t>
  </si>
  <si>
    <t>-1858836955</t>
  </si>
  <si>
    <t>1 " obdélníkové"</t>
  </si>
  <si>
    <t>1 " kruhové -na stáv.stožár "</t>
  </si>
  <si>
    <t>89</t>
  </si>
  <si>
    <t>4044520R</t>
  </si>
  <si>
    <t xml:space="preserve">zdvojené zrcadlo dopravní  500x700mm</t>
  </si>
  <si>
    <t>2138103263</t>
  </si>
  <si>
    <t>90</t>
  </si>
  <si>
    <t>4044521R</t>
  </si>
  <si>
    <t>zrcadlo dopravní kruhové D 900mm</t>
  </si>
  <si>
    <t>-1588171478</t>
  </si>
  <si>
    <t>91</t>
  </si>
  <si>
    <t>91451111R</t>
  </si>
  <si>
    <t>Montáž sloupku dopravních značek délky do 3,5 m s betonovým základem a patkou</t>
  </si>
  <si>
    <t>1813313993</t>
  </si>
  <si>
    <t>1+2</t>
  </si>
  <si>
    <t>92</t>
  </si>
  <si>
    <t>4045530R</t>
  </si>
  <si>
    <t xml:space="preserve">Dod sloupku dopr.znač.+víčko +ukotvení patka hlinikova   vč nátěru sl.-  dl. 2,5m </t>
  </si>
  <si>
    <t>-800990467</t>
  </si>
  <si>
    <t>3.03</t>
  </si>
  <si>
    <t>93</t>
  </si>
  <si>
    <t>915111112</t>
  </si>
  <si>
    <t>Vodorovné dopravní značení dělící čáry souvislé š 125 mm retroreflexní bílá barva</t>
  </si>
  <si>
    <t>1202789851</t>
  </si>
  <si>
    <t>3162+3182+20+213+13+156+135+188</t>
  </si>
  <si>
    <t>7*0.5*2</t>
  </si>
  <si>
    <t>94</t>
  </si>
  <si>
    <t>915121122</t>
  </si>
  <si>
    <t>Vodorovné dopravní značení vodící čáry přerušované š 250 mm retroreflexní bílá barva</t>
  </si>
  <si>
    <t>-1316835953</t>
  </si>
  <si>
    <t xml:space="preserve">31+17+21 " dle proj,  V2b"</t>
  </si>
  <si>
    <t>95</t>
  </si>
  <si>
    <t>916131213</t>
  </si>
  <si>
    <t>Osazení silničního obrubníku betonového stojatého s boční opěrou do lože z betonu prostého</t>
  </si>
  <si>
    <t>1010515403</t>
  </si>
  <si>
    <t xml:space="preserve">Poznámka k položce:_x000d_
 z betonu prostého  CT- C30 F5 s přísadou zpomalovače tuhnutí </t>
  </si>
  <si>
    <t xml:space="preserve">" dle proj.150/250/1000- sil." </t>
  </si>
  <si>
    <t xml:space="preserve">"nájezdový  150/150/1000  "</t>
  </si>
  <si>
    <t xml:space="preserve"> "přechodová 150/250/150/1000  </t>
  </si>
  <si>
    <t>96</t>
  </si>
  <si>
    <t>59217031</t>
  </si>
  <si>
    <t>obrubník betonový silniční 1000x150x250mm</t>
  </si>
  <si>
    <t>-1406324123</t>
  </si>
  <si>
    <t xml:space="preserve">25*1.01 " dle proj.150/250/1000-" </t>
  </si>
  <si>
    <t>25.</t>
  </si>
  <si>
    <t>97</t>
  </si>
  <si>
    <t>59217029</t>
  </si>
  <si>
    <t>obrubník betonový silniční nájezdový 1000x150x150mm</t>
  </si>
  <si>
    <t>-15730873</t>
  </si>
  <si>
    <t xml:space="preserve">6*1.01 " najezdová. 150/150/1000  </t>
  </si>
  <si>
    <t>6.1</t>
  </si>
  <si>
    <t>98</t>
  </si>
  <si>
    <t>59217030</t>
  </si>
  <si>
    <t>obrubník betonový silniční přechodový 1000x150x150-250mm</t>
  </si>
  <si>
    <t>1406052686</t>
  </si>
  <si>
    <t>Poznámka k položce:_x000d_
9 ks levý, 9 ks pravý</t>
  </si>
  <si>
    <t xml:space="preserve">4*1.01 "přechodová 150/250/150/1000 " </t>
  </si>
  <si>
    <t>916991121</t>
  </si>
  <si>
    <t>Lože pod obrubníky, krajníky nebo obruby z dlažebních kostek z betonu prostého</t>
  </si>
  <si>
    <t>-638048055</t>
  </si>
  <si>
    <t xml:space="preserve">0.03*(25+6+4) " obrubníky" </t>
  </si>
  <si>
    <t>100</t>
  </si>
  <si>
    <t>919521013</t>
  </si>
  <si>
    <t>Zřízení propustků a hospodářských přejezdů z trub betonových a železobetonových do DN 400</t>
  </si>
  <si>
    <t>1504764862</t>
  </si>
  <si>
    <t>7.2 " propust č.4a"</t>
  </si>
  <si>
    <t>29.05 " propust č.5"</t>
  </si>
  <si>
    <t>9.2 " hospod.sjezd"</t>
  </si>
  <si>
    <t>101</t>
  </si>
  <si>
    <t>5922202R</t>
  </si>
  <si>
    <t>trouba železobetonová hrdlová přímá s integrovaným spojem 40X250 cm</t>
  </si>
  <si>
    <t>1930917433</t>
  </si>
  <si>
    <t>2*1.02</t>
  </si>
  <si>
    <t>Mezisoučet p4a</t>
  </si>
  <si>
    <t>10*1.02</t>
  </si>
  <si>
    <t>Mezisoučet p5</t>
  </si>
  <si>
    <t>Mezisoučet hosp.sj.</t>
  </si>
  <si>
    <t>102</t>
  </si>
  <si>
    <t>5922201R</t>
  </si>
  <si>
    <t xml:space="preserve">trouba železobetonová bez hrdla  pro integrovaný spoj 40 x 230 cm</t>
  </si>
  <si>
    <t>1455513617</t>
  </si>
  <si>
    <t>1*1.02</t>
  </si>
  <si>
    <t>3.1</t>
  </si>
  <si>
    <t>103</t>
  </si>
  <si>
    <t>5922203R</t>
  </si>
  <si>
    <t>Dod. -šikmé čelo propustku -potr. DN400</t>
  </si>
  <si>
    <t>-1769404155</t>
  </si>
  <si>
    <t>Poznámka k položce:_x000d_
místě spoje bude spára vytmelena flefiibilním voděodolným tmelem</t>
  </si>
  <si>
    <t>104</t>
  </si>
  <si>
    <t>919521014</t>
  </si>
  <si>
    <t>Zřízení propustků z trub železobetonových DN 500</t>
  </si>
  <si>
    <t>1741043033</t>
  </si>
  <si>
    <t>9.7 " propust č.4"</t>
  </si>
  <si>
    <t>105</t>
  </si>
  <si>
    <t>5922204R</t>
  </si>
  <si>
    <t>trouba železobetonová hrdlová přímá s integrovaným spojem 50X250 cm</t>
  </si>
  <si>
    <t>-1628678660</t>
  </si>
  <si>
    <t>2*1.02 " propust č.4"</t>
  </si>
  <si>
    <t>106</t>
  </si>
  <si>
    <t>5922205R</t>
  </si>
  <si>
    <t xml:space="preserve">trouba železobetonová bez hrdla  pro integrovaný spoj 50 x 230 cm</t>
  </si>
  <si>
    <t>1618202881</t>
  </si>
  <si>
    <t>1.02</t>
  </si>
  <si>
    <t>Mezisoučet p4</t>
  </si>
  <si>
    <t>107</t>
  </si>
  <si>
    <t>5922206R</t>
  </si>
  <si>
    <t>Dod. -šikmé čelo propustku -potr. DN500</t>
  </si>
  <si>
    <t>-205801698</t>
  </si>
  <si>
    <t>108</t>
  </si>
  <si>
    <t>919521015</t>
  </si>
  <si>
    <t>Zřízení propustků z trub železobetonových DN 600</t>
  </si>
  <si>
    <t>298872914</t>
  </si>
  <si>
    <t>9.8 " propust č.1"</t>
  </si>
  <si>
    <t>8.9 " propust č.2"</t>
  </si>
  <si>
    <t>8.6 " propust č.3"</t>
  </si>
  <si>
    <t>109</t>
  </si>
  <si>
    <t>5922225R</t>
  </si>
  <si>
    <t>trouba železobetonová hrdlová přímá s integrovaným spojem 60X250 cm</t>
  </si>
  <si>
    <t>288414433</t>
  </si>
  <si>
    <t>Mezisoučet p1</t>
  </si>
  <si>
    <t>Mezisoučet p2</t>
  </si>
  <si>
    <t>Mezisoučet p3</t>
  </si>
  <si>
    <t>110</t>
  </si>
  <si>
    <t>5922226R</t>
  </si>
  <si>
    <t>trouba železobetonová bez hrdla pro integrovaný spoj 60 x 230 cm</t>
  </si>
  <si>
    <t>-1823656807</t>
  </si>
  <si>
    <t>111</t>
  </si>
  <si>
    <t>5922227R</t>
  </si>
  <si>
    <t>Dod. -šikmé čelo propustku -potr. DN600</t>
  </si>
  <si>
    <t>-2109338630</t>
  </si>
  <si>
    <t>112</t>
  </si>
  <si>
    <t>919535556</t>
  </si>
  <si>
    <t>Obetonování trubního propustku betonem se zvýšenými nároky na prostředí tř. C 25/30 XF2</t>
  </si>
  <si>
    <t>1414579503</t>
  </si>
  <si>
    <t>0.7*9 " propust č.1"</t>
  </si>
  <si>
    <t>1.0*8 " propust č.2"</t>
  </si>
  <si>
    <t>0.8*8 " propust č.3"</t>
  </si>
  <si>
    <t>0.8*10 " propust č.4"</t>
  </si>
  <si>
    <t>1.0*7 " propust č.4a"</t>
  </si>
  <si>
    <t>0.7*15 " propust č.5"</t>
  </si>
  <si>
    <t>0.6*9 " hospod.sjezd"</t>
  </si>
  <si>
    <t xml:space="preserve">Mezisoučet </t>
  </si>
  <si>
    <t>113</t>
  </si>
  <si>
    <t>91953555R</t>
  </si>
  <si>
    <t xml:space="preserve">Výztuž obetonování otevřený výkop ze svařovaných sítí Kari </t>
  </si>
  <si>
    <t>-2080464184</t>
  </si>
  <si>
    <t>1.6*7 " propust č.1"</t>
  </si>
  <si>
    <t>1.6*6 " propust č.2"</t>
  </si>
  <si>
    <t>1.6*5.5 " propust č.3"</t>
  </si>
  <si>
    <t>1.6*6.5 " propust č.4"</t>
  </si>
  <si>
    <t>1.6*5 " propust č.4a"</t>
  </si>
  <si>
    <t>1.6*15 " propust č.5"</t>
  </si>
  <si>
    <t>1.2*7 " hospod.sjezd"</t>
  </si>
  <si>
    <t>80.4*7.667*1.05*0.001</t>
  </si>
  <si>
    <t>114</t>
  </si>
  <si>
    <t>91972124R</t>
  </si>
  <si>
    <t>Geomříž pro vyztužení asfaltového povrchu ze skelných vláken s geotextilií pevnost 100 kN/m</t>
  </si>
  <si>
    <t>-2047017061</t>
  </si>
  <si>
    <t>(1248+51+1119)*1,5*1.02</t>
  </si>
  <si>
    <t>115</t>
  </si>
  <si>
    <t>919726203</t>
  </si>
  <si>
    <t>Geotextilie pro vyztužení, separaci a filtraci tkaná z PP podélná pevnost v tahu přes 50 do 80 kN/m</t>
  </si>
  <si>
    <t>1228097126</t>
  </si>
  <si>
    <t>6.5*9 " propust č.1"</t>
  </si>
  <si>
    <t>7.4*8 " propust č.2"</t>
  </si>
  <si>
    <t>5.8*8 " propust č.3"</t>
  </si>
  <si>
    <t>5.5*9 " propust č.4"</t>
  </si>
  <si>
    <t>5.0*6.5 " propust č.4a"</t>
  </si>
  <si>
    <t>3.0*9.5 " hospod.sjezd"</t>
  </si>
  <si>
    <t>116</t>
  </si>
  <si>
    <t>91973112R</t>
  </si>
  <si>
    <t>Zarovnání styčné plochy podkladu nebo krytu živičného tl do 50 mm vč.asfalt.zálivky</t>
  </si>
  <si>
    <t>1547268316</t>
  </si>
  <si>
    <t>Poznámka k položce:_x000d_
vč.asfalt.zálivky</t>
  </si>
  <si>
    <t>4.5+4.5+36+26+46+17</t>
  </si>
  <si>
    <t>117</t>
  </si>
  <si>
    <t>919735111</t>
  </si>
  <si>
    <t>Řezání stávajícího živičného krytu hl do 50 mm</t>
  </si>
  <si>
    <t>-835667593</t>
  </si>
  <si>
    <t>4.5+4.5+46+17+26+8+1248+51</t>
  </si>
  <si>
    <t>(34*2*1.3)+(2*4.2+2*4.0+2*4.0+2*5+2*4.4+17+8)+18+5.0</t>
  </si>
  <si>
    <t>118</t>
  </si>
  <si>
    <t>935112211</t>
  </si>
  <si>
    <t>Osazení příkopového žlabu do betonu tl 100 mm z betonových tvárnic š 800 mm</t>
  </si>
  <si>
    <t>1090368369</t>
  </si>
  <si>
    <t>98.4+5.0</t>
  </si>
  <si>
    <t>119</t>
  </si>
  <si>
    <t>5922702R</t>
  </si>
  <si>
    <t>žlabovka příkopová betonová 500x680x80mm</t>
  </si>
  <si>
    <t>-1580332054</t>
  </si>
  <si>
    <t>103.4*1.02</t>
  </si>
  <si>
    <t>120</t>
  </si>
  <si>
    <t>938902112</t>
  </si>
  <si>
    <t>Čištění příkopů komunikací příkopovým rypadlem objem nánosu přes 0,15 do 0,3 m3/m</t>
  </si>
  <si>
    <t>1579060410</t>
  </si>
  <si>
    <t xml:space="preserve">30+6+9+6+50+6+15+50   " + rezerva"</t>
  </si>
  <si>
    <t>121</t>
  </si>
  <si>
    <t>938902421</t>
  </si>
  <si>
    <t>Čištění propustků strojně tlakovou vodou D do 500 mm při tl nánosu přes 25 do 50% DN</t>
  </si>
  <si>
    <t>336026191</t>
  </si>
  <si>
    <t>122</t>
  </si>
  <si>
    <t>938902431</t>
  </si>
  <si>
    <t>Čištění propustků strojně tlakovou vodou D do 500 mm při tl nánosu přes 50 do 75% DN</t>
  </si>
  <si>
    <t>720967197</t>
  </si>
  <si>
    <t>10+4+4</t>
  </si>
  <si>
    <t>123</t>
  </si>
  <si>
    <t>938902441</t>
  </si>
  <si>
    <t>Čištění propustků strojně tlakovou vodou D do 500 mm při tl nánosu přes 75% DN</t>
  </si>
  <si>
    <t>1558380446</t>
  </si>
  <si>
    <t>6+8+20+8+10+6+7+7+6+5+6+9</t>
  </si>
  <si>
    <t>124</t>
  </si>
  <si>
    <t>938909311</t>
  </si>
  <si>
    <t>Čištění vozovek metením strojně podkladu nebo krytu betonového nebo živičného</t>
  </si>
  <si>
    <t>-523186259</t>
  </si>
  <si>
    <t>Poznámka k položce:_x000d_
-před pokládkou krytu</t>
  </si>
  <si>
    <t>292+1454+335</t>
  </si>
  <si>
    <t>Mezisoučet očiš.po odfrez. a před pokládkou ACL</t>
  </si>
  <si>
    <t>125</t>
  </si>
  <si>
    <t>938909611</t>
  </si>
  <si>
    <t>Odstranění nánosu na krajnicích tl do 100 mm</t>
  </si>
  <si>
    <t>602193415</t>
  </si>
  <si>
    <t>(3164+93+381-77)*0.5*2</t>
  </si>
  <si>
    <t>126</t>
  </si>
  <si>
    <t>952903112</t>
  </si>
  <si>
    <t>Vyčištění objektů ČOV, nádrží, žlabů a kanálů při v do 3,5 m</t>
  </si>
  <si>
    <t>-796754741</t>
  </si>
  <si>
    <t xml:space="preserve">3.0 " st.jimka  -0.6m3"</t>
  </si>
  <si>
    <t>127</t>
  </si>
  <si>
    <t>95290311R</t>
  </si>
  <si>
    <t>Vyčištění objektů tlakovou vodou -UV při v do 3,5 m</t>
  </si>
  <si>
    <t>815205248</t>
  </si>
  <si>
    <t>Poznámka k položce:_x000d_
omezený prostor</t>
  </si>
  <si>
    <t xml:space="preserve">1  " 5x stáv.UV"</t>
  </si>
  <si>
    <t>128</t>
  </si>
  <si>
    <t>96202111R</t>
  </si>
  <si>
    <t xml:space="preserve">Bourání zdí -čel z   kamene  +zemní práce</t>
  </si>
  <si>
    <t>-1357301960</t>
  </si>
  <si>
    <t>0.6</t>
  </si>
  <si>
    <t>Mezisoučet pr.č.2</t>
  </si>
  <si>
    <t>(1+1.2)*0.4*(1.2+1.4)</t>
  </si>
  <si>
    <t>Mezisoučet pr.č.3</t>
  </si>
  <si>
    <t>0.2</t>
  </si>
  <si>
    <t>Mezisoučet pr.č.4</t>
  </si>
  <si>
    <t>1.20</t>
  </si>
  <si>
    <t>Mezisoučet pr.č.5</t>
  </si>
  <si>
    <t>4.3</t>
  </si>
  <si>
    <t>129</t>
  </si>
  <si>
    <t>96600511R</t>
  </si>
  <si>
    <t>Rozebrání a odstranění silničního zábradlí se sloupky -odšroubování-4x+odříznutí závit,tyčí vč.odvozu do šrotu</t>
  </si>
  <si>
    <t>-1186136143</t>
  </si>
  <si>
    <t>Poznámka k položce:_x000d_
s naložením na dopravní prostředek,</t>
  </si>
  <si>
    <t>130</t>
  </si>
  <si>
    <t>96600521R</t>
  </si>
  <si>
    <t>Rozebrání a odstranění silničního zábradlí se sloupky osazenými do říms nebo krycích desek vč.odvozu do šrotu</t>
  </si>
  <si>
    <t>-89885725</t>
  </si>
  <si>
    <t>Poznámka k položce:_x000d_
vč.odvozu do šrotu</t>
  </si>
  <si>
    <t>131</t>
  </si>
  <si>
    <t>96600812R</t>
  </si>
  <si>
    <t xml:space="preserve">Bourání trubního propustku -beton.trouby  přes  DN 300 do DN 500 vč.zemních prací</t>
  </si>
  <si>
    <t>1246877579</t>
  </si>
  <si>
    <t>Poznámka k položce:_x000d_
 vč.zemních prací</t>
  </si>
  <si>
    <t>8 " propust č.1"</t>
  </si>
  <si>
    <t>7 " propust č.2"</t>
  </si>
  <si>
    <t>9 " propust č.4"</t>
  </si>
  <si>
    <t>29 " propust č.5"</t>
  </si>
  <si>
    <t>7 " hospod.sjezd"</t>
  </si>
  <si>
    <t>132</t>
  </si>
  <si>
    <t>985112111</t>
  </si>
  <si>
    <t>Odsekání degradovaného betonu stěn tl do 10 mm</t>
  </si>
  <si>
    <t>-1318711247</t>
  </si>
  <si>
    <t>2.0 " u mostu"</t>
  </si>
  <si>
    <t>133</t>
  </si>
  <si>
    <t>985112193</t>
  </si>
  <si>
    <t>Příplatek k odsekání degradovaného betonu za plochu do 10 m2 jednotlivě</t>
  </si>
  <si>
    <t>1782993418</t>
  </si>
  <si>
    <t>134</t>
  </si>
  <si>
    <t>985131111</t>
  </si>
  <si>
    <t>Očištění ploch stěn, rubu kleneb a podlah tlakovou vodou</t>
  </si>
  <si>
    <t>1387746225</t>
  </si>
  <si>
    <t>8 " čela propust.+jimka"</t>
  </si>
  <si>
    <t>135</t>
  </si>
  <si>
    <t>985131311</t>
  </si>
  <si>
    <t>Ruční dočištění ploch stěn, rubu kleneb a podlah ocelových kartáči</t>
  </si>
  <si>
    <t>-1086218210</t>
  </si>
  <si>
    <t>136</t>
  </si>
  <si>
    <t>985139112</t>
  </si>
  <si>
    <t>Příplatek k očištění ploch za plochu do 10 m2 jednotlivě</t>
  </si>
  <si>
    <t>-578196775</t>
  </si>
  <si>
    <t>137</t>
  </si>
  <si>
    <t>98523210R</t>
  </si>
  <si>
    <t xml:space="preserve">Hloubkové spárování obnažených spár zdiva aktivovanou maltou spára hl do 80 mm </t>
  </si>
  <si>
    <t>1593397444</t>
  </si>
  <si>
    <t>138</t>
  </si>
  <si>
    <t>985311111</t>
  </si>
  <si>
    <t>Reprofilace stěn cementovou sanační maltou tl do 10 mm</t>
  </si>
  <si>
    <t>88823360</t>
  </si>
  <si>
    <t>139</t>
  </si>
  <si>
    <t>985311912</t>
  </si>
  <si>
    <t>Příplatek při reprofilaci sanační maltou za plochu do 10 m2 jednotlivě</t>
  </si>
  <si>
    <t>-1682317424</t>
  </si>
  <si>
    <t>140</t>
  </si>
  <si>
    <t>98532111R</t>
  </si>
  <si>
    <t>Ochranný -uzavírací nátěr výztuže na cementové bázi stěn, líce kleneb a podhledů 1 vrstva tl 1 mm</t>
  </si>
  <si>
    <t>-1727915223</t>
  </si>
  <si>
    <t>Poznámka k položce:_x000d_
odolný proti mrazům</t>
  </si>
  <si>
    <t>141</t>
  </si>
  <si>
    <t>985321912</t>
  </si>
  <si>
    <t>Příplatek k cenám ochranného nátěru výztuže za plochu do 10 m2 jednotlivě</t>
  </si>
  <si>
    <t>-1963555880</t>
  </si>
  <si>
    <t>142</t>
  </si>
  <si>
    <t>985323111</t>
  </si>
  <si>
    <t>Spojovací můstek reprofilovaného betonu na cementové bázi tl 1 mm</t>
  </si>
  <si>
    <t>-1748170730</t>
  </si>
  <si>
    <t>143</t>
  </si>
  <si>
    <t>985323912</t>
  </si>
  <si>
    <t>Příplatek k cenám spojovacího můstku za plochu do 10 m2 jednotlivě</t>
  </si>
  <si>
    <t>-86338709</t>
  </si>
  <si>
    <t>144</t>
  </si>
  <si>
    <t>985324111</t>
  </si>
  <si>
    <t>Impregnační nátěr betonu dvojnásobný S1 (OS-A)</t>
  </si>
  <si>
    <t>870162632</t>
  </si>
  <si>
    <t>145</t>
  </si>
  <si>
    <t>985324912</t>
  </si>
  <si>
    <t>Příplatek k cenám ochranných nátěrů betonu za plochu do 10 m2 jednotlivě</t>
  </si>
  <si>
    <t>-1590879762</t>
  </si>
  <si>
    <t>997</t>
  </si>
  <si>
    <t>Přesun sutě</t>
  </si>
  <si>
    <t>146</t>
  </si>
  <si>
    <t>99701301R</t>
  </si>
  <si>
    <t>Vyklizení ulehlé suti z prrostoru okolo jímky s naložením z hl do 2 m -směsný odpad vč.odvozu na skládku+poplatek</t>
  </si>
  <si>
    <t>1629601545</t>
  </si>
  <si>
    <t>147</t>
  </si>
  <si>
    <t>997221551</t>
  </si>
  <si>
    <t>Vodorovná doprava suti ze sypkých materiálů do 1 km</t>
  </si>
  <si>
    <t>340832799</t>
  </si>
  <si>
    <t>88.4 "podkl.vrstvy-kamen"</t>
  </si>
  <si>
    <t>22,97+50,96+338,72 "živice bour. T2-3 do 25km"</t>
  </si>
  <si>
    <t>369,14" živice bour. T4 do 120km"</t>
  </si>
  <si>
    <t>167,21+33,58 "fréz. drť T4 - do 120km"</t>
  </si>
  <si>
    <t>288,08 "fréz.drt T2 - do 2km - použita do krajnice"</t>
  </si>
  <si>
    <t>1428,8-288,08 "chybějící fréz.drť do krajnic, dovoz z deponie SUS - 15km"</t>
  </si>
  <si>
    <t>148</t>
  </si>
  <si>
    <t>997221559</t>
  </si>
  <si>
    <t>Příplatek ZKD 1 km u vodorovné dopravy suti ze sypkých materiálů</t>
  </si>
  <si>
    <t>-868935599</t>
  </si>
  <si>
    <t>88.4*24 "podkl.vrstvy-kamen"</t>
  </si>
  <si>
    <t>(22,97+50,96+338,72)*24 "živice bour. T2-3 do 25km"</t>
  </si>
  <si>
    <t>369,14*119" živice bour. T4 do 120km"</t>
  </si>
  <si>
    <t>(167,21+33,58)*119 "fréz. drť T4 - do 120km"</t>
  </si>
  <si>
    <t>288,08*1 "fréz.drt T2 - do 2km - použita do krajnice"</t>
  </si>
  <si>
    <t>(1428,8-288,08)*14 "chybějící fréz.drť do krajnic, dovoz z deponie SUS - 15km"</t>
  </si>
  <si>
    <t>149</t>
  </si>
  <si>
    <t>997221571</t>
  </si>
  <si>
    <t>Vodorovná doprava vybouraných hmot do 1 km</t>
  </si>
  <si>
    <t>962673326</t>
  </si>
  <si>
    <t>76.411 " beton+kamen.cela"</t>
  </si>
  <si>
    <t>150</t>
  </si>
  <si>
    <t>997221579</t>
  </si>
  <si>
    <t>Příplatek ZKD 1 km u vodorovné dopravy vybouraných hmot</t>
  </si>
  <si>
    <t>-520350801</t>
  </si>
  <si>
    <t>76.411*24</t>
  </si>
  <si>
    <t>151</t>
  </si>
  <si>
    <t>997221611</t>
  </si>
  <si>
    <t>Nakládání suti na dopravní prostředky pro vodorovnou dopravu</t>
  </si>
  <si>
    <t>2060318462</t>
  </si>
  <si>
    <t xml:space="preserve">(3257*0.2+315*0.2)*2.0  " zpevnění krajnic+dosyp sjezdu"</t>
  </si>
  <si>
    <t>152</t>
  </si>
  <si>
    <t>997221861</t>
  </si>
  <si>
    <t>Poplatek za uložení stavebního odpadu na recyklační skládce (skládkovné) z prostého betonu pod kódem 17 01 01</t>
  </si>
  <si>
    <t>145894280</t>
  </si>
  <si>
    <t>76.411-10.707 " odpoč.kam.cela"</t>
  </si>
  <si>
    <t>153</t>
  </si>
  <si>
    <t>997221873</t>
  </si>
  <si>
    <t>Poplatek za uložení stavebního odpadu na recyklační skládce (skládkovné) zeminy a kamení zatříděného do Katalogu odpadů pod kódem 17 05 04</t>
  </si>
  <si>
    <t>-1810314223</t>
  </si>
  <si>
    <t xml:space="preserve">88.4  " podkl.vrstvy-kamen"</t>
  </si>
  <si>
    <t>10.707 " kam.cela"</t>
  </si>
  <si>
    <t>154</t>
  </si>
  <si>
    <t>997221875</t>
  </si>
  <si>
    <t>Poplatek za uložení stavebního odpadu na recyklační skládce (skládkovné) asfaltového bez obsahu dehtu zatříděného do Katalogu odpadů pod kódem 17 03 02</t>
  </si>
  <si>
    <t>1818612932</t>
  </si>
  <si>
    <t>155</t>
  </si>
  <si>
    <t>9972218R</t>
  </si>
  <si>
    <t>Poplatek za uložení stavebního odpadu na recyklační skládce (skládkovné) asfaltového s obsahem PAU zatřídění T4</t>
  </si>
  <si>
    <t>1640962550</t>
  </si>
  <si>
    <t>998</t>
  </si>
  <si>
    <t>Přesun hmot</t>
  </si>
  <si>
    <t>156</t>
  </si>
  <si>
    <t>998225111</t>
  </si>
  <si>
    <t>Přesun hmot pro pozemní komunikace s krytem z kamene, monolitickým betonovým nebo živičným</t>
  </si>
  <si>
    <t>1756446980</t>
  </si>
  <si>
    <t>157</t>
  </si>
  <si>
    <t>998225191</t>
  </si>
  <si>
    <t>Příplatek k přesunu hmot pro pozemní komunikace s krytem z kamene, živičným, betonovým do 1000 m</t>
  </si>
  <si>
    <t>-1733397764</t>
  </si>
  <si>
    <t>VON - vedlejší a ostatní náklady</t>
  </si>
  <si>
    <t>VRN - Vedlejší rozpočtové náklady</t>
  </si>
  <si>
    <t>VRN</t>
  </si>
  <si>
    <t>Vedlejší rozpočtové náklady</t>
  </si>
  <si>
    <t>012103000</t>
  </si>
  <si>
    <t>Geodetické práce před výstavbou</t>
  </si>
  <si>
    <t>kč</t>
  </si>
  <si>
    <t>1024</t>
  </si>
  <si>
    <t>-1059983166</t>
  </si>
  <si>
    <t>012203000</t>
  </si>
  <si>
    <t>Geodetické práce při provádění stavby</t>
  </si>
  <si>
    <t>-145029280</t>
  </si>
  <si>
    <t>013254000</t>
  </si>
  <si>
    <t>Dokumentace skutečného provedení stavby vč.provedení godetického zaměření</t>
  </si>
  <si>
    <t>640256426</t>
  </si>
  <si>
    <t>030001000</t>
  </si>
  <si>
    <t>Zařízení staveniště</t>
  </si>
  <si>
    <t>1266590544</t>
  </si>
  <si>
    <t>034303000</t>
  </si>
  <si>
    <t xml:space="preserve">Dopravní značení na staveništi </t>
  </si>
  <si>
    <t>872294780</t>
  </si>
  <si>
    <t>034503000</t>
  </si>
  <si>
    <t>Informační tabule na staveništi</t>
  </si>
  <si>
    <t>1152119262</t>
  </si>
  <si>
    <t>Poznámka k položce:_x000d_
oznámení o provádění prací s uvedení názvu stavby, dodavatele stavby a kontaktní údaje o zástupci dodavatele stavby</t>
  </si>
  <si>
    <t>034503001</t>
  </si>
  <si>
    <t>Informační tabule na staveništi - SÚS PK cedule</t>
  </si>
  <si>
    <t>101017318</t>
  </si>
  <si>
    <t>042503000</t>
  </si>
  <si>
    <t>Plán BOZP na staveništi</t>
  </si>
  <si>
    <t>326559174</t>
  </si>
  <si>
    <t>045002000</t>
  </si>
  <si>
    <t>Kompletační a koordinační činnost</t>
  </si>
  <si>
    <t>1059995366</t>
  </si>
  <si>
    <t>049103000</t>
  </si>
  <si>
    <t>Náklady vzniklé v souvislosti s realizací stavby</t>
  </si>
  <si>
    <t>652786153</t>
  </si>
  <si>
    <t>070001000</t>
  </si>
  <si>
    <t>Provozní vlivy</t>
  </si>
  <si>
    <t>349874263</t>
  </si>
  <si>
    <t>Poznámka k položce:_x000d_
vč zřízení provizorního umístění kontejnérů, řešení - zajištění průjezdu stavbou pro autobusovou linkovou dopravu IDPK</t>
  </si>
  <si>
    <t>090001001</t>
  </si>
  <si>
    <t>Ostatní náklady - rozbor vybouraných asf. směsí s posouzením množství PAU</t>
  </si>
  <si>
    <t>294946902</t>
  </si>
  <si>
    <t>Poznámka k položce:_x000d_
2x sonda</t>
  </si>
  <si>
    <t>091504000</t>
  </si>
  <si>
    <t>Náklady související s publikační činností</t>
  </si>
  <si>
    <t>1339140839</t>
  </si>
  <si>
    <t xml:space="preserve">Poznámka k položce:_x000d_
Plastová či. kovová informační cedule min. rozm. 500/400mm pevně uchycena na pevný bod v blízskosti opravované komunikace, informace o provádění stavby z dotačních peněz EU či SFDI, rok provádění, dodavatel stavby a objednatel stavby </t>
  </si>
  <si>
    <t>091704000</t>
  </si>
  <si>
    <t>Náklady na údržbu</t>
  </si>
  <si>
    <t>929882103</t>
  </si>
  <si>
    <t>013002000</t>
  </si>
  <si>
    <t>Projektové práce - dílenské projektové dokumentace k zábradelnímu svodidlu</t>
  </si>
  <si>
    <t>-1130288621</t>
  </si>
  <si>
    <t>Poznámka k položce:_x000d_
zpracování dílenské projektové dokumentace k zábradelnímu svodidlu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</si>
</sst>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51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52</v>
      </c>
      <c r="AI60" s="43"/>
      <c r="AJ60" s="43"/>
      <c r="AK60" s="43"/>
      <c r="AL60" s="43"/>
      <c r="AM60" s="65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54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55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52</v>
      </c>
      <c r="AI75" s="43"/>
      <c r="AJ75" s="43"/>
      <c r="AK75" s="43"/>
      <c r="AL75" s="43"/>
      <c r="AM75" s="65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847-22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 xml:space="preserve">III/197 1 a III/197 3  Polžice  -II/200 -Oprava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sil. III/1971 a  III/1973  Polžice Horní M.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27. 4. 2023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SÚS PK DomŽLICE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J.Miška </v>
      </c>
      <c r="AN89" s="72"/>
      <c r="AO89" s="72"/>
      <c r="AP89" s="72"/>
      <c r="AQ89" s="41"/>
      <c r="AR89" s="45"/>
      <c r="AS89" s="82" t="s">
        <v>57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Richtroví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58</v>
      </c>
      <c r="D92" s="95"/>
      <c r="E92" s="95"/>
      <c r="F92" s="95"/>
      <c r="G92" s="95"/>
      <c r="H92" s="96"/>
      <c r="I92" s="97" t="s">
        <v>59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60</v>
      </c>
      <c r="AH92" s="95"/>
      <c r="AI92" s="95"/>
      <c r="AJ92" s="95"/>
      <c r="AK92" s="95"/>
      <c r="AL92" s="95"/>
      <c r="AM92" s="95"/>
      <c r="AN92" s="97" t="s">
        <v>61</v>
      </c>
      <c r="AO92" s="95"/>
      <c r="AP92" s="99"/>
      <c r="AQ92" s="100" t="s">
        <v>62</v>
      </c>
      <c r="AR92" s="45"/>
      <c r="AS92" s="101" t="s">
        <v>63</v>
      </c>
      <c r="AT92" s="102" t="s">
        <v>64</v>
      </c>
      <c r="AU92" s="102" t="s">
        <v>65</v>
      </c>
      <c r="AV92" s="102" t="s">
        <v>66</v>
      </c>
      <c r="AW92" s="102" t="s">
        <v>67</v>
      </c>
      <c r="AX92" s="102" t="s">
        <v>68</v>
      </c>
      <c r="AY92" s="102" t="s">
        <v>69</v>
      </c>
      <c r="AZ92" s="102" t="s">
        <v>70</v>
      </c>
      <c r="BA92" s="102" t="s">
        <v>71</v>
      </c>
      <c r="BB92" s="102" t="s">
        <v>72</v>
      </c>
      <c r="BC92" s="102" t="s">
        <v>73</v>
      </c>
      <c r="BD92" s="103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75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76</v>
      </c>
      <c r="BT94" s="118" t="s">
        <v>77</v>
      </c>
      <c r="BU94" s="119" t="s">
        <v>78</v>
      </c>
      <c r="BV94" s="118" t="s">
        <v>79</v>
      </c>
      <c r="BW94" s="118" t="s">
        <v>5</v>
      </c>
      <c r="BX94" s="118" t="s">
        <v>80</v>
      </c>
      <c r="CL94" s="118" t="s">
        <v>1</v>
      </c>
    </row>
    <row r="95" s="7" customFormat="1" ht="24.75" customHeight="1">
      <c r="A95" s="120" t="s">
        <v>81</v>
      </c>
      <c r="B95" s="121"/>
      <c r="C95" s="122"/>
      <c r="D95" s="123" t="s">
        <v>82</v>
      </c>
      <c r="E95" s="123"/>
      <c r="F95" s="123"/>
      <c r="G95" s="123"/>
      <c r="H95" s="123"/>
      <c r="I95" s="124"/>
      <c r="J95" s="123" t="s">
        <v>17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'1 - III-197 1 a III-197 3...'!J30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'1 - III-197 1 a III-197 3...'!P125</f>
        <v>0</v>
      </c>
      <c r="AV95" s="129">
        <f>'1 - III-197 1 a III-197 3...'!J33</f>
        <v>0</v>
      </c>
      <c r="AW95" s="129">
        <f>'1 - III-197 1 a III-197 3...'!J34</f>
        <v>0</v>
      </c>
      <c r="AX95" s="129">
        <f>'1 - III-197 1 a III-197 3...'!J35</f>
        <v>0</v>
      </c>
      <c r="AY95" s="129">
        <f>'1 - III-197 1 a III-197 3...'!J36</f>
        <v>0</v>
      </c>
      <c r="AZ95" s="129">
        <f>'1 - III-197 1 a III-197 3...'!F33</f>
        <v>0</v>
      </c>
      <c r="BA95" s="129">
        <f>'1 - III-197 1 a III-197 3...'!F34</f>
        <v>0</v>
      </c>
      <c r="BB95" s="129">
        <f>'1 - III-197 1 a III-197 3...'!F35</f>
        <v>0</v>
      </c>
      <c r="BC95" s="129">
        <f>'1 - III-197 1 a III-197 3...'!F36</f>
        <v>0</v>
      </c>
      <c r="BD95" s="131">
        <f>'1 - III-197 1 a III-197 3...'!F37</f>
        <v>0</v>
      </c>
      <c r="BE95" s="7"/>
      <c r="BT95" s="132" t="s">
        <v>82</v>
      </c>
      <c r="BV95" s="132" t="s">
        <v>79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81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'VON - vedlejší a ostatní 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33">
        <v>0</v>
      </c>
      <c r="AT96" s="134">
        <f>ROUND(SUM(AV96:AW96),2)</f>
        <v>0</v>
      </c>
      <c r="AU96" s="135">
        <f>'VON - vedlejší a ostatní ...'!P117</f>
        <v>0</v>
      </c>
      <c r="AV96" s="134">
        <f>'VON - vedlejší a ostatní ...'!J33</f>
        <v>0</v>
      </c>
      <c r="AW96" s="134">
        <f>'VON - vedlejší a ostatní ...'!J34</f>
        <v>0</v>
      </c>
      <c r="AX96" s="134">
        <f>'VON - vedlejší a ostatní ...'!J35</f>
        <v>0</v>
      </c>
      <c r="AY96" s="134">
        <f>'VON - vedlejší a ostatní ...'!J36</f>
        <v>0</v>
      </c>
      <c r="AZ96" s="134">
        <f>'VON - vedlejší a ostatní ...'!F33</f>
        <v>0</v>
      </c>
      <c r="BA96" s="134">
        <f>'VON - vedlejší a ostatní ...'!F34</f>
        <v>0</v>
      </c>
      <c r="BB96" s="134">
        <f>'VON - vedlejší a ostatní ...'!F35</f>
        <v>0</v>
      </c>
      <c r="BC96" s="134">
        <f>'VON - vedlejší a ostatní ...'!F36</f>
        <v>0</v>
      </c>
      <c r="BD96" s="136">
        <f>'VON - vedlejší a ostatní ...'!F37</f>
        <v>0</v>
      </c>
      <c r="BE96" s="7"/>
      <c r="BT96" s="132" t="s">
        <v>82</v>
      </c>
      <c r="BV96" s="132" t="s">
        <v>79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IHuQIbYrst6P/XJNh8OtqXbv6QHXgq8oXlfu62q9HHzyW2OBdIDfdExRZttC1+evc4KDJ5inovVANaRjva0uhA==" hashValue="k5vwQOmxigkUHgnPq9c5zjh+TLRL8MQ4FS/285KO188t8Sn9ZRj1DCG8wK6mdRZke0a2cnr6xA1xTx9+5ncbwg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- III-197 1 a III-197 3...'!C2" display="/"/>
    <hyperlink ref="A96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89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 xml:space="preserve">III/197 1 a III/197 3  Polžice  -II/200 -Oprava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27. 4. 2023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ROUND((SUM(BE125:BE804)),  2)</f>
        <v>0</v>
      </c>
      <c r="G33" s="39"/>
      <c r="H33" s="39"/>
      <c r="I33" s="156">
        <v>0.20999999999999999</v>
      </c>
      <c r="J33" s="155">
        <f>ROUND(((SUM(BE125:BE804))*I33),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ROUND((SUM(BF125:BF804)),  2)</f>
        <v>0</v>
      </c>
      <c r="G34" s="39"/>
      <c r="H34" s="39"/>
      <c r="I34" s="156">
        <v>0.14999999999999999</v>
      </c>
      <c r="J34" s="155">
        <f>ROUND(((SUM(BF125:BF804))*I34),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ROUND((SUM(BG125:BG804)),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ROUND((SUM(BH125:BH804)),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ROUND((SUM(BI125:BI804)),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III/197 1 a III/197 3  Polžice  -II/200 -Oprava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1 - III/197 1 a III/197 3  Polžice  -II/200 -Oprava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sil. III/1971 a  III/1973  Polžice Horní M.</v>
      </c>
      <c r="G89" s="41"/>
      <c r="H89" s="41"/>
      <c r="I89" s="33" t="s">
        <v>22</v>
      </c>
      <c r="J89" s="80" t="str">
        <f>IF(J12="","",J12)</f>
        <v>27. 4. 2023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SÚS PK DomŽLICE</v>
      </c>
      <c r="G91" s="41"/>
      <c r="H91" s="41"/>
      <c r="I91" s="33" t="s">
        <v>30</v>
      </c>
      <c r="J91" s="37" t="str">
        <f>E21</f>
        <v xml:space="preserve">J.Miška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Richtroví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93</v>
      </c>
      <c r="D94" s="177"/>
      <c r="E94" s="177"/>
      <c r="F94" s="177"/>
      <c r="G94" s="177"/>
      <c r="H94" s="177"/>
      <c r="I94" s="177"/>
      <c r="J94" s="178" t="s">
        <v>94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95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s="9" customFormat="1" ht="24.96" customHeight="1">
      <c r="A97" s="9"/>
      <c r="B97" s="180"/>
      <c r="C97" s="181"/>
      <c r="D97" s="182" t="s">
        <v>97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98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99</v>
      </c>
      <c r="E99" s="189"/>
      <c r="F99" s="189"/>
      <c r="G99" s="189"/>
      <c r="H99" s="189"/>
      <c r="I99" s="189"/>
      <c r="J99" s="190">
        <f>J263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100</v>
      </c>
      <c r="E100" s="189"/>
      <c r="F100" s="189"/>
      <c r="G100" s="189"/>
      <c r="H100" s="189"/>
      <c r="I100" s="189"/>
      <c r="J100" s="190">
        <f>J283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101</v>
      </c>
      <c r="E101" s="189"/>
      <c r="F101" s="189"/>
      <c r="G101" s="189"/>
      <c r="H101" s="189"/>
      <c r="I101" s="189"/>
      <c r="J101" s="190">
        <f>J356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102</v>
      </c>
      <c r="E102" s="189"/>
      <c r="F102" s="189"/>
      <c r="G102" s="189"/>
      <c r="H102" s="189"/>
      <c r="I102" s="189"/>
      <c r="J102" s="190">
        <f>J430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103</v>
      </c>
      <c r="E103" s="189"/>
      <c r="F103" s="189"/>
      <c r="G103" s="189"/>
      <c r="H103" s="189"/>
      <c r="I103" s="189"/>
      <c r="J103" s="190">
        <f>J475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104</v>
      </c>
      <c r="E104" s="189"/>
      <c r="F104" s="189"/>
      <c r="G104" s="189"/>
      <c r="H104" s="189"/>
      <c r="I104" s="189"/>
      <c r="J104" s="190">
        <f>J758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105</v>
      </c>
      <c r="E105" s="189"/>
      <c r="F105" s="189"/>
      <c r="G105" s="189"/>
      <c r="H105" s="189"/>
      <c r="I105" s="189"/>
      <c r="J105" s="190">
        <f>J802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106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 xml:space="preserve">III/197 1 a III/197 3  Polžice  -II/200 -Oprava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90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 xml:space="preserve">1 - III/197 1 a III/197 3  Polžice  -II/200 -Oprava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 xml:space="preserve">sil. III/1971 a  III/1973  Polžice Horní M.</v>
      </c>
      <c r="G119" s="41"/>
      <c r="H119" s="41"/>
      <c r="I119" s="33" t="s">
        <v>22</v>
      </c>
      <c r="J119" s="80" t="str">
        <f>IF(J12="","",J12)</f>
        <v>27. 4. 2023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>SÚS PK DomŽLICE</v>
      </c>
      <c r="G121" s="41"/>
      <c r="H121" s="41"/>
      <c r="I121" s="33" t="s">
        <v>30</v>
      </c>
      <c r="J121" s="37" t="str">
        <f>E21</f>
        <v xml:space="preserve">J.Miška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33</v>
      </c>
      <c r="J122" s="37" t="str">
        <f>E24</f>
        <v>Richtroví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107</v>
      </c>
      <c r="D124" s="195" t="s">
        <v>62</v>
      </c>
      <c r="E124" s="195" t="s">
        <v>58</v>
      </c>
      <c r="F124" s="195" t="s">
        <v>59</v>
      </c>
      <c r="G124" s="195" t="s">
        <v>108</v>
      </c>
      <c r="H124" s="195" t="s">
        <v>109</v>
      </c>
      <c r="I124" s="195" t="s">
        <v>110</v>
      </c>
      <c r="J124" s="195" t="s">
        <v>94</v>
      </c>
      <c r="K124" s="196" t="s">
        <v>111</v>
      </c>
      <c r="L124" s="197"/>
      <c r="M124" s="101" t="s">
        <v>1</v>
      </c>
      <c r="N124" s="102" t="s">
        <v>41</v>
      </c>
      <c r="O124" s="102" t="s">
        <v>112</v>
      </c>
      <c r="P124" s="102" t="s">
        <v>113</v>
      </c>
      <c r="Q124" s="102" t="s">
        <v>114</v>
      </c>
      <c r="R124" s="102" t="s">
        <v>115</v>
      </c>
      <c r="S124" s="102" t="s">
        <v>116</v>
      </c>
      <c r="T124" s="103" t="s">
        <v>117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118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2551.4931127899999</v>
      </c>
      <c r="S125" s="105"/>
      <c r="T125" s="201">
        <f>T126</f>
        <v>1435.462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76</v>
      </c>
      <c r="AU125" s="18" t="s">
        <v>96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76</v>
      </c>
      <c r="E126" s="206" t="s">
        <v>119</v>
      </c>
      <c r="F126" s="206" t="s">
        <v>120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P127+P263+P283+P356+P430+P475+P758+P802</f>
        <v>0</v>
      </c>
      <c r="Q126" s="211"/>
      <c r="R126" s="212">
        <f>R127+R263+R283+R356+R430+R475+R758+R802</f>
        <v>2551.4931127899999</v>
      </c>
      <c r="S126" s="211"/>
      <c r="T126" s="213">
        <f>T127+T263+T283+T356+T430+T475+T758+T802</f>
        <v>1435.462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82</v>
      </c>
      <c r="AT126" s="215" t="s">
        <v>76</v>
      </c>
      <c r="AU126" s="215" t="s">
        <v>77</v>
      </c>
      <c r="AY126" s="214" t="s">
        <v>121</v>
      </c>
      <c r="BK126" s="216">
        <f>BK127+BK263+BK283+BK356+BK430+BK475+BK758+BK802</f>
        <v>0</v>
      </c>
    </row>
    <row r="127" s="12" customFormat="1" ht="22.8" customHeight="1">
      <c r="A127" s="12"/>
      <c r="B127" s="203"/>
      <c r="C127" s="204"/>
      <c r="D127" s="205" t="s">
        <v>76</v>
      </c>
      <c r="E127" s="217" t="s">
        <v>82</v>
      </c>
      <c r="F127" s="217" t="s">
        <v>122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SUM(P128:P262)</f>
        <v>0</v>
      </c>
      <c r="Q127" s="211"/>
      <c r="R127" s="212">
        <f>SUM(R128:R262)</f>
        <v>375.15906500000006</v>
      </c>
      <c r="S127" s="211"/>
      <c r="T127" s="213">
        <f>SUM(T128:T262)</f>
        <v>1359.0509999999999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82</v>
      </c>
      <c r="AT127" s="215" t="s">
        <v>76</v>
      </c>
      <c r="AU127" s="215" t="s">
        <v>82</v>
      </c>
      <c r="AY127" s="214" t="s">
        <v>121</v>
      </c>
      <c r="BK127" s="216">
        <f>SUM(BK128:BK262)</f>
        <v>0</v>
      </c>
    </row>
    <row r="128" s="2" customFormat="1" ht="24.15" customHeight="1">
      <c r="A128" s="39"/>
      <c r="B128" s="40"/>
      <c r="C128" s="219" t="s">
        <v>82</v>
      </c>
      <c r="D128" s="219" t="s">
        <v>123</v>
      </c>
      <c r="E128" s="220" t="s">
        <v>124</v>
      </c>
      <c r="F128" s="221" t="s">
        <v>125</v>
      </c>
      <c r="G128" s="222" t="s">
        <v>126</v>
      </c>
      <c r="H128" s="223">
        <v>520</v>
      </c>
      <c r="I128" s="224"/>
      <c r="J128" s="225">
        <f>ROUND(I128*H128,2)</f>
        <v>0</v>
      </c>
      <c r="K128" s="221" t="s">
        <v>127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0.17000000000000001</v>
      </c>
      <c r="T128" s="229">
        <f>S128*H128</f>
        <v>88.400000000000006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128</v>
      </c>
      <c r="AT128" s="230" t="s">
        <v>123</v>
      </c>
      <c r="AU128" s="230" t="s">
        <v>85</v>
      </c>
      <c r="AY128" s="18" t="s">
        <v>121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82</v>
      </c>
      <c r="BK128" s="231">
        <f>ROUND(I128*H128,2)</f>
        <v>0</v>
      </c>
      <c r="BL128" s="18" t="s">
        <v>128</v>
      </c>
      <c r="BM128" s="230" t="s">
        <v>129</v>
      </c>
    </row>
    <row r="129" s="13" customFormat="1">
      <c r="A129" s="13"/>
      <c r="B129" s="232"/>
      <c r="C129" s="233"/>
      <c r="D129" s="234" t="s">
        <v>130</v>
      </c>
      <c r="E129" s="235" t="s">
        <v>1</v>
      </c>
      <c r="F129" s="236" t="s">
        <v>131</v>
      </c>
      <c r="G129" s="233"/>
      <c r="H129" s="237">
        <v>520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130</v>
      </c>
      <c r="AU129" s="243" t="s">
        <v>85</v>
      </c>
      <c r="AV129" s="13" t="s">
        <v>85</v>
      </c>
      <c r="AW129" s="13" t="s">
        <v>32</v>
      </c>
      <c r="AX129" s="13" t="s">
        <v>77</v>
      </c>
      <c r="AY129" s="243" t="s">
        <v>121</v>
      </c>
    </row>
    <row r="130" s="14" customFormat="1">
      <c r="A130" s="14"/>
      <c r="B130" s="244"/>
      <c r="C130" s="245"/>
      <c r="D130" s="234" t="s">
        <v>130</v>
      </c>
      <c r="E130" s="246" t="s">
        <v>1</v>
      </c>
      <c r="F130" s="247" t="s">
        <v>132</v>
      </c>
      <c r="G130" s="245"/>
      <c r="H130" s="248">
        <v>520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130</v>
      </c>
      <c r="AU130" s="254" t="s">
        <v>85</v>
      </c>
      <c r="AV130" s="14" t="s">
        <v>133</v>
      </c>
      <c r="AW130" s="14" t="s">
        <v>32</v>
      </c>
      <c r="AX130" s="14" t="s">
        <v>77</v>
      </c>
      <c r="AY130" s="254" t="s">
        <v>121</v>
      </c>
    </row>
    <row r="131" s="15" customFormat="1">
      <c r="A131" s="15"/>
      <c r="B131" s="255"/>
      <c r="C131" s="256"/>
      <c r="D131" s="234" t="s">
        <v>130</v>
      </c>
      <c r="E131" s="257" t="s">
        <v>1</v>
      </c>
      <c r="F131" s="258" t="s">
        <v>134</v>
      </c>
      <c r="G131" s="256"/>
      <c r="H131" s="259">
        <v>520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130</v>
      </c>
      <c r="AU131" s="265" t="s">
        <v>85</v>
      </c>
      <c r="AV131" s="15" t="s">
        <v>128</v>
      </c>
      <c r="AW131" s="15" t="s">
        <v>32</v>
      </c>
      <c r="AX131" s="15" t="s">
        <v>82</v>
      </c>
      <c r="AY131" s="265" t="s">
        <v>121</v>
      </c>
    </row>
    <row r="132" s="2" customFormat="1" ht="24.15" customHeight="1">
      <c r="A132" s="39"/>
      <c r="B132" s="40"/>
      <c r="C132" s="219" t="s">
        <v>85</v>
      </c>
      <c r="D132" s="219" t="s">
        <v>123</v>
      </c>
      <c r="E132" s="220" t="s">
        <v>135</v>
      </c>
      <c r="F132" s="221" t="s">
        <v>136</v>
      </c>
      <c r="G132" s="222" t="s">
        <v>126</v>
      </c>
      <c r="H132" s="223">
        <v>520</v>
      </c>
      <c r="I132" s="224"/>
      <c r="J132" s="225">
        <f>ROUND(I132*H132,2)</f>
        <v>0</v>
      </c>
      <c r="K132" s="221" t="s">
        <v>127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0.098000000000000004</v>
      </c>
      <c r="T132" s="229">
        <f>S132*H132</f>
        <v>50.960000000000001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128</v>
      </c>
      <c r="AT132" s="230" t="s">
        <v>123</v>
      </c>
      <c r="AU132" s="230" t="s">
        <v>85</v>
      </c>
      <c r="AY132" s="18" t="s">
        <v>121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82</v>
      </c>
      <c r="BK132" s="231">
        <f>ROUND(I132*H132,2)</f>
        <v>0</v>
      </c>
      <c r="BL132" s="18" t="s">
        <v>128</v>
      </c>
      <c r="BM132" s="230" t="s">
        <v>137</v>
      </c>
    </row>
    <row r="133" s="2" customFormat="1">
      <c r="A133" s="39"/>
      <c r="B133" s="40"/>
      <c r="C133" s="41"/>
      <c r="D133" s="234" t="s">
        <v>138</v>
      </c>
      <c r="E133" s="41"/>
      <c r="F133" s="266" t="s">
        <v>139</v>
      </c>
      <c r="G133" s="41"/>
      <c r="H133" s="41"/>
      <c r="I133" s="267"/>
      <c r="J133" s="41"/>
      <c r="K133" s="41"/>
      <c r="L133" s="45"/>
      <c r="M133" s="268"/>
      <c r="N133" s="269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138</v>
      </c>
      <c r="AU133" s="18" t="s">
        <v>85</v>
      </c>
    </row>
    <row r="134" s="13" customFormat="1">
      <c r="A134" s="13"/>
      <c r="B134" s="232"/>
      <c r="C134" s="233"/>
      <c r="D134" s="234" t="s">
        <v>130</v>
      </c>
      <c r="E134" s="235" t="s">
        <v>1</v>
      </c>
      <c r="F134" s="236" t="s">
        <v>131</v>
      </c>
      <c r="G134" s="233"/>
      <c r="H134" s="237">
        <v>520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130</v>
      </c>
      <c r="AU134" s="243" t="s">
        <v>85</v>
      </c>
      <c r="AV134" s="13" t="s">
        <v>85</v>
      </c>
      <c r="AW134" s="13" t="s">
        <v>32</v>
      </c>
      <c r="AX134" s="13" t="s">
        <v>77</v>
      </c>
      <c r="AY134" s="243" t="s">
        <v>121</v>
      </c>
    </row>
    <row r="135" s="14" customFormat="1">
      <c r="A135" s="14"/>
      <c r="B135" s="244"/>
      <c r="C135" s="245"/>
      <c r="D135" s="234" t="s">
        <v>130</v>
      </c>
      <c r="E135" s="246" t="s">
        <v>1</v>
      </c>
      <c r="F135" s="247" t="s">
        <v>132</v>
      </c>
      <c r="G135" s="245"/>
      <c r="H135" s="248">
        <v>520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130</v>
      </c>
      <c r="AU135" s="254" t="s">
        <v>85</v>
      </c>
      <c r="AV135" s="14" t="s">
        <v>133</v>
      </c>
      <c r="AW135" s="14" t="s">
        <v>32</v>
      </c>
      <c r="AX135" s="14" t="s">
        <v>77</v>
      </c>
      <c r="AY135" s="254" t="s">
        <v>121</v>
      </c>
    </row>
    <row r="136" s="15" customFormat="1">
      <c r="A136" s="15"/>
      <c r="B136" s="255"/>
      <c r="C136" s="256"/>
      <c r="D136" s="234" t="s">
        <v>130</v>
      </c>
      <c r="E136" s="257" t="s">
        <v>1</v>
      </c>
      <c r="F136" s="258" t="s">
        <v>134</v>
      </c>
      <c r="G136" s="256"/>
      <c r="H136" s="259">
        <v>520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130</v>
      </c>
      <c r="AU136" s="265" t="s">
        <v>85</v>
      </c>
      <c r="AV136" s="15" t="s">
        <v>128</v>
      </c>
      <c r="AW136" s="15" t="s">
        <v>32</v>
      </c>
      <c r="AX136" s="15" t="s">
        <v>82</v>
      </c>
      <c r="AY136" s="265" t="s">
        <v>121</v>
      </c>
    </row>
    <row r="137" s="2" customFormat="1" ht="24.15" customHeight="1">
      <c r="A137" s="39"/>
      <c r="B137" s="40"/>
      <c r="C137" s="219" t="s">
        <v>133</v>
      </c>
      <c r="D137" s="219" t="s">
        <v>123</v>
      </c>
      <c r="E137" s="220" t="s">
        <v>140</v>
      </c>
      <c r="F137" s="221" t="s">
        <v>141</v>
      </c>
      <c r="G137" s="222" t="s">
        <v>126</v>
      </c>
      <c r="H137" s="223">
        <v>1168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0.28999999999999998</v>
      </c>
      <c r="T137" s="229">
        <f>S137*H137</f>
        <v>338.71999999999997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128</v>
      </c>
      <c r="AT137" s="230" t="s">
        <v>123</v>
      </c>
      <c r="AU137" s="230" t="s">
        <v>85</v>
      </c>
      <c r="AY137" s="18" t="s">
        <v>121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82</v>
      </c>
      <c r="BK137" s="231">
        <f>ROUND(I137*H137,2)</f>
        <v>0</v>
      </c>
      <c r="BL137" s="18" t="s">
        <v>128</v>
      </c>
      <c r="BM137" s="230" t="s">
        <v>142</v>
      </c>
    </row>
    <row r="138" s="2" customFormat="1">
      <c r="A138" s="39"/>
      <c r="B138" s="40"/>
      <c r="C138" s="41"/>
      <c r="D138" s="234" t="s">
        <v>138</v>
      </c>
      <c r="E138" s="41"/>
      <c r="F138" s="266" t="s">
        <v>143</v>
      </c>
      <c r="G138" s="41"/>
      <c r="H138" s="41"/>
      <c r="I138" s="267"/>
      <c r="J138" s="41"/>
      <c r="K138" s="41"/>
      <c r="L138" s="45"/>
      <c r="M138" s="268"/>
      <c r="N138" s="26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138</v>
      </c>
      <c r="AU138" s="18" t="s">
        <v>85</v>
      </c>
    </row>
    <row r="139" s="13" customFormat="1">
      <c r="A139" s="13"/>
      <c r="B139" s="232"/>
      <c r="C139" s="233"/>
      <c r="D139" s="234" t="s">
        <v>130</v>
      </c>
      <c r="E139" s="235" t="s">
        <v>1</v>
      </c>
      <c r="F139" s="236" t="s">
        <v>144</v>
      </c>
      <c r="G139" s="233"/>
      <c r="H139" s="237">
        <v>1168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130</v>
      </c>
      <c r="AU139" s="243" t="s">
        <v>85</v>
      </c>
      <c r="AV139" s="13" t="s">
        <v>85</v>
      </c>
      <c r="AW139" s="13" t="s">
        <v>32</v>
      </c>
      <c r="AX139" s="13" t="s">
        <v>82</v>
      </c>
      <c r="AY139" s="243" t="s">
        <v>121</v>
      </c>
    </row>
    <row r="140" s="2" customFormat="1" ht="24.15" customHeight="1">
      <c r="A140" s="39"/>
      <c r="B140" s="40"/>
      <c r="C140" s="219" t="s">
        <v>128</v>
      </c>
      <c r="D140" s="219" t="s">
        <v>123</v>
      </c>
      <c r="E140" s="220" t="s">
        <v>145</v>
      </c>
      <c r="F140" s="221" t="s">
        <v>146</v>
      </c>
      <c r="G140" s="222" t="s">
        <v>126</v>
      </c>
      <c r="H140" s="223">
        <v>1677.9000000000001</v>
      </c>
      <c r="I140" s="224"/>
      <c r="J140" s="225">
        <f>ROUND(I140*H140,2)</f>
        <v>0</v>
      </c>
      <c r="K140" s="221" t="s">
        <v>127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0.22</v>
      </c>
      <c r="T140" s="229">
        <f>S140*H140</f>
        <v>369.13800000000003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128</v>
      </c>
      <c r="AT140" s="230" t="s">
        <v>123</v>
      </c>
      <c r="AU140" s="230" t="s">
        <v>85</v>
      </c>
      <c r="AY140" s="18" t="s">
        <v>121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82</v>
      </c>
      <c r="BK140" s="231">
        <f>ROUND(I140*H140,2)</f>
        <v>0</v>
      </c>
      <c r="BL140" s="18" t="s">
        <v>128</v>
      </c>
      <c r="BM140" s="230" t="s">
        <v>147</v>
      </c>
    </row>
    <row r="141" s="2" customFormat="1">
      <c r="A141" s="39"/>
      <c r="B141" s="40"/>
      <c r="C141" s="41"/>
      <c r="D141" s="234" t="s">
        <v>138</v>
      </c>
      <c r="E141" s="41"/>
      <c r="F141" s="266" t="s">
        <v>148</v>
      </c>
      <c r="G141" s="41"/>
      <c r="H141" s="41"/>
      <c r="I141" s="267"/>
      <c r="J141" s="41"/>
      <c r="K141" s="41"/>
      <c r="L141" s="45"/>
      <c r="M141" s="268"/>
      <c r="N141" s="269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138</v>
      </c>
      <c r="AU141" s="18" t="s">
        <v>85</v>
      </c>
    </row>
    <row r="142" s="13" customFormat="1">
      <c r="A142" s="13"/>
      <c r="B142" s="232"/>
      <c r="C142" s="233"/>
      <c r="D142" s="234" t="s">
        <v>130</v>
      </c>
      <c r="E142" s="235" t="s">
        <v>1</v>
      </c>
      <c r="F142" s="236" t="s">
        <v>149</v>
      </c>
      <c r="G142" s="233"/>
      <c r="H142" s="237">
        <v>1677.9000000000001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130</v>
      </c>
      <c r="AU142" s="243" t="s">
        <v>85</v>
      </c>
      <c r="AV142" s="13" t="s">
        <v>85</v>
      </c>
      <c r="AW142" s="13" t="s">
        <v>32</v>
      </c>
      <c r="AX142" s="13" t="s">
        <v>77</v>
      </c>
      <c r="AY142" s="243" t="s">
        <v>121</v>
      </c>
    </row>
    <row r="143" s="14" customFormat="1">
      <c r="A143" s="14"/>
      <c r="B143" s="244"/>
      <c r="C143" s="245"/>
      <c r="D143" s="234" t="s">
        <v>130</v>
      </c>
      <c r="E143" s="246" t="s">
        <v>1</v>
      </c>
      <c r="F143" s="247" t="s">
        <v>150</v>
      </c>
      <c r="G143" s="245"/>
      <c r="H143" s="248">
        <v>1677.9000000000001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130</v>
      </c>
      <c r="AU143" s="254" t="s">
        <v>85</v>
      </c>
      <c r="AV143" s="14" t="s">
        <v>133</v>
      </c>
      <c r="AW143" s="14" t="s">
        <v>32</v>
      </c>
      <c r="AX143" s="14" t="s">
        <v>77</v>
      </c>
      <c r="AY143" s="254" t="s">
        <v>121</v>
      </c>
    </row>
    <row r="144" s="15" customFormat="1">
      <c r="A144" s="15"/>
      <c r="B144" s="255"/>
      <c r="C144" s="256"/>
      <c r="D144" s="234" t="s">
        <v>130</v>
      </c>
      <c r="E144" s="257" t="s">
        <v>1</v>
      </c>
      <c r="F144" s="258" t="s">
        <v>134</v>
      </c>
      <c r="G144" s="256"/>
      <c r="H144" s="259">
        <v>1677.9000000000001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130</v>
      </c>
      <c r="AU144" s="265" t="s">
        <v>85</v>
      </c>
      <c r="AV144" s="15" t="s">
        <v>128</v>
      </c>
      <c r="AW144" s="15" t="s">
        <v>32</v>
      </c>
      <c r="AX144" s="15" t="s">
        <v>82</v>
      </c>
      <c r="AY144" s="265" t="s">
        <v>121</v>
      </c>
    </row>
    <row r="145" s="2" customFormat="1" ht="24.15" customHeight="1">
      <c r="A145" s="39"/>
      <c r="B145" s="40"/>
      <c r="C145" s="219" t="s">
        <v>151</v>
      </c>
      <c r="D145" s="219" t="s">
        <v>123</v>
      </c>
      <c r="E145" s="220" t="s">
        <v>152</v>
      </c>
      <c r="F145" s="221" t="s">
        <v>146</v>
      </c>
      <c r="G145" s="222" t="s">
        <v>126</v>
      </c>
      <c r="H145" s="223">
        <v>104.40000000000001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0.22</v>
      </c>
      <c r="T145" s="229">
        <f>S145*H145</f>
        <v>22.968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128</v>
      </c>
      <c r="AT145" s="230" t="s">
        <v>123</v>
      </c>
      <c r="AU145" s="230" t="s">
        <v>85</v>
      </c>
      <c r="AY145" s="18" t="s">
        <v>121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82</v>
      </c>
      <c r="BK145" s="231">
        <f>ROUND(I145*H145,2)</f>
        <v>0</v>
      </c>
      <c r="BL145" s="18" t="s">
        <v>128</v>
      </c>
      <c r="BM145" s="230" t="s">
        <v>153</v>
      </c>
    </row>
    <row r="146" s="2" customFormat="1">
      <c r="A146" s="39"/>
      <c r="B146" s="40"/>
      <c r="C146" s="41"/>
      <c r="D146" s="234" t="s">
        <v>138</v>
      </c>
      <c r="E146" s="41"/>
      <c r="F146" s="266" t="s">
        <v>154</v>
      </c>
      <c r="G146" s="41"/>
      <c r="H146" s="41"/>
      <c r="I146" s="267"/>
      <c r="J146" s="41"/>
      <c r="K146" s="41"/>
      <c r="L146" s="45"/>
      <c r="M146" s="268"/>
      <c r="N146" s="269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138</v>
      </c>
      <c r="AU146" s="18" t="s">
        <v>85</v>
      </c>
    </row>
    <row r="147" s="13" customFormat="1">
      <c r="A147" s="13"/>
      <c r="B147" s="232"/>
      <c r="C147" s="233"/>
      <c r="D147" s="234" t="s">
        <v>130</v>
      </c>
      <c r="E147" s="235" t="s">
        <v>1</v>
      </c>
      <c r="F147" s="236" t="s">
        <v>155</v>
      </c>
      <c r="G147" s="233"/>
      <c r="H147" s="237">
        <v>104.40000000000001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130</v>
      </c>
      <c r="AU147" s="243" t="s">
        <v>85</v>
      </c>
      <c r="AV147" s="13" t="s">
        <v>85</v>
      </c>
      <c r="AW147" s="13" t="s">
        <v>32</v>
      </c>
      <c r="AX147" s="13" t="s">
        <v>77</v>
      </c>
      <c r="AY147" s="243" t="s">
        <v>121</v>
      </c>
    </row>
    <row r="148" s="14" customFormat="1">
      <c r="A148" s="14"/>
      <c r="B148" s="244"/>
      <c r="C148" s="245"/>
      <c r="D148" s="234" t="s">
        <v>130</v>
      </c>
      <c r="E148" s="246" t="s">
        <v>1</v>
      </c>
      <c r="F148" s="247" t="s">
        <v>150</v>
      </c>
      <c r="G148" s="245"/>
      <c r="H148" s="248">
        <v>104.40000000000001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130</v>
      </c>
      <c r="AU148" s="254" t="s">
        <v>85</v>
      </c>
      <c r="AV148" s="14" t="s">
        <v>133</v>
      </c>
      <c r="AW148" s="14" t="s">
        <v>32</v>
      </c>
      <c r="AX148" s="14" t="s">
        <v>77</v>
      </c>
      <c r="AY148" s="254" t="s">
        <v>121</v>
      </c>
    </row>
    <row r="149" s="15" customFormat="1">
      <c r="A149" s="15"/>
      <c r="B149" s="255"/>
      <c r="C149" s="256"/>
      <c r="D149" s="234" t="s">
        <v>130</v>
      </c>
      <c r="E149" s="257" t="s">
        <v>1</v>
      </c>
      <c r="F149" s="258" t="s">
        <v>134</v>
      </c>
      <c r="G149" s="256"/>
      <c r="H149" s="259">
        <v>104.40000000000001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130</v>
      </c>
      <c r="AU149" s="265" t="s">
        <v>85</v>
      </c>
      <c r="AV149" s="15" t="s">
        <v>128</v>
      </c>
      <c r="AW149" s="15" t="s">
        <v>32</v>
      </c>
      <c r="AX149" s="15" t="s">
        <v>82</v>
      </c>
      <c r="AY149" s="265" t="s">
        <v>121</v>
      </c>
    </row>
    <row r="150" s="2" customFormat="1" ht="33" customHeight="1">
      <c r="A150" s="39"/>
      <c r="B150" s="40"/>
      <c r="C150" s="219" t="s">
        <v>156</v>
      </c>
      <c r="D150" s="219" t="s">
        <v>123</v>
      </c>
      <c r="E150" s="220" t="s">
        <v>157</v>
      </c>
      <c r="F150" s="221" t="s">
        <v>158</v>
      </c>
      <c r="G150" s="222" t="s">
        <v>126</v>
      </c>
      <c r="H150" s="223">
        <v>1454</v>
      </c>
      <c r="I150" s="224"/>
      <c r="J150" s="225">
        <f>ROUND(I150*H150,2)</f>
        <v>0</v>
      </c>
      <c r="K150" s="221" t="s">
        <v>127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5.0000000000000002E-05</v>
      </c>
      <c r="R150" s="228">
        <f>Q150*H150</f>
        <v>0.072700000000000001</v>
      </c>
      <c r="S150" s="228">
        <v>0.11500000000000001</v>
      </c>
      <c r="T150" s="229">
        <f>S150*H150</f>
        <v>167.21000000000001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128</v>
      </c>
      <c r="AT150" s="230" t="s">
        <v>123</v>
      </c>
      <c r="AU150" s="230" t="s">
        <v>85</v>
      </c>
      <c r="AY150" s="18" t="s">
        <v>121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82</v>
      </c>
      <c r="BK150" s="231">
        <f>ROUND(I150*H150,2)</f>
        <v>0</v>
      </c>
      <c r="BL150" s="18" t="s">
        <v>128</v>
      </c>
      <c r="BM150" s="230" t="s">
        <v>159</v>
      </c>
    </row>
    <row r="151" s="2" customFormat="1">
      <c r="A151" s="39"/>
      <c r="B151" s="40"/>
      <c r="C151" s="41"/>
      <c r="D151" s="234" t="s">
        <v>138</v>
      </c>
      <c r="E151" s="41"/>
      <c r="F151" s="266" t="s">
        <v>148</v>
      </c>
      <c r="G151" s="41"/>
      <c r="H151" s="41"/>
      <c r="I151" s="267"/>
      <c r="J151" s="41"/>
      <c r="K151" s="41"/>
      <c r="L151" s="45"/>
      <c r="M151" s="268"/>
      <c r="N151" s="269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138</v>
      </c>
      <c r="AU151" s="18" t="s">
        <v>85</v>
      </c>
    </row>
    <row r="152" s="13" customFormat="1">
      <c r="A152" s="13"/>
      <c r="B152" s="232"/>
      <c r="C152" s="233"/>
      <c r="D152" s="234" t="s">
        <v>130</v>
      </c>
      <c r="E152" s="235" t="s">
        <v>1</v>
      </c>
      <c r="F152" s="236" t="s">
        <v>160</v>
      </c>
      <c r="G152" s="233"/>
      <c r="H152" s="237">
        <v>1454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130</v>
      </c>
      <c r="AU152" s="243" t="s">
        <v>85</v>
      </c>
      <c r="AV152" s="13" t="s">
        <v>85</v>
      </c>
      <c r="AW152" s="13" t="s">
        <v>32</v>
      </c>
      <c r="AX152" s="13" t="s">
        <v>82</v>
      </c>
      <c r="AY152" s="243" t="s">
        <v>121</v>
      </c>
    </row>
    <row r="153" s="2" customFormat="1" ht="33" customHeight="1">
      <c r="A153" s="39"/>
      <c r="B153" s="40"/>
      <c r="C153" s="219" t="s">
        <v>161</v>
      </c>
      <c r="D153" s="219" t="s">
        <v>123</v>
      </c>
      <c r="E153" s="220" t="s">
        <v>162</v>
      </c>
      <c r="F153" s="221" t="s">
        <v>163</v>
      </c>
      <c r="G153" s="222" t="s">
        <v>126</v>
      </c>
      <c r="H153" s="223">
        <v>2505</v>
      </c>
      <c r="I153" s="224"/>
      <c r="J153" s="225">
        <f>ROUND(I153*H153,2)</f>
        <v>0</v>
      </c>
      <c r="K153" s="221" t="s">
        <v>127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6.9999999999999994E-05</v>
      </c>
      <c r="R153" s="228">
        <f>Q153*H153</f>
        <v>0.17534999999999998</v>
      </c>
      <c r="S153" s="228">
        <v>0.11500000000000001</v>
      </c>
      <c r="T153" s="229">
        <f>S153*H153</f>
        <v>288.07499999999999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128</v>
      </c>
      <c r="AT153" s="230" t="s">
        <v>123</v>
      </c>
      <c r="AU153" s="230" t="s">
        <v>85</v>
      </c>
      <c r="AY153" s="18" t="s">
        <v>121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82</v>
      </c>
      <c r="BK153" s="231">
        <f>ROUND(I153*H153,2)</f>
        <v>0</v>
      </c>
      <c r="BL153" s="18" t="s">
        <v>128</v>
      </c>
      <c r="BM153" s="230" t="s">
        <v>164</v>
      </c>
    </row>
    <row r="154" s="2" customFormat="1">
      <c r="A154" s="39"/>
      <c r="B154" s="40"/>
      <c r="C154" s="41"/>
      <c r="D154" s="234" t="s">
        <v>138</v>
      </c>
      <c r="E154" s="41"/>
      <c r="F154" s="266" t="s">
        <v>154</v>
      </c>
      <c r="G154" s="41"/>
      <c r="H154" s="41"/>
      <c r="I154" s="267"/>
      <c r="J154" s="41"/>
      <c r="K154" s="41"/>
      <c r="L154" s="45"/>
      <c r="M154" s="268"/>
      <c r="N154" s="269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138</v>
      </c>
      <c r="AU154" s="18" t="s">
        <v>85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165</v>
      </c>
      <c r="G155" s="233"/>
      <c r="H155" s="237">
        <v>2505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85</v>
      </c>
      <c r="AV155" s="13" t="s">
        <v>85</v>
      </c>
      <c r="AW155" s="13" t="s">
        <v>32</v>
      </c>
      <c r="AX155" s="13" t="s">
        <v>77</v>
      </c>
      <c r="AY155" s="243" t="s">
        <v>121</v>
      </c>
    </row>
    <row r="156" s="15" customFormat="1">
      <c r="A156" s="15"/>
      <c r="B156" s="255"/>
      <c r="C156" s="256"/>
      <c r="D156" s="234" t="s">
        <v>130</v>
      </c>
      <c r="E156" s="257" t="s">
        <v>1</v>
      </c>
      <c r="F156" s="258" t="s">
        <v>134</v>
      </c>
      <c r="G156" s="256"/>
      <c r="H156" s="259">
        <v>2505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130</v>
      </c>
      <c r="AU156" s="265" t="s">
        <v>85</v>
      </c>
      <c r="AV156" s="15" t="s">
        <v>128</v>
      </c>
      <c r="AW156" s="15" t="s">
        <v>32</v>
      </c>
      <c r="AX156" s="15" t="s">
        <v>82</v>
      </c>
      <c r="AY156" s="265" t="s">
        <v>121</v>
      </c>
    </row>
    <row r="157" s="2" customFormat="1" ht="33" customHeight="1">
      <c r="A157" s="39"/>
      <c r="B157" s="40"/>
      <c r="C157" s="219" t="s">
        <v>166</v>
      </c>
      <c r="D157" s="219" t="s">
        <v>123</v>
      </c>
      <c r="E157" s="220" t="s">
        <v>167</v>
      </c>
      <c r="F157" s="221" t="s">
        <v>163</v>
      </c>
      <c r="G157" s="222" t="s">
        <v>126</v>
      </c>
      <c r="H157" s="223">
        <v>292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6.9999999999999994E-05</v>
      </c>
      <c r="R157" s="228">
        <f>Q157*H157</f>
        <v>0.02044</v>
      </c>
      <c r="S157" s="228">
        <v>0.11500000000000001</v>
      </c>
      <c r="T157" s="229">
        <f>S157*H157</f>
        <v>33.579999999999998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128</v>
      </c>
      <c r="AT157" s="230" t="s">
        <v>123</v>
      </c>
      <c r="AU157" s="230" t="s">
        <v>85</v>
      </c>
      <c r="AY157" s="18" t="s">
        <v>121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82</v>
      </c>
      <c r="BK157" s="231">
        <f>ROUND(I157*H157,2)</f>
        <v>0</v>
      </c>
      <c r="BL157" s="18" t="s">
        <v>128</v>
      </c>
      <c r="BM157" s="230" t="s">
        <v>168</v>
      </c>
    </row>
    <row r="158" s="2" customFormat="1">
      <c r="A158" s="39"/>
      <c r="B158" s="40"/>
      <c r="C158" s="41"/>
      <c r="D158" s="234" t="s">
        <v>138</v>
      </c>
      <c r="E158" s="41"/>
      <c r="F158" s="266" t="s">
        <v>148</v>
      </c>
      <c r="G158" s="41"/>
      <c r="H158" s="41"/>
      <c r="I158" s="267"/>
      <c r="J158" s="41"/>
      <c r="K158" s="41"/>
      <c r="L158" s="45"/>
      <c r="M158" s="268"/>
      <c r="N158" s="269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138</v>
      </c>
      <c r="AU158" s="18" t="s">
        <v>85</v>
      </c>
    </row>
    <row r="159" s="13" customFormat="1">
      <c r="A159" s="13"/>
      <c r="B159" s="232"/>
      <c r="C159" s="233"/>
      <c r="D159" s="234" t="s">
        <v>130</v>
      </c>
      <c r="E159" s="235" t="s">
        <v>1</v>
      </c>
      <c r="F159" s="236" t="s">
        <v>169</v>
      </c>
      <c r="G159" s="233"/>
      <c r="H159" s="237">
        <v>292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130</v>
      </c>
      <c r="AU159" s="243" t="s">
        <v>85</v>
      </c>
      <c r="AV159" s="13" t="s">
        <v>85</v>
      </c>
      <c r="AW159" s="13" t="s">
        <v>32</v>
      </c>
      <c r="AX159" s="13" t="s">
        <v>77</v>
      </c>
      <c r="AY159" s="243" t="s">
        <v>121</v>
      </c>
    </row>
    <row r="160" s="15" customFormat="1">
      <c r="A160" s="15"/>
      <c r="B160" s="255"/>
      <c r="C160" s="256"/>
      <c r="D160" s="234" t="s">
        <v>130</v>
      </c>
      <c r="E160" s="257" t="s">
        <v>1</v>
      </c>
      <c r="F160" s="258" t="s">
        <v>134</v>
      </c>
      <c r="G160" s="256"/>
      <c r="H160" s="259">
        <v>292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130</v>
      </c>
      <c r="AU160" s="265" t="s">
        <v>85</v>
      </c>
      <c r="AV160" s="15" t="s">
        <v>128</v>
      </c>
      <c r="AW160" s="15" t="s">
        <v>32</v>
      </c>
      <c r="AX160" s="15" t="s">
        <v>82</v>
      </c>
      <c r="AY160" s="265" t="s">
        <v>121</v>
      </c>
    </row>
    <row r="161" s="2" customFormat="1" ht="24.15" customHeight="1">
      <c r="A161" s="39"/>
      <c r="B161" s="40"/>
      <c r="C161" s="219" t="s">
        <v>170</v>
      </c>
      <c r="D161" s="219" t="s">
        <v>123</v>
      </c>
      <c r="E161" s="220" t="s">
        <v>171</v>
      </c>
      <c r="F161" s="221" t="s">
        <v>172</v>
      </c>
      <c r="G161" s="222" t="s">
        <v>173</v>
      </c>
      <c r="H161" s="223">
        <v>58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0.0078899999999999994</v>
      </c>
      <c r="R161" s="228">
        <f>Q161*H161</f>
        <v>0.45761999999999997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128</v>
      </c>
      <c r="AT161" s="230" t="s">
        <v>123</v>
      </c>
      <c r="AU161" s="230" t="s">
        <v>85</v>
      </c>
      <c r="AY161" s="18" t="s">
        <v>121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82</v>
      </c>
      <c r="BK161" s="231">
        <f>ROUND(I161*H161,2)</f>
        <v>0</v>
      </c>
      <c r="BL161" s="18" t="s">
        <v>128</v>
      </c>
      <c r="BM161" s="230" t="s">
        <v>174</v>
      </c>
    </row>
    <row r="162" s="13" customFormat="1">
      <c r="A162" s="13"/>
      <c r="B162" s="232"/>
      <c r="C162" s="233"/>
      <c r="D162" s="234" t="s">
        <v>130</v>
      </c>
      <c r="E162" s="235" t="s">
        <v>1</v>
      </c>
      <c r="F162" s="236" t="s">
        <v>175</v>
      </c>
      <c r="G162" s="233"/>
      <c r="H162" s="237">
        <v>58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130</v>
      </c>
      <c r="AU162" s="243" t="s">
        <v>85</v>
      </c>
      <c r="AV162" s="13" t="s">
        <v>85</v>
      </c>
      <c r="AW162" s="13" t="s">
        <v>32</v>
      </c>
      <c r="AX162" s="13" t="s">
        <v>77</v>
      </c>
      <c r="AY162" s="243" t="s">
        <v>121</v>
      </c>
    </row>
    <row r="163" s="15" customFormat="1">
      <c r="A163" s="15"/>
      <c r="B163" s="255"/>
      <c r="C163" s="256"/>
      <c r="D163" s="234" t="s">
        <v>130</v>
      </c>
      <c r="E163" s="257" t="s">
        <v>1</v>
      </c>
      <c r="F163" s="258" t="s">
        <v>134</v>
      </c>
      <c r="G163" s="256"/>
      <c r="H163" s="259">
        <v>58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130</v>
      </c>
      <c r="AU163" s="265" t="s">
        <v>85</v>
      </c>
      <c r="AV163" s="15" t="s">
        <v>128</v>
      </c>
      <c r="AW163" s="15" t="s">
        <v>32</v>
      </c>
      <c r="AX163" s="15" t="s">
        <v>82</v>
      </c>
      <c r="AY163" s="265" t="s">
        <v>121</v>
      </c>
    </row>
    <row r="164" s="2" customFormat="1" ht="24.15" customHeight="1">
      <c r="A164" s="39"/>
      <c r="B164" s="40"/>
      <c r="C164" s="219" t="s">
        <v>176</v>
      </c>
      <c r="D164" s="219" t="s">
        <v>123</v>
      </c>
      <c r="E164" s="220" t="s">
        <v>177</v>
      </c>
      <c r="F164" s="221" t="s">
        <v>178</v>
      </c>
      <c r="G164" s="222" t="s">
        <v>126</v>
      </c>
      <c r="H164" s="223">
        <v>195</v>
      </c>
      <c r="I164" s="224"/>
      <c r="J164" s="225">
        <f>ROUND(I164*H164,2)</f>
        <v>0</v>
      </c>
      <c r="K164" s="221" t="s">
        <v>127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128</v>
      </c>
      <c r="AT164" s="230" t="s">
        <v>123</v>
      </c>
      <c r="AU164" s="230" t="s">
        <v>85</v>
      </c>
      <c r="AY164" s="18" t="s">
        <v>121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82</v>
      </c>
      <c r="BK164" s="231">
        <f>ROUND(I164*H164,2)</f>
        <v>0</v>
      </c>
      <c r="BL164" s="18" t="s">
        <v>128</v>
      </c>
      <c r="BM164" s="230" t="s">
        <v>179</v>
      </c>
    </row>
    <row r="165" s="13" customFormat="1">
      <c r="A165" s="13"/>
      <c r="B165" s="232"/>
      <c r="C165" s="233"/>
      <c r="D165" s="234" t="s">
        <v>130</v>
      </c>
      <c r="E165" s="235" t="s">
        <v>1</v>
      </c>
      <c r="F165" s="236" t="s">
        <v>180</v>
      </c>
      <c r="G165" s="233"/>
      <c r="H165" s="237">
        <v>195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130</v>
      </c>
      <c r="AU165" s="243" t="s">
        <v>85</v>
      </c>
      <c r="AV165" s="13" t="s">
        <v>85</v>
      </c>
      <c r="AW165" s="13" t="s">
        <v>32</v>
      </c>
      <c r="AX165" s="13" t="s">
        <v>82</v>
      </c>
      <c r="AY165" s="243" t="s">
        <v>121</v>
      </c>
    </row>
    <row r="166" s="2" customFormat="1" ht="37.8" customHeight="1">
      <c r="A166" s="39"/>
      <c r="B166" s="40"/>
      <c r="C166" s="219" t="s">
        <v>181</v>
      </c>
      <c r="D166" s="219" t="s">
        <v>123</v>
      </c>
      <c r="E166" s="220" t="s">
        <v>182</v>
      </c>
      <c r="F166" s="221" t="s">
        <v>183</v>
      </c>
      <c r="G166" s="222" t="s">
        <v>184</v>
      </c>
      <c r="H166" s="223">
        <v>140.91999999999999</v>
      </c>
      <c r="I166" s="224"/>
      <c r="J166" s="225">
        <f>ROUND(I166*H166,2)</f>
        <v>0</v>
      </c>
      <c r="K166" s="221" t="s">
        <v>127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128</v>
      </c>
      <c r="AT166" s="230" t="s">
        <v>123</v>
      </c>
      <c r="AU166" s="230" t="s">
        <v>85</v>
      </c>
      <c r="AY166" s="18" t="s">
        <v>121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82</v>
      </c>
      <c r="BK166" s="231">
        <f>ROUND(I166*H166,2)</f>
        <v>0</v>
      </c>
      <c r="BL166" s="18" t="s">
        <v>128</v>
      </c>
      <c r="BM166" s="230" t="s">
        <v>185</v>
      </c>
    </row>
    <row r="167" s="13" customFormat="1">
      <c r="A167" s="13"/>
      <c r="B167" s="232"/>
      <c r="C167" s="233"/>
      <c r="D167" s="234" t="s">
        <v>130</v>
      </c>
      <c r="E167" s="235" t="s">
        <v>1</v>
      </c>
      <c r="F167" s="236" t="s">
        <v>186</v>
      </c>
      <c r="G167" s="233"/>
      <c r="H167" s="237">
        <v>22.399999999999999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130</v>
      </c>
      <c r="AU167" s="243" t="s">
        <v>85</v>
      </c>
      <c r="AV167" s="13" t="s">
        <v>85</v>
      </c>
      <c r="AW167" s="13" t="s">
        <v>32</v>
      </c>
      <c r="AX167" s="13" t="s">
        <v>77</v>
      </c>
      <c r="AY167" s="243" t="s">
        <v>121</v>
      </c>
    </row>
    <row r="168" s="14" customFormat="1">
      <c r="A168" s="14"/>
      <c r="B168" s="244"/>
      <c r="C168" s="245"/>
      <c r="D168" s="234" t="s">
        <v>130</v>
      </c>
      <c r="E168" s="246" t="s">
        <v>1</v>
      </c>
      <c r="F168" s="247" t="s">
        <v>187</v>
      </c>
      <c r="G168" s="245"/>
      <c r="H168" s="248">
        <v>22.399999999999999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130</v>
      </c>
      <c r="AU168" s="254" t="s">
        <v>85</v>
      </c>
      <c r="AV168" s="14" t="s">
        <v>133</v>
      </c>
      <c r="AW168" s="14" t="s">
        <v>32</v>
      </c>
      <c r="AX168" s="14" t="s">
        <v>77</v>
      </c>
      <c r="AY168" s="254" t="s">
        <v>121</v>
      </c>
    </row>
    <row r="169" s="13" customFormat="1">
      <c r="A169" s="13"/>
      <c r="B169" s="232"/>
      <c r="C169" s="233"/>
      <c r="D169" s="234" t="s">
        <v>130</v>
      </c>
      <c r="E169" s="235" t="s">
        <v>1</v>
      </c>
      <c r="F169" s="236" t="s">
        <v>188</v>
      </c>
      <c r="G169" s="233"/>
      <c r="H169" s="237">
        <v>7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130</v>
      </c>
      <c r="AU169" s="243" t="s">
        <v>85</v>
      </c>
      <c r="AV169" s="13" t="s">
        <v>85</v>
      </c>
      <c r="AW169" s="13" t="s">
        <v>32</v>
      </c>
      <c r="AX169" s="13" t="s">
        <v>77</v>
      </c>
      <c r="AY169" s="243" t="s">
        <v>121</v>
      </c>
    </row>
    <row r="170" s="13" customFormat="1">
      <c r="A170" s="13"/>
      <c r="B170" s="232"/>
      <c r="C170" s="233"/>
      <c r="D170" s="234" t="s">
        <v>130</v>
      </c>
      <c r="E170" s="235" t="s">
        <v>1</v>
      </c>
      <c r="F170" s="236" t="s">
        <v>189</v>
      </c>
      <c r="G170" s="233"/>
      <c r="H170" s="237">
        <v>9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130</v>
      </c>
      <c r="AU170" s="243" t="s">
        <v>85</v>
      </c>
      <c r="AV170" s="13" t="s">
        <v>85</v>
      </c>
      <c r="AW170" s="13" t="s">
        <v>32</v>
      </c>
      <c r="AX170" s="13" t="s">
        <v>77</v>
      </c>
      <c r="AY170" s="243" t="s">
        <v>121</v>
      </c>
    </row>
    <row r="171" s="13" customFormat="1">
      <c r="A171" s="13"/>
      <c r="B171" s="232"/>
      <c r="C171" s="233"/>
      <c r="D171" s="234" t="s">
        <v>130</v>
      </c>
      <c r="E171" s="235" t="s">
        <v>1</v>
      </c>
      <c r="F171" s="236" t="s">
        <v>190</v>
      </c>
      <c r="G171" s="233"/>
      <c r="H171" s="237">
        <v>7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130</v>
      </c>
      <c r="AU171" s="243" t="s">
        <v>85</v>
      </c>
      <c r="AV171" s="13" t="s">
        <v>85</v>
      </c>
      <c r="AW171" s="13" t="s">
        <v>32</v>
      </c>
      <c r="AX171" s="13" t="s">
        <v>77</v>
      </c>
      <c r="AY171" s="243" t="s">
        <v>121</v>
      </c>
    </row>
    <row r="172" s="13" customFormat="1">
      <c r="A172" s="13"/>
      <c r="B172" s="232"/>
      <c r="C172" s="233"/>
      <c r="D172" s="234" t="s">
        <v>130</v>
      </c>
      <c r="E172" s="235" t="s">
        <v>1</v>
      </c>
      <c r="F172" s="236" t="s">
        <v>191</v>
      </c>
      <c r="G172" s="233"/>
      <c r="H172" s="237">
        <v>15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130</v>
      </c>
      <c r="AU172" s="243" t="s">
        <v>85</v>
      </c>
      <c r="AV172" s="13" t="s">
        <v>85</v>
      </c>
      <c r="AW172" s="13" t="s">
        <v>32</v>
      </c>
      <c r="AX172" s="13" t="s">
        <v>77</v>
      </c>
      <c r="AY172" s="243" t="s">
        <v>121</v>
      </c>
    </row>
    <row r="173" s="13" customFormat="1">
      <c r="A173" s="13"/>
      <c r="B173" s="232"/>
      <c r="C173" s="233"/>
      <c r="D173" s="234" t="s">
        <v>130</v>
      </c>
      <c r="E173" s="235" t="s">
        <v>1</v>
      </c>
      <c r="F173" s="236" t="s">
        <v>192</v>
      </c>
      <c r="G173" s="233"/>
      <c r="H173" s="237">
        <v>20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130</v>
      </c>
      <c r="AU173" s="243" t="s">
        <v>85</v>
      </c>
      <c r="AV173" s="13" t="s">
        <v>85</v>
      </c>
      <c r="AW173" s="13" t="s">
        <v>32</v>
      </c>
      <c r="AX173" s="13" t="s">
        <v>77</v>
      </c>
      <c r="AY173" s="243" t="s">
        <v>121</v>
      </c>
    </row>
    <row r="174" s="13" customFormat="1">
      <c r="A174" s="13"/>
      <c r="B174" s="232"/>
      <c r="C174" s="233"/>
      <c r="D174" s="234" t="s">
        <v>130</v>
      </c>
      <c r="E174" s="235" t="s">
        <v>1</v>
      </c>
      <c r="F174" s="236" t="s">
        <v>193</v>
      </c>
      <c r="G174" s="233"/>
      <c r="H174" s="237">
        <v>2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130</v>
      </c>
      <c r="AU174" s="243" t="s">
        <v>85</v>
      </c>
      <c r="AV174" s="13" t="s">
        <v>85</v>
      </c>
      <c r="AW174" s="13" t="s">
        <v>32</v>
      </c>
      <c r="AX174" s="13" t="s">
        <v>77</v>
      </c>
      <c r="AY174" s="243" t="s">
        <v>121</v>
      </c>
    </row>
    <row r="175" s="13" customFormat="1">
      <c r="A175" s="13"/>
      <c r="B175" s="232"/>
      <c r="C175" s="233"/>
      <c r="D175" s="234" t="s">
        <v>130</v>
      </c>
      <c r="E175" s="235" t="s">
        <v>1</v>
      </c>
      <c r="F175" s="236" t="s">
        <v>194</v>
      </c>
      <c r="G175" s="233"/>
      <c r="H175" s="237">
        <v>18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130</v>
      </c>
      <c r="AU175" s="243" t="s">
        <v>85</v>
      </c>
      <c r="AV175" s="13" t="s">
        <v>85</v>
      </c>
      <c r="AW175" s="13" t="s">
        <v>32</v>
      </c>
      <c r="AX175" s="13" t="s">
        <v>77</v>
      </c>
      <c r="AY175" s="243" t="s">
        <v>121</v>
      </c>
    </row>
    <row r="176" s="14" customFormat="1">
      <c r="A176" s="14"/>
      <c r="B176" s="244"/>
      <c r="C176" s="245"/>
      <c r="D176" s="234" t="s">
        <v>130</v>
      </c>
      <c r="E176" s="246" t="s">
        <v>1</v>
      </c>
      <c r="F176" s="247" t="s">
        <v>195</v>
      </c>
      <c r="G176" s="245"/>
      <c r="H176" s="248">
        <v>78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130</v>
      </c>
      <c r="AU176" s="254" t="s">
        <v>85</v>
      </c>
      <c r="AV176" s="14" t="s">
        <v>133</v>
      </c>
      <c r="AW176" s="14" t="s">
        <v>32</v>
      </c>
      <c r="AX176" s="14" t="s">
        <v>77</v>
      </c>
      <c r="AY176" s="254" t="s">
        <v>121</v>
      </c>
    </row>
    <row r="177" s="13" customFormat="1">
      <c r="A177" s="13"/>
      <c r="B177" s="232"/>
      <c r="C177" s="233"/>
      <c r="D177" s="234" t="s">
        <v>130</v>
      </c>
      <c r="E177" s="235" t="s">
        <v>1</v>
      </c>
      <c r="F177" s="236" t="s">
        <v>196</v>
      </c>
      <c r="G177" s="233"/>
      <c r="H177" s="237">
        <v>40.520000000000003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130</v>
      </c>
      <c r="AU177" s="243" t="s">
        <v>85</v>
      </c>
      <c r="AV177" s="13" t="s">
        <v>85</v>
      </c>
      <c r="AW177" s="13" t="s">
        <v>32</v>
      </c>
      <c r="AX177" s="13" t="s">
        <v>77</v>
      </c>
      <c r="AY177" s="243" t="s">
        <v>121</v>
      </c>
    </row>
    <row r="178" s="14" customFormat="1">
      <c r="A178" s="14"/>
      <c r="B178" s="244"/>
      <c r="C178" s="245"/>
      <c r="D178" s="234" t="s">
        <v>130</v>
      </c>
      <c r="E178" s="246" t="s">
        <v>1</v>
      </c>
      <c r="F178" s="247" t="s">
        <v>197</v>
      </c>
      <c r="G178" s="245"/>
      <c r="H178" s="248">
        <v>40.520000000000003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130</v>
      </c>
      <c r="AU178" s="254" t="s">
        <v>85</v>
      </c>
      <c r="AV178" s="14" t="s">
        <v>133</v>
      </c>
      <c r="AW178" s="14" t="s">
        <v>32</v>
      </c>
      <c r="AX178" s="14" t="s">
        <v>77</v>
      </c>
      <c r="AY178" s="254" t="s">
        <v>121</v>
      </c>
    </row>
    <row r="179" s="15" customFormat="1">
      <c r="A179" s="15"/>
      <c r="B179" s="255"/>
      <c r="C179" s="256"/>
      <c r="D179" s="234" t="s">
        <v>130</v>
      </c>
      <c r="E179" s="257" t="s">
        <v>1</v>
      </c>
      <c r="F179" s="258" t="s">
        <v>134</v>
      </c>
      <c r="G179" s="256"/>
      <c r="H179" s="259">
        <v>140.91999999999999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130</v>
      </c>
      <c r="AU179" s="265" t="s">
        <v>85</v>
      </c>
      <c r="AV179" s="15" t="s">
        <v>128</v>
      </c>
      <c r="AW179" s="15" t="s">
        <v>32</v>
      </c>
      <c r="AX179" s="15" t="s">
        <v>82</v>
      </c>
      <c r="AY179" s="265" t="s">
        <v>121</v>
      </c>
    </row>
    <row r="180" s="2" customFormat="1" ht="33" customHeight="1">
      <c r="A180" s="39"/>
      <c r="B180" s="40"/>
      <c r="C180" s="219" t="s">
        <v>198</v>
      </c>
      <c r="D180" s="219" t="s">
        <v>123</v>
      </c>
      <c r="E180" s="220" t="s">
        <v>199</v>
      </c>
      <c r="F180" s="221" t="s">
        <v>200</v>
      </c>
      <c r="G180" s="222" t="s">
        <v>184</v>
      </c>
      <c r="H180" s="223">
        <v>4</v>
      </c>
      <c r="I180" s="224"/>
      <c r="J180" s="225">
        <f>ROUND(I180*H180,2)</f>
        <v>0</v>
      </c>
      <c r="K180" s="221" t="s">
        <v>127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128</v>
      </c>
      <c r="AT180" s="230" t="s">
        <v>123</v>
      </c>
      <c r="AU180" s="230" t="s">
        <v>85</v>
      </c>
      <c r="AY180" s="18" t="s">
        <v>121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82</v>
      </c>
      <c r="BK180" s="231">
        <f>ROUND(I180*H180,2)</f>
        <v>0</v>
      </c>
      <c r="BL180" s="18" t="s">
        <v>128</v>
      </c>
      <c r="BM180" s="230" t="s">
        <v>201</v>
      </c>
    </row>
    <row r="181" s="13" customFormat="1">
      <c r="A181" s="13"/>
      <c r="B181" s="232"/>
      <c r="C181" s="233"/>
      <c r="D181" s="234" t="s">
        <v>130</v>
      </c>
      <c r="E181" s="235" t="s">
        <v>1</v>
      </c>
      <c r="F181" s="236" t="s">
        <v>202</v>
      </c>
      <c r="G181" s="233"/>
      <c r="H181" s="237">
        <v>4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130</v>
      </c>
      <c r="AU181" s="243" t="s">
        <v>85</v>
      </c>
      <c r="AV181" s="13" t="s">
        <v>85</v>
      </c>
      <c r="AW181" s="13" t="s">
        <v>32</v>
      </c>
      <c r="AX181" s="13" t="s">
        <v>82</v>
      </c>
      <c r="AY181" s="243" t="s">
        <v>121</v>
      </c>
    </row>
    <row r="182" s="2" customFormat="1" ht="33" customHeight="1">
      <c r="A182" s="39"/>
      <c r="B182" s="40"/>
      <c r="C182" s="219" t="s">
        <v>203</v>
      </c>
      <c r="D182" s="219" t="s">
        <v>123</v>
      </c>
      <c r="E182" s="220" t="s">
        <v>204</v>
      </c>
      <c r="F182" s="221" t="s">
        <v>205</v>
      </c>
      <c r="G182" s="222" t="s">
        <v>184</v>
      </c>
      <c r="H182" s="223">
        <v>94</v>
      </c>
      <c r="I182" s="224"/>
      <c r="J182" s="225">
        <f>ROUND(I182*H182,2)</f>
        <v>0</v>
      </c>
      <c r="K182" s="221" t="s">
        <v>127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128</v>
      </c>
      <c r="AT182" s="230" t="s">
        <v>123</v>
      </c>
      <c r="AU182" s="230" t="s">
        <v>85</v>
      </c>
      <c r="AY182" s="18" t="s">
        <v>121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82</v>
      </c>
      <c r="BK182" s="231">
        <f>ROUND(I182*H182,2)</f>
        <v>0</v>
      </c>
      <c r="BL182" s="18" t="s">
        <v>128</v>
      </c>
      <c r="BM182" s="230" t="s">
        <v>206</v>
      </c>
    </row>
    <row r="183" s="13" customFormat="1">
      <c r="A183" s="13"/>
      <c r="B183" s="232"/>
      <c r="C183" s="233"/>
      <c r="D183" s="234" t="s">
        <v>130</v>
      </c>
      <c r="E183" s="235" t="s">
        <v>1</v>
      </c>
      <c r="F183" s="236" t="s">
        <v>207</v>
      </c>
      <c r="G183" s="233"/>
      <c r="H183" s="237">
        <v>64.950000000000003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130</v>
      </c>
      <c r="AU183" s="243" t="s">
        <v>85</v>
      </c>
      <c r="AV183" s="13" t="s">
        <v>85</v>
      </c>
      <c r="AW183" s="13" t="s">
        <v>32</v>
      </c>
      <c r="AX183" s="13" t="s">
        <v>77</v>
      </c>
      <c r="AY183" s="243" t="s">
        <v>121</v>
      </c>
    </row>
    <row r="184" s="14" customFormat="1">
      <c r="A184" s="14"/>
      <c r="B184" s="244"/>
      <c r="C184" s="245"/>
      <c r="D184" s="234" t="s">
        <v>130</v>
      </c>
      <c r="E184" s="246" t="s">
        <v>1</v>
      </c>
      <c r="F184" s="247" t="s">
        <v>208</v>
      </c>
      <c r="G184" s="245"/>
      <c r="H184" s="248">
        <v>64.950000000000003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130</v>
      </c>
      <c r="AU184" s="254" t="s">
        <v>85</v>
      </c>
      <c r="AV184" s="14" t="s">
        <v>133</v>
      </c>
      <c r="AW184" s="14" t="s">
        <v>32</v>
      </c>
      <c r="AX184" s="14" t="s">
        <v>77</v>
      </c>
      <c r="AY184" s="254" t="s">
        <v>121</v>
      </c>
    </row>
    <row r="185" s="13" customFormat="1">
      <c r="A185" s="13"/>
      <c r="B185" s="232"/>
      <c r="C185" s="233"/>
      <c r="D185" s="234" t="s">
        <v>130</v>
      </c>
      <c r="E185" s="235" t="s">
        <v>1</v>
      </c>
      <c r="F185" s="236" t="s">
        <v>209</v>
      </c>
      <c r="G185" s="233"/>
      <c r="H185" s="237">
        <v>1.2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130</v>
      </c>
      <c r="AU185" s="243" t="s">
        <v>85</v>
      </c>
      <c r="AV185" s="13" t="s">
        <v>85</v>
      </c>
      <c r="AW185" s="13" t="s">
        <v>32</v>
      </c>
      <c r="AX185" s="13" t="s">
        <v>77</v>
      </c>
      <c r="AY185" s="243" t="s">
        <v>121</v>
      </c>
    </row>
    <row r="186" s="14" customFormat="1">
      <c r="A186" s="14"/>
      <c r="B186" s="244"/>
      <c r="C186" s="245"/>
      <c r="D186" s="234" t="s">
        <v>130</v>
      </c>
      <c r="E186" s="246" t="s">
        <v>1</v>
      </c>
      <c r="F186" s="247" t="s">
        <v>210</v>
      </c>
      <c r="G186" s="245"/>
      <c r="H186" s="248">
        <v>1.2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130</v>
      </c>
      <c r="AU186" s="254" t="s">
        <v>85</v>
      </c>
      <c r="AV186" s="14" t="s">
        <v>133</v>
      </c>
      <c r="AW186" s="14" t="s">
        <v>32</v>
      </c>
      <c r="AX186" s="14" t="s">
        <v>77</v>
      </c>
      <c r="AY186" s="254" t="s">
        <v>121</v>
      </c>
    </row>
    <row r="187" s="13" customFormat="1">
      <c r="A187" s="13"/>
      <c r="B187" s="232"/>
      <c r="C187" s="233"/>
      <c r="D187" s="234" t="s">
        <v>130</v>
      </c>
      <c r="E187" s="235" t="s">
        <v>1</v>
      </c>
      <c r="F187" s="236" t="s">
        <v>211</v>
      </c>
      <c r="G187" s="233"/>
      <c r="H187" s="237">
        <v>27.850000000000001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130</v>
      </c>
      <c r="AU187" s="243" t="s">
        <v>85</v>
      </c>
      <c r="AV187" s="13" t="s">
        <v>85</v>
      </c>
      <c r="AW187" s="13" t="s">
        <v>32</v>
      </c>
      <c r="AX187" s="13" t="s">
        <v>77</v>
      </c>
      <c r="AY187" s="243" t="s">
        <v>121</v>
      </c>
    </row>
    <row r="188" s="14" customFormat="1">
      <c r="A188" s="14"/>
      <c r="B188" s="244"/>
      <c r="C188" s="245"/>
      <c r="D188" s="234" t="s">
        <v>130</v>
      </c>
      <c r="E188" s="246" t="s">
        <v>1</v>
      </c>
      <c r="F188" s="247" t="s">
        <v>212</v>
      </c>
      <c r="G188" s="245"/>
      <c r="H188" s="248">
        <v>27.850000000000001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130</v>
      </c>
      <c r="AU188" s="254" t="s">
        <v>85</v>
      </c>
      <c r="AV188" s="14" t="s">
        <v>133</v>
      </c>
      <c r="AW188" s="14" t="s">
        <v>32</v>
      </c>
      <c r="AX188" s="14" t="s">
        <v>77</v>
      </c>
      <c r="AY188" s="254" t="s">
        <v>121</v>
      </c>
    </row>
    <row r="189" s="15" customFormat="1">
      <c r="A189" s="15"/>
      <c r="B189" s="255"/>
      <c r="C189" s="256"/>
      <c r="D189" s="234" t="s">
        <v>130</v>
      </c>
      <c r="E189" s="257" t="s">
        <v>1</v>
      </c>
      <c r="F189" s="258" t="s">
        <v>134</v>
      </c>
      <c r="G189" s="256"/>
      <c r="H189" s="259">
        <v>94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5" t="s">
        <v>130</v>
      </c>
      <c r="AU189" s="265" t="s">
        <v>85</v>
      </c>
      <c r="AV189" s="15" t="s">
        <v>128</v>
      </c>
      <c r="AW189" s="15" t="s">
        <v>32</v>
      </c>
      <c r="AX189" s="15" t="s">
        <v>82</v>
      </c>
      <c r="AY189" s="265" t="s">
        <v>121</v>
      </c>
    </row>
    <row r="190" s="2" customFormat="1" ht="33" customHeight="1">
      <c r="A190" s="39"/>
      <c r="B190" s="40"/>
      <c r="C190" s="219" t="s">
        <v>213</v>
      </c>
      <c r="D190" s="219" t="s">
        <v>123</v>
      </c>
      <c r="E190" s="220" t="s">
        <v>214</v>
      </c>
      <c r="F190" s="221" t="s">
        <v>215</v>
      </c>
      <c r="G190" s="222" t="s">
        <v>184</v>
      </c>
      <c r="H190" s="223">
        <v>115.09999999999999</v>
      </c>
      <c r="I190" s="224"/>
      <c r="J190" s="225">
        <f>ROUND(I190*H190,2)</f>
        <v>0</v>
      </c>
      <c r="K190" s="221" t="s">
        <v>127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128</v>
      </c>
      <c r="AT190" s="230" t="s">
        <v>123</v>
      </c>
      <c r="AU190" s="230" t="s">
        <v>85</v>
      </c>
      <c r="AY190" s="18" t="s">
        <v>121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82</v>
      </c>
      <c r="BK190" s="231">
        <f>ROUND(I190*H190,2)</f>
        <v>0</v>
      </c>
      <c r="BL190" s="18" t="s">
        <v>128</v>
      </c>
      <c r="BM190" s="230" t="s">
        <v>216</v>
      </c>
    </row>
    <row r="191" s="13" customFormat="1">
      <c r="A191" s="13"/>
      <c r="B191" s="232"/>
      <c r="C191" s="233"/>
      <c r="D191" s="234" t="s">
        <v>130</v>
      </c>
      <c r="E191" s="235" t="s">
        <v>1</v>
      </c>
      <c r="F191" s="236" t="s">
        <v>217</v>
      </c>
      <c r="G191" s="233"/>
      <c r="H191" s="237">
        <v>42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130</v>
      </c>
      <c r="AU191" s="243" t="s">
        <v>85</v>
      </c>
      <c r="AV191" s="13" t="s">
        <v>85</v>
      </c>
      <c r="AW191" s="13" t="s">
        <v>32</v>
      </c>
      <c r="AX191" s="13" t="s">
        <v>77</v>
      </c>
      <c r="AY191" s="243" t="s">
        <v>121</v>
      </c>
    </row>
    <row r="192" s="14" customFormat="1">
      <c r="A192" s="14"/>
      <c r="B192" s="244"/>
      <c r="C192" s="245"/>
      <c r="D192" s="234" t="s">
        <v>130</v>
      </c>
      <c r="E192" s="246" t="s">
        <v>1</v>
      </c>
      <c r="F192" s="247" t="s">
        <v>218</v>
      </c>
      <c r="G192" s="245"/>
      <c r="H192" s="248">
        <v>42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130</v>
      </c>
      <c r="AU192" s="254" t="s">
        <v>85</v>
      </c>
      <c r="AV192" s="14" t="s">
        <v>133</v>
      </c>
      <c r="AW192" s="14" t="s">
        <v>32</v>
      </c>
      <c r="AX192" s="14" t="s">
        <v>77</v>
      </c>
      <c r="AY192" s="254" t="s">
        <v>121</v>
      </c>
    </row>
    <row r="193" s="13" customFormat="1">
      <c r="A193" s="13"/>
      <c r="B193" s="232"/>
      <c r="C193" s="233"/>
      <c r="D193" s="234" t="s">
        <v>130</v>
      </c>
      <c r="E193" s="235" t="s">
        <v>1</v>
      </c>
      <c r="F193" s="236" t="s">
        <v>219</v>
      </c>
      <c r="G193" s="233"/>
      <c r="H193" s="237">
        <v>13.5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130</v>
      </c>
      <c r="AU193" s="243" t="s">
        <v>85</v>
      </c>
      <c r="AV193" s="13" t="s">
        <v>85</v>
      </c>
      <c r="AW193" s="13" t="s">
        <v>32</v>
      </c>
      <c r="AX193" s="13" t="s">
        <v>77</v>
      </c>
      <c r="AY193" s="243" t="s">
        <v>121</v>
      </c>
    </row>
    <row r="194" s="13" customFormat="1">
      <c r="A194" s="13"/>
      <c r="B194" s="232"/>
      <c r="C194" s="233"/>
      <c r="D194" s="234" t="s">
        <v>130</v>
      </c>
      <c r="E194" s="235" t="s">
        <v>1</v>
      </c>
      <c r="F194" s="236" t="s">
        <v>220</v>
      </c>
      <c r="G194" s="233"/>
      <c r="H194" s="237">
        <v>13.6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130</v>
      </c>
      <c r="AU194" s="243" t="s">
        <v>85</v>
      </c>
      <c r="AV194" s="13" t="s">
        <v>85</v>
      </c>
      <c r="AW194" s="13" t="s">
        <v>32</v>
      </c>
      <c r="AX194" s="13" t="s">
        <v>77</v>
      </c>
      <c r="AY194" s="243" t="s">
        <v>121</v>
      </c>
    </row>
    <row r="195" s="13" customFormat="1">
      <c r="A195" s="13"/>
      <c r="B195" s="232"/>
      <c r="C195" s="233"/>
      <c r="D195" s="234" t="s">
        <v>130</v>
      </c>
      <c r="E195" s="235" t="s">
        <v>1</v>
      </c>
      <c r="F195" s="236" t="s">
        <v>221</v>
      </c>
      <c r="G195" s="233"/>
      <c r="H195" s="237">
        <v>8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130</v>
      </c>
      <c r="AU195" s="243" t="s">
        <v>85</v>
      </c>
      <c r="AV195" s="13" t="s">
        <v>85</v>
      </c>
      <c r="AW195" s="13" t="s">
        <v>32</v>
      </c>
      <c r="AX195" s="13" t="s">
        <v>77</v>
      </c>
      <c r="AY195" s="243" t="s">
        <v>121</v>
      </c>
    </row>
    <row r="196" s="13" customFormat="1">
      <c r="A196" s="13"/>
      <c r="B196" s="232"/>
      <c r="C196" s="233"/>
      <c r="D196" s="234" t="s">
        <v>130</v>
      </c>
      <c r="E196" s="235" t="s">
        <v>1</v>
      </c>
      <c r="F196" s="236" t="s">
        <v>222</v>
      </c>
      <c r="G196" s="233"/>
      <c r="H196" s="237">
        <v>9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130</v>
      </c>
      <c r="AU196" s="243" t="s">
        <v>85</v>
      </c>
      <c r="AV196" s="13" t="s">
        <v>85</v>
      </c>
      <c r="AW196" s="13" t="s">
        <v>32</v>
      </c>
      <c r="AX196" s="13" t="s">
        <v>77</v>
      </c>
      <c r="AY196" s="243" t="s">
        <v>121</v>
      </c>
    </row>
    <row r="197" s="13" customFormat="1">
      <c r="A197" s="13"/>
      <c r="B197" s="232"/>
      <c r="C197" s="233"/>
      <c r="D197" s="234" t="s">
        <v>130</v>
      </c>
      <c r="E197" s="235" t="s">
        <v>1</v>
      </c>
      <c r="F197" s="236" t="s">
        <v>223</v>
      </c>
      <c r="G197" s="233"/>
      <c r="H197" s="237">
        <v>3.5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130</v>
      </c>
      <c r="AU197" s="243" t="s">
        <v>85</v>
      </c>
      <c r="AV197" s="13" t="s">
        <v>85</v>
      </c>
      <c r="AW197" s="13" t="s">
        <v>32</v>
      </c>
      <c r="AX197" s="13" t="s">
        <v>77</v>
      </c>
      <c r="AY197" s="243" t="s">
        <v>121</v>
      </c>
    </row>
    <row r="198" s="13" customFormat="1">
      <c r="A198" s="13"/>
      <c r="B198" s="232"/>
      <c r="C198" s="233"/>
      <c r="D198" s="234" t="s">
        <v>130</v>
      </c>
      <c r="E198" s="235" t="s">
        <v>1</v>
      </c>
      <c r="F198" s="236" t="s">
        <v>224</v>
      </c>
      <c r="G198" s="233"/>
      <c r="H198" s="237">
        <v>17.399999999999999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130</v>
      </c>
      <c r="AU198" s="243" t="s">
        <v>85</v>
      </c>
      <c r="AV198" s="13" t="s">
        <v>85</v>
      </c>
      <c r="AW198" s="13" t="s">
        <v>32</v>
      </c>
      <c r="AX198" s="13" t="s">
        <v>77</v>
      </c>
      <c r="AY198" s="243" t="s">
        <v>121</v>
      </c>
    </row>
    <row r="199" s="13" customFormat="1">
      <c r="A199" s="13"/>
      <c r="B199" s="232"/>
      <c r="C199" s="233"/>
      <c r="D199" s="234" t="s">
        <v>130</v>
      </c>
      <c r="E199" s="235" t="s">
        <v>1</v>
      </c>
      <c r="F199" s="236" t="s">
        <v>225</v>
      </c>
      <c r="G199" s="233"/>
      <c r="H199" s="237">
        <v>8.0999999999999996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130</v>
      </c>
      <c r="AU199" s="243" t="s">
        <v>85</v>
      </c>
      <c r="AV199" s="13" t="s">
        <v>85</v>
      </c>
      <c r="AW199" s="13" t="s">
        <v>32</v>
      </c>
      <c r="AX199" s="13" t="s">
        <v>77</v>
      </c>
      <c r="AY199" s="243" t="s">
        <v>121</v>
      </c>
    </row>
    <row r="200" s="14" customFormat="1">
      <c r="A200" s="14"/>
      <c r="B200" s="244"/>
      <c r="C200" s="245"/>
      <c r="D200" s="234" t="s">
        <v>130</v>
      </c>
      <c r="E200" s="246" t="s">
        <v>1</v>
      </c>
      <c r="F200" s="247" t="s">
        <v>226</v>
      </c>
      <c r="G200" s="245"/>
      <c r="H200" s="248">
        <v>73.099999999999994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130</v>
      </c>
      <c r="AU200" s="254" t="s">
        <v>85</v>
      </c>
      <c r="AV200" s="14" t="s">
        <v>133</v>
      </c>
      <c r="AW200" s="14" t="s">
        <v>32</v>
      </c>
      <c r="AX200" s="14" t="s">
        <v>77</v>
      </c>
      <c r="AY200" s="254" t="s">
        <v>121</v>
      </c>
    </row>
    <row r="201" s="15" customFormat="1">
      <c r="A201" s="15"/>
      <c r="B201" s="255"/>
      <c r="C201" s="256"/>
      <c r="D201" s="234" t="s">
        <v>130</v>
      </c>
      <c r="E201" s="257" t="s">
        <v>1</v>
      </c>
      <c r="F201" s="258" t="s">
        <v>134</v>
      </c>
      <c r="G201" s="256"/>
      <c r="H201" s="259">
        <v>115.09999999999999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5" t="s">
        <v>130</v>
      </c>
      <c r="AU201" s="265" t="s">
        <v>85</v>
      </c>
      <c r="AV201" s="15" t="s">
        <v>128</v>
      </c>
      <c r="AW201" s="15" t="s">
        <v>32</v>
      </c>
      <c r="AX201" s="15" t="s">
        <v>82</v>
      </c>
      <c r="AY201" s="265" t="s">
        <v>121</v>
      </c>
    </row>
    <row r="202" s="2" customFormat="1" ht="33" customHeight="1">
      <c r="A202" s="39"/>
      <c r="B202" s="40"/>
      <c r="C202" s="219" t="s">
        <v>8</v>
      </c>
      <c r="D202" s="219" t="s">
        <v>123</v>
      </c>
      <c r="E202" s="220" t="s">
        <v>227</v>
      </c>
      <c r="F202" s="221" t="s">
        <v>228</v>
      </c>
      <c r="G202" s="222" t="s">
        <v>184</v>
      </c>
      <c r="H202" s="223">
        <v>5</v>
      </c>
      <c r="I202" s="224"/>
      <c r="J202" s="225">
        <f>ROUND(I202*H202,2)</f>
        <v>0</v>
      </c>
      <c r="K202" s="221" t="s">
        <v>127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128</v>
      </c>
      <c r="AT202" s="230" t="s">
        <v>123</v>
      </c>
      <c r="AU202" s="230" t="s">
        <v>85</v>
      </c>
      <c r="AY202" s="18" t="s">
        <v>121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82</v>
      </c>
      <c r="BK202" s="231">
        <f>ROUND(I202*H202,2)</f>
        <v>0</v>
      </c>
      <c r="BL202" s="18" t="s">
        <v>128</v>
      </c>
      <c r="BM202" s="230" t="s">
        <v>229</v>
      </c>
    </row>
    <row r="203" s="13" customFormat="1">
      <c r="A203" s="13"/>
      <c r="B203" s="232"/>
      <c r="C203" s="233"/>
      <c r="D203" s="234" t="s">
        <v>130</v>
      </c>
      <c r="E203" s="235" t="s">
        <v>1</v>
      </c>
      <c r="F203" s="236" t="s">
        <v>230</v>
      </c>
      <c r="G203" s="233"/>
      <c r="H203" s="237">
        <v>5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130</v>
      </c>
      <c r="AU203" s="243" t="s">
        <v>85</v>
      </c>
      <c r="AV203" s="13" t="s">
        <v>85</v>
      </c>
      <c r="AW203" s="13" t="s">
        <v>32</v>
      </c>
      <c r="AX203" s="13" t="s">
        <v>77</v>
      </c>
      <c r="AY203" s="243" t="s">
        <v>121</v>
      </c>
    </row>
    <row r="204" s="15" customFormat="1">
      <c r="A204" s="15"/>
      <c r="B204" s="255"/>
      <c r="C204" s="256"/>
      <c r="D204" s="234" t="s">
        <v>130</v>
      </c>
      <c r="E204" s="257" t="s">
        <v>1</v>
      </c>
      <c r="F204" s="258" t="s">
        <v>134</v>
      </c>
      <c r="G204" s="256"/>
      <c r="H204" s="259">
        <v>5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130</v>
      </c>
      <c r="AU204" s="265" t="s">
        <v>85</v>
      </c>
      <c r="AV204" s="15" t="s">
        <v>128</v>
      </c>
      <c r="AW204" s="15" t="s">
        <v>32</v>
      </c>
      <c r="AX204" s="15" t="s">
        <v>82</v>
      </c>
      <c r="AY204" s="265" t="s">
        <v>121</v>
      </c>
    </row>
    <row r="205" s="2" customFormat="1" ht="37.8" customHeight="1">
      <c r="A205" s="39"/>
      <c r="B205" s="40"/>
      <c r="C205" s="219" t="s">
        <v>231</v>
      </c>
      <c r="D205" s="219" t="s">
        <v>123</v>
      </c>
      <c r="E205" s="220" t="s">
        <v>232</v>
      </c>
      <c r="F205" s="221" t="s">
        <v>233</v>
      </c>
      <c r="G205" s="222" t="s">
        <v>184</v>
      </c>
      <c r="H205" s="223">
        <v>335.12099999999998</v>
      </c>
      <c r="I205" s="224"/>
      <c r="J205" s="225">
        <f>ROUND(I205*H205,2)</f>
        <v>0</v>
      </c>
      <c r="K205" s="221" t="s">
        <v>127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128</v>
      </c>
      <c r="AT205" s="230" t="s">
        <v>123</v>
      </c>
      <c r="AU205" s="230" t="s">
        <v>85</v>
      </c>
      <c r="AY205" s="18" t="s">
        <v>121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82</v>
      </c>
      <c r="BK205" s="231">
        <f>ROUND(I205*H205,2)</f>
        <v>0</v>
      </c>
      <c r="BL205" s="18" t="s">
        <v>128</v>
      </c>
      <c r="BM205" s="230" t="s">
        <v>234</v>
      </c>
    </row>
    <row r="206" s="13" customFormat="1">
      <c r="A206" s="13"/>
      <c r="B206" s="232"/>
      <c r="C206" s="233"/>
      <c r="D206" s="234" t="s">
        <v>130</v>
      </c>
      <c r="E206" s="235" t="s">
        <v>1</v>
      </c>
      <c r="F206" s="236" t="s">
        <v>235</v>
      </c>
      <c r="G206" s="233"/>
      <c r="H206" s="237">
        <v>209.09999999999999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130</v>
      </c>
      <c r="AU206" s="243" t="s">
        <v>85</v>
      </c>
      <c r="AV206" s="13" t="s">
        <v>85</v>
      </c>
      <c r="AW206" s="13" t="s">
        <v>32</v>
      </c>
      <c r="AX206" s="13" t="s">
        <v>77</v>
      </c>
      <c r="AY206" s="243" t="s">
        <v>121</v>
      </c>
    </row>
    <row r="207" s="13" customFormat="1">
      <c r="A207" s="13"/>
      <c r="B207" s="232"/>
      <c r="C207" s="233"/>
      <c r="D207" s="234" t="s">
        <v>130</v>
      </c>
      <c r="E207" s="235" t="s">
        <v>1</v>
      </c>
      <c r="F207" s="236" t="s">
        <v>236</v>
      </c>
      <c r="G207" s="233"/>
      <c r="H207" s="237">
        <v>24.370999999999999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130</v>
      </c>
      <c r="AU207" s="243" t="s">
        <v>85</v>
      </c>
      <c r="AV207" s="13" t="s">
        <v>85</v>
      </c>
      <c r="AW207" s="13" t="s">
        <v>32</v>
      </c>
      <c r="AX207" s="13" t="s">
        <v>77</v>
      </c>
      <c r="AY207" s="243" t="s">
        <v>121</v>
      </c>
    </row>
    <row r="208" s="13" customFormat="1">
      <c r="A208" s="13"/>
      <c r="B208" s="232"/>
      <c r="C208" s="233"/>
      <c r="D208" s="234" t="s">
        <v>130</v>
      </c>
      <c r="E208" s="235" t="s">
        <v>1</v>
      </c>
      <c r="F208" s="236" t="s">
        <v>237</v>
      </c>
      <c r="G208" s="233"/>
      <c r="H208" s="237">
        <v>101.65000000000001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130</v>
      </c>
      <c r="AU208" s="243" t="s">
        <v>85</v>
      </c>
      <c r="AV208" s="13" t="s">
        <v>85</v>
      </c>
      <c r="AW208" s="13" t="s">
        <v>32</v>
      </c>
      <c r="AX208" s="13" t="s">
        <v>77</v>
      </c>
      <c r="AY208" s="243" t="s">
        <v>121</v>
      </c>
    </row>
    <row r="209" s="15" customFormat="1">
      <c r="A209" s="15"/>
      <c r="B209" s="255"/>
      <c r="C209" s="256"/>
      <c r="D209" s="234" t="s">
        <v>130</v>
      </c>
      <c r="E209" s="257" t="s">
        <v>1</v>
      </c>
      <c r="F209" s="258" t="s">
        <v>134</v>
      </c>
      <c r="G209" s="256"/>
      <c r="H209" s="259">
        <v>335.12099999999998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130</v>
      </c>
      <c r="AU209" s="265" t="s">
        <v>85</v>
      </c>
      <c r="AV209" s="15" t="s">
        <v>128</v>
      </c>
      <c r="AW209" s="15" t="s">
        <v>32</v>
      </c>
      <c r="AX209" s="15" t="s">
        <v>82</v>
      </c>
      <c r="AY209" s="265" t="s">
        <v>121</v>
      </c>
    </row>
    <row r="210" s="2" customFormat="1" ht="37.8" customHeight="1">
      <c r="A210" s="39"/>
      <c r="B210" s="40"/>
      <c r="C210" s="219" t="s">
        <v>238</v>
      </c>
      <c r="D210" s="219" t="s">
        <v>123</v>
      </c>
      <c r="E210" s="220" t="s">
        <v>239</v>
      </c>
      <c r="F210" s="221" t="s">
        <v>240</v>
      </c>
      <c r="G210" s="222" t="s">
        <v>184</v>
      </c>
      <c r="H210" s="223">
        <v>3136.5</v>
      </c>
      <c r="I210" s="224"/>
      <c r="J210" s="225">
        <f>ROUND(I210*H210,2)</f>
        <v>0</v>
      </c>
      <c r="K210" s="221" t="s">
        <v>127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128</v>
      </c>
      <c r="AT210" s="230" t="s">
        <v>123</v>
      </c>
      <c r="AU210" s="230" t="s">
        <v>85</v>
      </c>
      <c r="AY210" s="18" t="s">
        <v>121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82</v>
      </c>
      <c r="BK210" s="231">
        <f>ROUND(I210*H210,2)</f>
        <v>0</v>
      </c>
      <c r="BL210" s="18" t="s">
        <v>128</v>
      </c>
      <c r="BM210" s="230" t="s">
        <v>241</v>
      </c>
    </row>
    <row r="211" s="13" customFormat="1">
      <c r="A211" s="13"/>
      <c r="B211" s="232"/>
      <c r="C211" s="233"/>
      <c r="D211" s="234" t="s">
        <v>130</v>
      </c>
      <c r="E211" s="235" t="s">
        <v>1</v>
      </c>
      <c r="F211" s="236" t="s">
        <v>242</v>
      </c>
      <c r="G211" s="233"/>
      <c r="H211" s="237">
        <v>3136.5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130</v>
      </c>
      <c r="AU211" s="243" t="s">
        <v>85</v>
      </c>
      <c r="AV211" s="13" t="s">
        <v>85</v>
      </c>
      <c r="AW211" s="13" t="s">
        <v>32</v>
      </c>
      <c r="AX211" s="13" t="s">
        <v>77</v>
      </c>
      <c r="AY211" s="243" t="s">
        <v>121</v>
      </c>
    </row>
    <row r="212" s="15" customFormat="1">
      <c r="A212" s="15"/>
      <c r="B212" s="255"/>
      <c r="C212" s="256"/>
      <c r="D212" s="234" t="s">
        <v>130</v>
      </c>
      <c r="E212" s="257" t="s">
        <v>1</v>
      </c>
      <c r="F212" s="258" t="s">
        <v>134</v>
      </c>
      <c r="G212" s="256"/>
      <c r="H212" s="259">
        <v>3136.5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5" t="s">
        <v>130</v>
      </c>
      <c r="AU212" s="265" t="s">
        <v>85</v>
      </c>
      <c r="AV212" s="15" t="s">
        <v>128</v>
      </c>
      <c r="AW212" s="15" t="s">
        <v>32</v>
      </c>
      <c r="AX212" s="15" t="s">
        <v>82</v>
      </c>
      <c r="AY212" s="265" t="s">
        <v>121</v>
      </c>
    </row>
    <row r="213" s="2" customFormat="1" ht="37.8" customHeight="1">
      <c r="A213" s="39"/>
      <c r="B213" s="40"/>
      <c r="C213" s="219" t="s">
        <v>243</v>
      </c>
      <c r="D213" s="219" t="s">
        <v>123</v>
      </c>
      <c r="E213" s="220" t="s">
        <v>244</v>
      </c>
      <c r="F213" s="221" t="s">
        <v>245</v>
      </c>
      <c r="G213" s="222" t="s">
        <v>184</v>
      </c>
      <c r="H213" s="223">
        <v>145.91999999999999</v>
      </c>
      <c r="I213" s="224"/>
      <c r="J213" s="225">
        <f>ROUND(I213*H213,2)</f>
        <v>0</v>
      </c>
      <c r="K213" s="221" t="s">
        <v>127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128</v>
      </c>
      <c r="AT213" s="230" t="s">
        <v>123</v>
      </c>
      <c r="AU213" s="230" t="s">
        <v>85</v>
      </c>
      <c r="AY213" s="18" t="s">
        <v>121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82</v>
      </c>
      <c r="BK213" s="231">
        <f>ROUND(I213*H213,2)</f>
        <v>0</v>
      </c>
      <c r="BL213" s="18" t="s">
        <v>128</v>
      </c>
      <c r="BM213" s="230" t="s">
        <v>246</v>
      </c>
    </row>
    <row r="214" s="13" customFormat="1">
      <c r="A214" s="13"/>
      <c r="B214" s="232"/>
      <c r="C214" s="233"/>
      <c r="D214" s="234" t="s">
        <v>130</v>
      </c>
      <c r="E214" s="235" t="s">
        <v>1</v>
      </c>
      <c r="F214" s="236" t="s">
        <v>247</v>
      </c>
      <c r="G214" s="233"/>
      <c r="H214" s="237">
        <v>145.91999999999999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130</v>
      </c>
      <c r="AU214" s="243" t="s">
        <v>85</v>
      </c>
      <c r="AV214" s="13" t="s">
        <v>85</v>
      </c>
      <c r="AW214" s="13" t="s">
        <v>32</v>
      </c>
      <c r="AX214" s="13" t="s">
        <v>77</v>
      </c>
      <c r="AY214" s="243" t="s">
        <v>121</v>
      </c>
    </row>
    <row r="215" s="15" customFormat="1">
      <c r="A215" s="15"/>
      <c r="B215" s="255"/>
      <c r="C215" s="256"/>
      <c r="D215" s="234" t="s">
        <v>130</v>
      </c>
      <c r="E215" s="257" t="s">
        <v>1</v>
      </c>
      <c r="F215" s="258" t="s">
        <v>134</v>
      </c>
      <c r="G215" s="256"/>
      <c r="H215" s="259">
        <v>145.91999999999999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130</v>
      </c>
      <c r="AU215" s="265" t="s">
        <v>85</v>
      </c>
      <c r="AV215" s="15" t="s">
        <v>128</v>
      </c>
      <c r="AW215" s="15" t="s">
        <v>32</v>
      </c>
      <c r="AX215" s="15" t="s">
        <v>82</v>
      </c>
      <c r="AY215" s="265" t="s">
        <v>121</v>
      </c>
    </row>
    <row r="216" s="2" customFormat="1" ht="37.8" customHeight="1">
      <c r="A216" s="39"/>
      <c r="B216" s="40"/>
      <c r="C216" s="219" t="s">
        <v>248</v>
      </c>
      <c r="D216" s="219" t="s">
        <v>123</v>
      </c>
      <c r="E216" s="220" t="s">
        <v>249</v>
      </c>
      <c r="F216" s="221" t="s">
        <v>250</v>
      </c>
      <c r="G216" s="222" t="s">
        <v>184</v>
      </c>
      <c r="H216" s="223">
        <v>2188.8000000000002</v>
      </c>
      <c r="I216" s="224"/>
      <c r="J216" s="225">
        <f>ROUND(I216*H216,2)</f>
        <v>0</v>
      </c>
      <c r="K216" s="221" t="s">
        <v>127</v>
      </c>
      <c r="L216" s="45"/>
      <c r="M216" s="226" t="s">
        <v>1</v>
      </c>
      <c r="N216" s="227" t="s">
        <v>42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128</v>
      </c>
      <c r="AT216" s="230" t="s">
        <v>123</v>
      </c>
      <c r="AU216" s="230" t="s">
        <v>85</v>
      </c>
      <c r="AY216" s="18" t="s">
        <v>121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82</v>
      </c>
      <c r="BK216" s="231">
        <f>ROUND(I216*H216,2)</f>
        <v>0</v>
      </c>
      <c r="BL216" s="18" t="s">
        <v>128</v>
      </c>
      <c r="BM216" s="230" t="s">
        <v>251</v>
      </c>
    </row>
    <row r="217" s="13" customFormat="1">
      <c r="A217" s="13"/>
      <c r="B217" s="232"/>
      <c r="C217" s="233"/>
      <c r="D217" s="234" t="s">
        <v>130</v>
      </c>
      <c r="E217" s="235" t="s">
        <v>1</v>
      </c>
      <c r="F217" s="236" t="s">
        <v>252</v>
      </c>
      <c r="G217" s="233"/>
      <c r="H217" s="237">
        <v>2188.8000000000002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130</v>
      </c>
      <c r="AU217" s="243" t="s">
        <v>85</v>
      </c>
      <c r="AV217" s="13" t="s">
        <v>85</v>
      </c>
      <c r="AW217" s="13" t="s">
        <v>32</v>
      </c>
      <c r="AX217" s="13" t="s">
        <v>77</v>
      </c>
      <c r="AY217" s="243" t="s">
        <v>121</v>
      </c>
    </row>
    <row r="218" s="15" customFormat="1">
      <c r="A218" s="15"/>
      <c r="B218" s="255"/>
      <c r="C218" s="256"/>
      <c r="D218" s="234" t="s">
        <v>130</v>
      </c>
      <c r="E218" s="257" t="s">
        <v>1</v>
      </c>
      <c r="F218" s="258" t="s">
        <v>134</v>
      </c>
      <c r="G218" s="256"/>
      <c r="H218" s="259">
        <v>2188.8000000000002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5" t="s">
        <v>130</v>
      </c>
      <c r="AU218" s="265" t="s">
        <v>85</v>
      </c>
      <c r="AV218" s="15" t="s">
        <v>128</v>
      </c>
      <c r="AW218" s="15" t="s">
        <v>32</v>
      </c>
      <c r="AX218" s="15" t="s">
        <v>82</v>
      </c>
      <c r="AY218" s="265" t="s">
        <v>121</v>
      </c>
    </row>
    <row r="219" s="2" customFormat="1" ht="33" customHeight="1">
      <c r="A219" s="39"/>
      <c r="B219" s="40"/>
      <c r="C219" s="219" t="s">
        <v>253</v>
      </c>
      <c r="D219" s="219" t="s">
        <v>123</v>
      </c>
      <c r="E219" s="220" t="s">
        <v>254</v>
      </c>
      <c r="F219" s="221" t="s">
        <v>255</v>
      </c>
      <c r="G219" s="222" t="s">
        <v>256</v>
      </c>
      <c r="H219" s="223">
        <v>639.03999999999996</v>
      </c>
      <c r="I219" s="224"/>
      <c r="J219" s="225">
        <f>ROUND(I219*H219,2)</f>
        <v>0</v>
      </c>
      <c r="K219" s="221" t="s">
        <v>127</v>
      </c>
      <c r="L219" s="45"/>
      <c r="M219" s="226" t="s">
        <v>1</v>
      </c>
      <c r="N219" s="227" t="s">
        <v>42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128</v>
      </c>
      <c r="AT219" s="230" t="s">
        <v>123</v>
      </c>
      <c r="AU219" s="230" t="s">
        <v>85</v>
      </c>
      <c r="AY219" s="18" t="s">
        <v>121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82</v>
      </c>
      <c r="BK219" s="231">
        <f>ROUND(I219*H219,2)</f>
        <v>0</v>
      </c>
      <c r="BL219" s="18" t="s">
        <v>128</v>
      </c>
      <c r="BM219" s="230" t="s">
        <v>257</v>
      </c>
    </row>
    <row r="220" s="13" customFormat="1">
      <c r="A220" s="13"/>
      <c r="B220" s="232"/>
      <c r="C220" s="233"/>
      <c r="D220" s="234" t="s">
        <v>130</v>
      </c>
      <c r="E220" s="235" t="s">
        <v>1</v>
      </c>
      <c r="F220" s="236" t="s">
        <v>258</v>
      </c>
      <c r="G220" s="233"/>
      <c r="H220" s="237">
        <v>639.03599999999994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130</v>
      </c>
      <c r="AU220" s="243" t="s">
        <v>85</v>
      </c>
      <c r="AV220" s="13" t="s">
        <v>85</v>
      </c>
      <c r="AW220" s="13" t="s">
        <v>32</v>
      </c>
      <c r="AX220" s="13" t="s">
        <v>77</v>
      </c>
      <c r="AY220" s="243" t="s">
        <v>121</v>
      </c>
    </row>
    <row r="221" s="15" customFormat="1">
      <c r="A221" s="15"/>
      <c r="B221" s="255"/>
      <c r="C221" s="256"/>
      <c r="D221" s="234" t="s">
        <v>130</v>
      </c>
      <c r="E221" s="257" t="s">
        <v>1</v>
      </c>
      <c r="F221" s="258" t="s">
        <v>134</v>
      </c>
      <c r="G221" s="256"/>
      <c r="H221" s="259">
        <v>639.03599999999994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5" t="s">
        <v>130</v>
      </c>
      <c r="AU221" s="265" t="s">
        <v>85</v>
      </c>
      <c r="AV221" s="15" t="s">
        <v>128</v>
      </c>
      <c r="AW221" s="15" t="s">
        <v>32</v>
      </c>
      <c r="AX221" s="15" t="s">
        <v>77</v>
      </c>
      <c r="AY221" s="265" t="s">
        <v>121</v>
      </c>
    </row>
    <row r="222" s="13" customFormat="1">
      <c r="A222" s="13"/>
      <c r="B222" s="232"/>
      <c r="C222" s="233"/>
      <c r="D222" s="234" t="s">
        <v>130</v>
      </c>
      <c r="E222" s="235" t="s">
        <v>1</v>
      </c>
      <c r="F222" s="236" t="s">
        <v>259</v>
      </c>
      <c r="G222" s="233"/>
      <c r="H222" s="237">
        <v>639.03999999999996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130</v>
      </c>
      <c r="AU222" s="243" t="s">
        <v>85</v>
      </c>
      <c r="AV222" s="13" t="s">
        <v>85</v>
      </c>
      <c r="AW222" s="13" t="s">
        <v>32</v>
      </c>
      <c r="AX222" s="13" t="s">
        <v>82</v>
      </c>
      <c r="AY222" s="243" t="s">
        <v>121</v>
      </c>
    </row>
    <row r="223" s="2" customFormat="1" ht="24.15" customHeight="1">
      <c r="A223" s="39"/>
      <c r="B223" s="40"/>
      <c r="C223" s="219" t="s">
        <v>7</v>
      </c>
      <c r="D223" s="219" t="s">
        <v>123</v>
      </c>
      <c r="E223" s="220" t="s">
        <v>260</v>
      </c>
      <c r="F223" s="221" t="s">
        <v>261</v>
      </c>
      <c r="G223" s="222" t="s">
        <v>184</v>
      </c>
      <c r="H223" s="223">
        <v>195.65000000000001</v>
      </c>
      <c r="I223" s="224"/>
      <c r="J223" s="225">
        <f>ROUND(I223*H223,2)</f>
        <v>0</v>
      </c>
      <c r="K223" s="221" t="s">
        <v>1</v>
      </c>
      <c r="L223" s="45"/>
      <c r="M223" s="226" t="s">
        <v>1</v>
      </c>
      <c r="N223" s="227" t="s">
        <v>42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128</v>
      </c>
      <c r="AT223" s="230" t="s">
        <v>123</v>
      </c>
      <c r="AU223" s="230" t="s">
        <v>85</v>
      </c>
      <c r="AY223" s="18" t="s">
        <v>121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82</v>
      </c>
      <c r="BK223" s="231">
        <f>ROUND(I223*H223,2)</f>
        <v>0</v>
      </c>
      <c r="BL223" s="18" t="s">
        <v>128</v>
      </c>
      <c r="BM223" s="230" t="s">
        <v>262</v>
      </c>
    </row>
    <row r="224" s="13" customFormat="1">
      <c r="A224" s="13"/>
      <c r="B224" s="232"/>
      <c r="C224" s="233"/>
      <c r="D224" s="234" t="s">
        <v>130</v>
      </c>
      <c r="E224" s="235" t="s">
        <v>1</v>
      </c>
      <c r="F224" s="236" t="s">
        <v>263</v>
      </c>
      <c r="G224" s="233"/>
      <c r="H224" s="237">
        <v>194.84999999999999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130</v>
      </c>
      <c r="AU224" s="243" t="s">
        <v>85</v>
      </c>
      <c r="AV224" s="13" t="s">
        <v>85</v>
      </c>
      <c r="AW224" s="13" t="s">
        <v>32</v>
      </c>
      <c r="AX224" s="13" t="s">
        <v>77</v>
      </c>
      <c r="AY224" s="243" t="s">
        <v>121</v>
      </c>
    </row>
    <row r="225" s="14" customFormat="1">
      <c r="A225" s="14"/>
      <c r="B225" s="244"/>
      <c r="C225" s="245"/>
      <c r="D225" s="234" t="s">
        <v>130</v>
      </c>
      <c r="E225" s="246" t="s">
        <v>1</v>
      </c>
      <c r="F225" s="247" t="s">
        <v>264</v>
      </c>
      <c r="G225" s="245"/>
      <c r="H225" s="248">
        <v>194.84999999999999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130</v>
      </c>
      <c r="AU225" s="254" t="s">
        <v>85</v>
      </c>
      <c r="AV225" s="14" t="s">
        <v>133</v>
      </c>
      <c r="AW225" s="14" t="s">
        <v>32</v>
      </c>
      <c r="AX225" s="14" t="s">
        <v>77</v>
      </c>
      <c r="AY225" s="254" t="s">
        <v>121</v>
      </c>
    </row>
    <row r="226" s="13" customFormat="1">
      <c r="A226" s="13"/>
      <c r="B226" s="232"/>
      <c r="C226" s="233"/>
      <c r="D226" s="234" t="s">
        <v>130</v>
      </c>
      <c r="E226" s="235" t="s">
        <v>1</v>
      </c>
      <c r="F226" s="236" t="s">
        <v>265</v>
      </c>
      <c r="G226" s="233"/>
      <c r="H226" s="237">
        <v>0.80000000000000004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130</v>
      </c>
      <c r="AU226" s="243" t="s">
        <v>85</v>
      </c>
      <c r="AV226" s="13" t="s">
        <v>85</v>
      </c>
      <c r="AW226" s="13" t="s">
        <v>32</v>
      </c>
      <c r="AX226" s="13" t="s">
        <v>77</v>
      </c>
      <c r="AY226" s="243" t="s">
        <v>121</v>
      </c>
    </row>
    <row r="227" s="14" customFormat="1">
      <c r="A227" s="14"/>
      <c r="B227" s="244"/>
      <c r="C227" s="245"/>
      <c r="D227" s="234" t="s">
        <v>130</v>
      </c>
      <c r="E227" s="246" t="s">
        <v>1</v>
      </c>
      <c r="F227" s="247" t="s">
        <v>266</v>
      </c>
      <c r="G227" s="245"/>
      <c r="H227" s="248">
        <v>0.80000000000000004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130</v>
      </c>
      <c r="AU227" s="254" t="s">
        <v>85</v>
      </c>
      <c r="AV227" s="14" t="s">
        <v>133</v>
      </c>
      <c r="AW227" s="14" t="s">
        <v>32</v>
      </c>
      <c r="AX227" s="14" t="s">
        <v>77</v>
      </c>
      <c r="AY227" s="254" t="s">
        <v>121</v>
      </c>
    </row>
    <row r="228" s="15" customFormat="1">
      <c r="A228" s="15"/>
      <c r="B228" s="255"/>
      <c r="C228" s="256"/>
      <c r="D228" s="234" t="s">
        <v>130</v>
      </c>
      <c r="E228" s="257" t="s">
        <v>1</v>
      </c>
      <c r="F228" s="258" t="s">
        <v>134</v>
      </c>
      <c r="G228" s="256"/>
      <c r="H228" s="259">
        <v>195.65000000000001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130</v>
      </c>
      <c r="AU228" s="265" t="s">
        <v>85</v>
      </c>
      <c r="AV228" s="15" t="s">
        <v>128</v>
      </c>
      <c r="AW228" s="15" t="s">
        <v>32</v>
      </c>
      <c r="AX228" s="15" t="s">
        <v>82</v>
      </c>
      <c r="AY228" s="265" t="s">
        <v>121</v>
      </c>
    </row>
    <row r="229" s="2" customFormat="1" ht="16.5" customHeight="1">
      <c r="A229" s="39"/>
      <c r="B229" s="40"/>
      <c r="C229" s="270" t="s">
        <v>267</v>
      </c>
      <c r="D229" s="270" t="s">
        <v>268</v>
      </c>
      <c r="E229" s="271" t="s">
        <v>269</v>
      </c>
      <c r="F229" s="272" t="s">
        <v>270</v>
      </c>
      <c r="G229" s="273" t="s">
        <v>256</v>
      </c>
      <c r="H229" s="274">
        <v>373.48000000000002</v>
      </c>
      <c r="I229" s="275"/>
      <c r="J229" s="276">
        <f>ROUND(I229*H229,2)</f>
        <v>0</v>
      </c>
      <c r="K229" s="272" t="s">
        <v>127</v>
      </c>
      <c r="L229" s="277"/>
      <c r="M229" s="278" t="s">
        <v>1</v>
      </c>
      <c r="N229" s="279" t="s">
        <v>42</v>
      </c>
      <c r="O229" s="92"/>
      <c r="P229" s="228">
        <f>O229*H229</f>
        <v>0</v>
      </c>
      <c r="Q229" s="228">
        <v>1</v>
      </c>
      <c r="R229" s="228">
        <f>Q229*H229</f>
        <v>373.48000000000002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166</v>
      </c>
      <c r="AT229" s="230" t="s">
        <v>268</v>
      </c>
      <c r="AU229" s="230" t="s">
        <v>85</v>
      </c>
      <c r="AY229" s="18" t="s">
        <v>121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82</v>
      </c>
      <c r="BK229" s="231">
        <f>ROUND(I229*H229,2)</f>
        <v>0</v>
      </c>
      <c r="BL229" s="18" t="s">
        <v>128</v>
      </c>
      <c r="BM229" s="230" t="s">
        <v>271</v>
      </c>
    </row>
    <row r="230" s="13" customFormat="1">
      <c r="A230" s="13"/>
      <c r="B230" s="232"/>
      <c r="C230" s="233"/>
      <c r="D230" s="234" t="s">
        <v>130</v>
      </c>
      <c r="E230" s="235" t="s">
        <v>1</v>
      </c>
      <c r="F230" s="236" t="s">
        <v>272</v>
      </c>
      <c r="G230" s="233"/>
      <c r="H230" s="237">
        <v>371.94900000000001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130</v>
      </c>
      <c r="AU230" s="243" t="s">
        <v>85</v>
      </c>
      <c r="AV230" s="13" t="s">
        <v>85</v>
      </c>
      <c r="AW230" s="13" t="s">
        <v>32</v>
      </c>
      <c r="AX230" s="13" t="s">
        <v>77</v>
      </c>
      <c r="AY230" s="243" t="s">
        <v>121</v>
      </c>
    </row>
    <row r="231" s="13" customFormat="1">
      <c r="A231" s="13"/>
      <c r="B231" s="232"/>
      <c r="C231" s="233"/>
      <c r="D231" s="234" t="s">
        <v>130</v>
      </c>
      <c r="E231" s="235" t="s">
        <v>1</v>
      </c>
      <c r="F231" s="236" t="s">
        <v>273</v>
      </c>
      <c r="G231" s="233"/>
      <c r="H231" s="237">
        <v>1.5269999999999999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130</v>
      </c>
      <c r="AU231" s="243" t="s">
        <v>85</v>
      </c>
      <c r="AV231" s="13" t="s">
        <v>85</v>
      </c>
      <c r="AW231" s="13" t="s">
        <v>32</v>
      </c>
      <c r="AX231" s="13" t="s">
        <v>77</v>
      </c>
      <c r="AY231" s="243" t="s">
        <v>121</v>
      </c>
    </row>
    <row r="232" s="14" customFormat="1">
      <c r="A232" s="14"/>
      <c r="B232" s="244"/>
      <c r="C232" s="245"/>
      <c r="D232" s="234" t="s">
        <v>130</v>
      </c>
      <c r="E232" s="246" t="s">
        <v>1</v>
      </c>
      <c r="F232" s="247" t="s">
        <v>274</v>
      </c>
      <c r="G232" s="245"/>
      <c r="H232" s="248">
        <v>373.476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130</v>
      </c>
      <c r="AU232" s="254" t="s">
        <v>85</v>
      </c>
      <c r="AV232" s="14" t="s">
        <v>133</v>
      </c>
      <c r="AW232" s="14" t="s">
        <v>32</v>
      </c>
      <c r="AX232" s="14" t="s">
        <v>77</v>
      </c>
      <c r="AY232" s="254" t="s">
        <v>121</v>
      </c>
    </row>
    <row r="233" s="15" customFormat="1">
      <c r="A233" s="15"/>
      <c r="B233" s="255"/>
      <c r="C233" s="256"/>
      <c r="D233" s="234" t="s">
        <v>130</v>
      </c>
      <c r="E233" s="257" t="s">
        <v>1</v>
      </c>
      <c r="F233" s="258" t="s">
        <v>134</v>
      </c>
      <c r="G233" s="256"/>
      <c r="H233" s="259">
        <v>373.476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130</v>
      </c>
      <c r="AU233" s="265" t="s">
        <v>85</v>
      </c>
      <c r="AV233" s="15" t="s">
        <v>128</v>
      </c>
      <c r="AW233" s="15" t="s">
        <v>32</v>
      </c>
      <c r="AX233" s="15" t="s">
        <v>77</v>
      </c>
      <c r="AY233" s="265" t="s">
        <v>121</v>
      </c>
    </row>
    <row r="234" s="13" customFormat="1">
      <c r="A234" s="13"/>
      <c r="B234" s="232"/>
      <c r="C234" s="233"/>
      <c r="D234" s="234" t="s">
        <v>130</v>
      </c>
      <c r="E234" s="235" t="s">
        <v>1</v>
      </c>
      <c r="F234" s="236" t="s">
        <v>275</v>
      </c>
      <c r="G234" s="233"/>
      <c r="H234" s="237">
        <v>373.48000000000002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130</v>
      </c>
      <c r="AU234" s="243" t="s">
        <v>85</v>
      </c>
      <c r="AV234" s="13" t="s">
        <v>85</v>
      </c>
      <c r="AW234" s="13" t="s">
        <v>32</v>
      </c>
      <c r="AX234" s="13" t="s">
        <v>82</v>
      </c>
      <c r="AY234" s="243" t="s">
        <v>121</v>
      </c>
    </row>
    <row r="235" s="2" customFormat="1" ht="24.15" customHeight="1">
      <c r="A235" s="39"/>
      <c r="B235" s="40"/>
      <c r="C235" s="219" t="s">
        <v>276</v>
      </c>
      <c r="D235" s="219" t="s">
        <v>123</v>
      </c>
      <c r="E235" s="220" t="s">
        <v>277</v>
      </c>
      <c r="F235" s="221" t="s">
        <v>278</v>
      </c>
      <c r="G235" s="222" t="s">
        <v>126</v>
      </c>
      <c r="H235" s="223">
        <v>178</v>
      </c>
      <c r="I235" s="224"/>
      <c r="J235" s="225">
        <f>ROUND(I235*H235,2)</f>
        <v>0</v>
      </c>
      <c r="K235" s="221" t="s">
        <v>127</v>
      </c>
      <c r="L235" s="45"/>
      <c r="M235" s="226" t="s">
        <v>1</v>
      </c>
      <c r="N235" s="227" t="s">
        <v>42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128</v>
      </c>
      <c r="AT235" s="230" t="s">
        <v>123</v>
      </c>
      <c r="AU235" s="230" t="s">
        <v>85</v>
      </c>
      <c r="AY235" s="18" t="s">
        <v>121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82</v>
      </c>
      <c r="BK235" s="231">
        <f>ROUND(I235*H235,2)</f>
        <v>0</v>
      </c>
      <c r="BL235" s="18" t="s">
        <v>128</v>
      </c>
      <c r="BM235" s="230" t="s">
        <v>279</v>
      </c>
    </row>
    <row r="236" s="13" customFormat="1">
      <c r="A236" s="13"/>
      <c r="B236" s="232"/>
      <c r="C236" s="233"/>
      <c r="D236" s="234" t="s">
        <v>130</v>
      </c>
      <c r="E236" s="235" t="s">
        <v>1</v>
      </c>
      <c r="F236" s="236" t="s">
        <v>280</v>
      </c>
      <c r="G236" s="233"/>
      <c r="H236" s="237">
        <v>178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130</v>
      </c>
      <c r="AU236" s="243" t="s">
        <v>85</v>
      </c>
      <c r="AV236" s="13" t="s">
        <v>85</v>
      </c>
      <c r="AW236" s="13" t="s">
        <v>32</v>
      </c>
      <c r="AX236" s="13" t="s">
        <v>77</v>
      </c>
      <c r="AY236" s="243" t="s">
        <v>121</v>
      </c>
    </row>
    <row r="237" s="15" customFormat="1">
      <c r="A237" s="15"/>
      <c r="B237" s="255"/>
      <c r="C237" s="256"/>
      <c r="D237" s="234" t="s">
        <v>130</v>
      </c>
      <c r="E237" s="257" t="s">
        <v>1</v>
      </c>
      <c r="F237" s="258" t="s">
        <v>134</v>
      </c>
      <c r="G237" s="256"/>
      <c r="H237" s="259">
        <v>178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5" t="s">
        <v>130</v>
      </c>
      <c r="AU237" s="265" t="s">
        <v>85</v>
      </c>
      <c r="AV237" s="15" t="s">
        <v>128</v>
      </c>
      <c r="AW237" s="15" t="s">
        <v>32</v>
      </c>
      <c r="AX237" s="15" t="s">
        <v>82</v>
      </c>
      <c r="AY237" s="265" t="s">
        <v>121</v>
      </c>
    </row>
    <row r="238" s="2" customFormat="1" ht="24.15" customHeight="1">
      <c r="A238" s="39"/>
      <c r="B238" s="40"/>
      <c r="C238" s="219" t="s">
        <v>281</v>
      </c>
      <c r="D238" s="219" t="s">
        <v>123</v>
      </c>
      <c r="E238" s="220" t="s">
        <v>282</v>
      </c>
      <c r="F238" s="221" t="s">
        <v>283</v>
      </c>
      <c r="G238" s="222" t="s">
        <v>126</v>
      </c>
      <c r="H238" s="223">
        <v>110</v>
      </c>
      <c r="I238" s="224"/>
      <c r="J238" s="225">
        <f>ROUND(I238*H238,2)</f>
        <v>0</v>
      </c>
      <c r="K238" s="221" t="s">
        <v>127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128</v>
      </c>
      <c r="AT238" s="230" t="s">
        <v>123</v>
      </c>
      <c r="AU238" s="230" t="s">
        <v>85</v>
      </c>
      <c r="AY238" s="18" t="s">
        <v>121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82</v>
      </c>
      <c r="BK238" s="231">
        <f>ROUND(I238*H238,2)</f>
        <v>0</v>
      </c>
      <c r="BL238" s="18" t="s">
        <v>128</v>
      </c>
      <c r="BM238" s="230" t="s">
        <v>284</v>
      </c>
    </row>
    <row r="239" s="13" customFormat="1">
      <c r="A239" s="13"/>
      <c r="B239" s="232"/>
      <c r="C239" s="233"/>
      <c r="D239" s="234" t="s">
        <v>130</v>
      </c>
      <c r="E239" s="235" t="s">
        <v>1</v>
      </c>
      <c r="F239" s="236" t="s">
        <v>285</v>
      </c>
      <c r="G239" s="233"/>
      <c r="H239" s="237">
        <v>15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130</v>
      </c>
      <c r="AU239" s="243" t="s">
        <v>85</v>
      </c>
      <c r="AV239" s="13" t="s">
        <v>85</v>
      </c>
      <c r="AW239" s="13" t="s">
        <v>32</v>
      </c>
      <c r="AX239" s="13" t="s">
        <v>77</v>
      </c>
      <c r="AY239" s="243" t="s">
        <v>121</v>
      </c>
    </row>
    <row r="240" s="13" customFormat="1">
      <c r="A240" s="13"/>
      <c r="B240" s="232"/>
      <c r="C240" s="233"/>
      <c r="D240" s="234" t="s">
        <v>130</v>
      </c>
      <c r="E240" s="235" t="s">
        <v>1</v>
      </c>
      <c r="F240" s="236" t="s">
        <v>286</v>
      </c>
      <c r="G240" s="233"/>
      <c r="H240" s="237">
        <v>15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130</v>
      </c>
      <c r="AU240" s="243" t="s">
        <v>85</v>
      </c>
      <c r="AV240" s="13" t="s">
        <v>85</v>
      </c>
      <c r="AW240" s="13" t="s">
        <v>32</v>
      </c>
      <c r="AX240" s="13" t="s">
        <v>77</v>
      </c>
      <c r="AY240" s="243" t="s">
        <v>121</v>
      </c>
    </row>
    <row r="241" s="13" customFormat="1">
      <c r="A241" s="13"/>
      <c r="B241" s="232"/>
      <c r="C241" s="233"/>
      <c r="D241" s="234" t="s">
        <v>130</v>
      </c>
      <c r="E241" s="235" t="s">
        <v>1</v>
      </c>
      <c r="F241" s="236" t="s">
        <v>287</v>
      </c>
      <c r="G241" s="233"/>
      <c r="H241" s="237">
        <v>15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130</v>
      </c>
      <c r="AU241" s="243" t="s">
        <v>85</v>
      </c>
      <c r="AV241" s="13" t="s">
        <v>85</v>
      </c>
      <c r="AW241" s="13" t="s">
        <v>32</v>
      </c>
      <c r="AX241" s="13" t="s">
        <v>77</v>
      </c>
      <c r="AY241" s="243" t="s">
        <v>121</v>
      </c>
    </row>
    <row r="242" s="13" customFormat="1">
      <c r="A242" s="13"/>
      <c r="B242" s="232"/>
      <c r="C242" s="233"/>
      <c r="D242" s="234" t="s">
        <v>130</v>
      </c>
      <c r="E242" s="235" t="s">
        <v>1</v>
      </c>
      <c r="F242" s="236" t="s">
        <v>191</v>
      </c>
      <c r="G242" s="233"/>
      <c r="H242" s="237">
        <v>15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130</v>
      </c>
      <c r="AU242" s="243" t="s">
        <v>85</v>
      </c>
      <c r="AV242" s="13" t="s">
        <v>85</v>
      </c>
      <c r="AW242" s="13" t="s">
        <v>32</v>
      </c>
      <c r="AX242" s="13" t="s">
        <v>77</v>
      </c>
      <c r="AY242" s="243" t="s">
        <v>121</v>
      </c>
    </row>
    <row r="243" s="13" customFormat="1">
      <c r="A243" s="13"/>
      <c r="B243" s="232"/>
      <c r="C243" s="233"/>
      <c r="D243" s="234" t="s">
        <v>130</v>
      </c>
      <c r="E243" s="235" t="s">
        <v>1</v>
      </c>
      <c r="F243" s="236" t="s">
        <v>288</v>
      </c>
      <c r="G243" s="233"/>
      <c r="H243" s="237">
        <v>30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130</v>
      </c>
      <c r="AU243" s="243" t="s">
        <v>85</v>
      </c>
      <c r="AV243" s="13" t="s">
        <v>85</v>
      </c>
      <c r="AW243" s="13" t="s">
        <v>32</v>
      </c>
      <c r="AX243" s="13" t="s">
        <v>77</v>
      </c>
      <c r="AY243" s="243" t="s">
        <v>121</v>
      </c>
    </row>
    <row r="244" s="13" customFormat="1">
      <c r="A244" s="13"/>
      <c r="B244" s="232"/>
      <c r="C244" s="233"/>
      <c r="D244" s="234" t="s">
        <v>130</v>
      </c>
      <c r="E244" s="235" t="s">
        <v>1</v>
      </c>
      <c r="F244" s="236" t="s">
        <v>289</v>
      </c>
      <c r="G244" s="233"/>
      <c r="H244" s="237">
        <v>10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130</v>
      </c>
      <c r="AU244" s="243" t="s">
        <v>85</v>
      </c>
      <c r="AV244" s="13" t="s">
        <v>85</v>
      </c>
      <c r="AW244" s="13" t="s">
        <v>32</v>
      </c>
      <c r="AX244" s="13" t="s">
        <v>77</v>
      </c>
      <c r="AY244" s="243" t="s">
        <v>121</v>
      </c>
    </row>
    <row r="245" s="13" customFormat="1">
      <c r="A245" s="13"/>
      <c r="B245" s="232"/>
      <c r="C245" s="233"/>
      <c r="D245" s="234" t="s">
        <v>130</v>
      </c>
      <c r="E245" s="235" t="s">
        <v>1</v>
      </c>
      <c r="F245" s="236" t="s">
        <v>290</v>
      </c>
      <c r="G245" s="233"/>
      <c r="H245" s="237">
        <v>10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130</v>
      </c>
      <c r="AU245" s="243" t="s">
        <v>85</v>
      </c>
      <c r="AV245" s="13" t="s">
        <v>85</v>
      </c>
      <c r="AW245" s="13" t="s">
        <v>32</v>
      </c>
      <c r="AX245" s="13" t="s">
        <v>77</v>
      </c>
      <c r="AY245" s="243" t="s">
        <v>121</v>
      </c>
    </row>
    <row r="246" s="15" customFormat="1">
      <c r="A246" s="15"/>
      <c r="B246" s="255"/>
      <c r="C246" s="256"/>
      <c r="D246" s="234" t="s">
        <v>130</v>
      </c>
      <c r="E246" s="257" t="s">
        <v>1</v>
      </c>
      <c r="F246" s="258" t="s">
        <v>134</v>
      </c>
      <c r="G246" s="256"/>
      <c r="H246" s="259">
        <v>110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5" t="s">
        <v>130</v>
      </c>
      <c r="AU246" s="265" t="s">
        <v>85</v>
      </c>
      <c r="AV246" s="15" t="s">
        <v>128</v>
      </c>
      <c r="AW246" s="15" t="s">
        <v>32</v>
      </c>
      <c r="AX246" s="15" t="s">
        <v>82</v>
      </c>
      <c r="AY246" s="265" t="s">
        <v>121</v>
      </c>
    </row>
    <row r="247" s="2" customFormat="1" ht="16.5" customHeight="1">
      <c r="A247" s="39"/>
      <c r="B247" s="40"/>
      <c r="C247" s="219" t="s">
        <v>291</v>
      </c>
      <c r="D247" s="219" t="s">
        <v>123</v>
      </c>
      <c r="E247" s="220" t="s">
        <v>292</v>
      </c>
      <c r="F247" s="221" t="s">
        <v>293</v>
      </c>
      <c r="G247" s="222" t="s">
        <v>126</v>
      </c>
      <c r="H247" s="223">
        <v>240</v>
      </c>
      <c r="I247" s="224"/>
      <c r="J247" s="225">
        <f>ROUND(I247*H247,2)</f>
        <v>0</v>
      </c>
      <c r="K247" s="221" t="s">
        <v>127</v>
      </c>
      <c r="L247" s="45"/>
      <c r="M247" s="226" t="s">
        <v>1</v>
      </c>
      <c r="N247" s="227" t="s">
        <v>42</v>
      </c>
      <c r="O247" s="92"/>
      <c r="P247" s="228">
        <f>O247*H247</f>
        <v>0</v>
      </c>
      <c r="Q247" s="228">
        <v>0.0039699999999999996</v>
      </c>
      <c r="R247" s="228">
        <f>Q247*H247</f>
        <v>0.95279999999999987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128</v>
      </c>
      <c r="AT247" s="230" t="s">
        <v>123</v>
      </c>
      <c r="AU247" s="230" t="s">
        <v>85</v>
      </c>
      <c r="AY247" s="18" t="s">
        <v>121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82</v>
      </c>
      <c r="BK247" s="231">
        <f>ROUND(I247*H247,2)</f>
        <v>0</v>
      </c>
      <c r="BL247" s="18" t="s">
        <v>128</v>
      </c>
      <c r="BM247" s="230" t="s">
        <v>294</v>
      </c>
    </row>
    <row r="248" s="13" customFormat="1">
      <c r="A248" s="13"/>
      <c r="B248" s="232"/>
      <c r="C248" s="233"/>
      <c r="D248" s="234" t="s">
        <v>130</v>
      </c>
      <c r="E248" s="235" t="s">
        <v>1</v>
      </c>
      <c r="F248" s="236" t="s">
        <v>295</v>
      </c>
      <c r="G248" s="233"/>
      <c r="H248" s="237">
        <v>30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130</v>
      </c>
      <c r="AU248" s="243" t="s">
        <v>85</v>
      </c>
      <c r="AV248" s="13" t="s">
        <v>85</v>
      </c>
      <c r="AW248" s="13" t="s">
        <v>32</v>
      </c>
      <c r="AX248" s="13" t="s">
        <v>77</v>
      </c>
      <c r="AY248" s="243" t="s">
        <v>121</v>
      </c>
    </row>
    <row r="249" s="13" customFormat="1">
      <c r="A249" s="13"/>
      <c r="B249" s="232"/>
      <c r="C249" s="233"/>
      <c r="D249" s="234" t="s">
        <v>130</v>
      </c>
      <c r="E249" s="235" t="s">
        <v>1</v>
      </c>
      <c r="F249" s="236" t="s">
        <v>296</v>
      </c>
      <c r="G249" s="233"/>
      <c r="H249" s="237">
        <v>30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130</v>
      </c>
      <c r="AU249" s="243" t="s">
        <v>85</v>
      </c>
      <c r="AV249" s="13" t="s">
        <v>85</v>
      </c>
      <c r="AW249" s="13" t="s">
        <v>32</v>
      </c>
      <c r="AX249" s="13" t="s">
        <v>77</v>
      </c>
      <c r="AY249" s="243" t="s">
        <v>121</v>
      </c>
    </row>
    <row r="250" s="13" customFormat="1">
      <c r="A250" s="13"/>
      <c r="B250" s="232"/>
      <c r="C250" s="233"/>
      <c r="D250" s="234" t="s">
        <v>130</v>
      </c>
      <c r="E250" s="235" t="s">
        <v>1</v>
      </c>
      <c r="F250" s="236" t="s">
        <v>297</v>
      </c>
      <c r="G250" s="233"/>
      <c r="H250" s="237">
        <v>30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130</v>
      </c>
      <c r="AU250" s="243" t="s">
        <v>85</v>
      </c>
      <c r="AV250" s="13" t="s">
        <v>85</v>
      </c>
      <c r="AW250" s="13" t="s">
        <v>32</v>
      </c>
      <c r="AX250" s="13" t="s">
        <v>77</v>
      </c>
      <c r="AY250" s="243" t="s">
        <v>121</v>
      </c>
    </row>
    <row r="251" s="13" customFormat="1">
      <c r="A251" s="13"/>
      <c r="B251" s="232"/>
      <c r="C251" s="233"/>
      <c r="D251" s="234" t="s">
        <v>130</v>
      </c>
      <c r="E251" s="235" t="s">
        <v>1</v>
      </c>
      <c r="F251" s="236" t="s">
        <v>298</v>
      </c>
      <c r="G251" s="233"/>
      <c r="H251" s="237">
        <v>30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130</v>
      </c>
      <c r="AU251" s="243" t="s">
        <v>85</v>
      </c>
      <c r="AV251" s="13" t="s">
        <v>85</v>
      </c>
      <c r="AW251" s="13" t="s">
        <v>32</v>
      </c>
      <c r="AX251" s="13" t="s">
        <v>77</v>
      </c>
      <c r="AY251" s="243" t="s">
        <v>121</v>
      </c>
    </row>
    <row r="252" s="13" customFormat="1">
      <c r="A252" s="13"/>
      <c r="B252" s="232"/>
      <c r="C252" s="233"/>
      <c r="D252" s="234" t="s">
        <v>130</v>
      </c>
      <c r="E252" s="235" t="s">
        <v>1</v>
      </c>
      <c r="F252" s="236" t="s">
        <v>299</v>
      </c>
      <c r="G252" s="233"/>
      <c r="H252" s="237">
        <v>50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130</v>
      </c>
      <c r="AU252" s="243" t="s">
        <v>85</v>
      </c>
      <c r="AV252" s="13" t="s">
        <v>85</v>
      </c>
      <c r="AW252" s="13" t="s">
        <v>32</v>
      </c>
      <c r="AX252" s="13" t="s">
        <v>77</v>
      </c>
      <c r="AY252" s="243" t="s">
        <v>121</v>
      </c>
    </row>
    <row r="253" s="13" customFormat="1">
      <c r="A253" s="13"/>
      <c r="B253" s="232"/>
      <c r="C253" s="233"/>
      <c r="D253" s="234" t="s">
        <v>130</v>
      </c>
      <c r="E253" s="235" t="s">
        <v>1</v>
      </c>
      <c r="F253" s="236" t="s">
        <v>300</v>
      </c>
      <c r="G253" s="233"/>
      <c r="H253" s="237">
        <v>50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130</v>
      </c>
      <c r="AU253" s="243" t="s">
        <v>85</v>
      </c>
      <c r="AV253" s="13" t="s">
        <v>85</v>
      </c>
      <c r="AW253" s="13" t="s">
        <v>32</v>
      </c>
      <c r="AX253" s="13" t="s">
        <v>77</v>
      </c>
      <c r="AY253" s="243" t="s">
        <v>121</v>
      </c>
    </row>
    <row r="254" s="13" customFormat="1">
      <c r="A254" s="13"/>
      <c r="B254" s="232"/>
      <c r="C254" s="233"/>
      <c r="D254" s="234" t="s">
        <v>130</v>
      </c>
      <c r="E254" s="235" t="s">
        <v>1</v>
      </c>
      <c r="F254" s="236" t="s">
        <v>301</v>
      </c>
      <c r="G254" s="233"/>
      <c r="H254" s="237">
        <v>20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130</v>
      </c>
      <c r="AU254" s="243" t="s">
        <v>85</v>
      </c>
      <c r="AV254" s="13" t="s">
        <v>85</v>
      </c>
      <c r="AW254" s="13" t="s">
        <v>32</v>
      </c>
      <c r="AX254" s="13" t="s">
        <v>77</v>
      </c>
      <c r="AY254" s="243" t="s">
        <v>121</v>
      </c>
    </row>
    <row r="255" s="15" customFormat="1">
      <c r="A255" s="15"/>
      <c r="B255" s="255"/>
      <c r="C255" s="256"/>
      <c r="D255" s="234" t="s">
        <v>130</v>
      </c>
      <c r="E255" s="257" t="s">
        <v>1</v>
      </c>
      <c r="F255" s="258" t="s">
        <v>134</v>
      </c>
      <c r="G255" s="256"/>
      <c r="H255" s="259">
        <v>240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5" t="s">
        <v>130</v>
      </c>
      <c r="AU255" s="265" t="s">
        <v>85</v>
      </c>
      <c r="AV255" s="15" t="s">
        <v>128</v>
      </c>
      <c r="AW255" s="15" t="s">
        <v>32</v>
      </c>
      <c r="AX255" s="15" t="s">
        <v>82</v>
      </c>
      <c r="AY255" s="265" t="s">
        <v>121</v>
      </c>
    </row>
    <row r="256" s="2" customFormat="1" ht="16.5" customHeight="1">
      <c r="A256" s="39"/>
      <c r="B256" s="40"/>
      <c r="C256" s="270" t="s">
        <v>302</v>
      </c>
      <c r="D256" s="270" t="s">
        <v>268</v>
      </c>
      <c r="E256" s="271" t="s">
        <v>303</v>
      </c>
      <c r="F256" s="272" t="s">
        <v>304</v>
      </c>
      <c r="G256" s="273" t="s">
        <v>305</v>
      </c>
      <c r="H256" s="274">
        <v>0.155</v>
      </c>
      <c r="I256" s="275"/>
      <c r="J256" s="276">
        <f>ROUND(I256*H256,2)</f>
        <v>0</v>
      </c>
      <c r="K256" s="272" t="s">
        <v>127</v>
      </c>
      <c r="L256" s="277"/>
      <c r="M256" s="278" t="s">
        <v>1</v>
      </c>
      <c r="N256" s="279" t="s">
        <v>42</v>
      </c>
      <c r="O256" s="92"/>
      <c r="P256" s="228">
        <f>O256*H256</f>
        <v>0</v>
      </c>
      <c r="Q256" s="228">
        <v>0.001</v>
      </c>
      <c r="R256" s="228">
        <f>Q256*H256</f>
        <v>0.000155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166</v>
      </c>
      <c r="AT256" s="230" t="s">
        <v>268</v>
      </c>
      <c r="AU256" s="230" t="s">
        <v>85</v>
      </c>
      <c r="AY256" s="18" t="s">
        <v>121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82</v>
      </c>
      <c r="BK256" s="231">
        <f>ROUND(I256*H256,2)</f>
        <v>0</v>
      </c>
      <c r="BL256" s="18" t="s">
        <v>128</v>
      </c>
      <c r="BM256" s="230" t="s">
        <v>306</v>
      </c>
    </row>
    <row r="257" s="13" customFormat="1">
      <c r="A257" s="13"/>
      <c r="B257" s="232"/>
      <c r="C257" s="233"/>
      <c r="D257" s="234" t="s">
        <v>130</v>
      </c>
      <c r="E257" s="235" t="s">
        <v>1</v>
      </c>
      <c r="F257" s="236" t="s">
        <v>307</v>
      </c>
      <c r="G257" s="233"/>
      <c r="H257" s="237">
        <v>6.1799999999999997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130</v>
      </c>
      <c r="AU257" s="243" t="s">
        <v>85</v>
      </c>
      <c r="AV257" s="13" t="s">
        <v>85</v>
      </c>
      <c r="AW257" s="13" t="s">
        <v>32</v>
      </c>
      <c r="AX257" s="13" t="s">
        <v>77</v>
      </c>
      <c r="AY257" s="243" t="s">
        <v>121</v>
      </c>
    </row>
    <row r="258" s="15" customFormat="1">
      <c r="A258" s="15"/>
      <c r="B258" s="255"/>
      <c r="C258" s="256"/>
      <c r="D258" s="234" t="s">
        <v>130</v>
      </c>
      <c r="E258" s="257" t="s">
        <v>1</v>
      </c>
      <c r="F258" s="258" t="s">
        <v>134</v>
      </c>
      <c r="G258" s="256"/>
      <c r="H258" s="259">
        <v>6.1799999999999997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5" t="s">
        <v>130</v>
      </c>
      <c r="AU258" s="265" t="s">
        <v>85</v>
      </c>
      <c r="AV258" s="15" t="s">
        <v>128</v>
      </c>
      <c r="AW258" s="15" t="s">
        <v>32</v>
      </c>
      <c r="AX258" s="15" t="s">
        <v>82</v>
      </c>
      <c r="AY258" s="265" t="s">
        <v>121</v>
      </c>
    </row>
    <row r="259" s="13" customFormat="1">
      <c r="A259" s="13"/>
      <c r="B259" s="232"/>
      <c r="C259" s="233"/>
      <c r="D259" s="234" t="s">
        <v>130</v>
      </c>
      <c r="E259" s="233"/>
      <c r="F259" s="236" t="s">
        <v>308</v>
      </c>
      <c r="G259" s="233"/>
      <c r="H259" s="237">
        <v>0.155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130</v>
      </c>
      <c r="AU259" s="243" t="s">
        <v>85</v>
      </c>
      <c r="AV259" s="13" t="s">
        <v>85</v>
      </c>
      <c r="AW259" s="13" t="s">
        <v>4</v>
      </c>
      <c r="AX259" s="13" t="s">
        <v>82</v>
      </c>
      <c r="AY259" s="243" t="s">
        <v>121</v>
      </c>
    </row>
    <row r="260" s="2" customFormat="1" ht="16.5" customHeight="1">
      <c r="A260" s="39"/>
      <c r="B260" s="40"/>
      <c r="C260" s="219" t="s">
        <v>309</v>
      </c>
      <c r="D260" s="219" t="s">
        <v>123</v>
      </c>
      <c r="E260" s="220" t="s">
        <v>310</v>
      </c>
      <c r="F260" s="221" t="s">
        <v>311</v>
      </c>
      <c r="G260" s="222" t="s">
        <v>184</v>
      </c>
      <c r="H260" s="223">
        <v>1.2</v>
      </c>
      <c r="I260" s="224"/>
      <c r="J260" s="225">
        <f>ROUND(I260*H260,2)</f>
        <v>0</v>
      </c>
      <c r="K260" s="221" t="s">
        <v>127</v>
      </c>
      <c r="L260" s="45"/>
      <c r="M260" s="226" t="s">
        <v>1</v>
      </c>
      <c r="N260" s="227" t="s">
        <v>42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128</v>
      </c>
      <c r="AT260" s="230" t="s">
        <v>123</v>
      </c>
      <c r="AU260" s="230" t="s">
        <v>85</v>
      </c>
      <c r="AY260" s="18" t="s">
        <v>121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82</v>
      </c>
      <c r="BK260" s="231">
        <f>ROUND(I260*H260,2)</f>
        <v>0</v>
      </c>
      <c r="BL260" s="18" t="s">
        <v>128</v>
      </c>
      <c r="BM260" s="230" t="s">
        <v>312</v>
      </c>
    </row>
    <row r="261" s="13" customFormat="1">
      <c r="A261" s="13"/>
      <c r="B261" s="232"/>
      <c r="C261" s="233"/>
      <c r="D261" s="234" t="s">
        <v>130</v>
      </c>
      <c r="E261" s="235" t="s">
        <v>1</v>
      </c>
      <c r="F261" s="236" t="s">
        <v>313</v>
      </c>
      <c r="G261" s="233"/>
      <c r="H261" s="237">
        <v>1.2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130</v>
      </c>
      <c r="AU261" s="243" t="s">
        <v>85</v>
      </c>
      <c r="AV261" s="13" t="s">
        <v>85</v>
      </c>
      <c r="AW261" s="13" t="s">
        <v>32</v>
      </c>
      <c r="AX261" s="13" t="s">
        <v>77</v>
      </c>
      <c r="AY261" s="243" t="s">
        <v>121</v>
      </c>
    </row>
    <row r="262" s="15" customFormat="1">
      <c r="A262" s="15"/>
      <c r="B262" s="255"/>
      <c r="C262" s="256"/>
      <c r="D262" s="234" t="s">
        <v>130</v>
      </c>
      <c r="E262" s="257" t="s">
        <v>1</v>
      </c>
      <c r="F262" s="258" t="s">
        <v>134</v>
      </c>
      <c r="G262" s="256"/>
      <c r="H262" s="259">
        <v>1.2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5" t="s">
        <v>130</v>
      </c>
      <c r="AU262" s="265" t="s">
        <v>85</v>
      </c>
      <c r="AV262" s="15" t="s">
        <v>128</v>
      </c>
      <c r="AW262" s="15" t="s">
        <v>32</v>
      </c>
      <c r="AX262" s="15" t="s">
        <v>82</v>
      </c>
      <c r="AY262" s="265" t="s">
        <v>121</v>
      </c>
    </row>
    <row r="263" s="12" customFormat="1" ht="22.8" customHeight="1">
      <c r="A263" s="12"/>
      <c r="B263" s="203"/>
      <c r="C263" s="204"/>
      <c r="D263" s="205" t="s">
        <v>76</v>
      </c>
      <c r="E263" s="217" t="s">
        <v>85</v>
      </c>
      <c r="F263" s="217" t="s">
        <v>314</v>
      </c>
      <c r="G263" s="204"/>
      <c r="H263" s="204"/>
      <c r="I263" s="207"/>
      <c r="J263" s="218">
        <f>BK263</f>
        <v>0</v>
      </c>
      <c r="K263" s="204"/>
      <c r="L263" s="209"/>
      <c r="M263" s="210"/>
      <c r="N263" s="211"/>
      <c r="O263" s="211"/>
      <c r="P263" s="212">
        <f>SUM(P264:P282)</f>
        <v>0</v>
      </c>
      <c r="Q263" s="211"/>
      <c r="R263" s="212">
        <f>SUM(R264:R282)</f>
        <v>18.957895100000002</v>
      </c>
      <c r="S263" s="211"/>
      <c r="T263" s="213">
        <f>SUM(T264:T282)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4" t="s">
        <v>82</v>
      </c>
      <c r="AT263" s="215" t="s">
        <v>76</v>
      </c>
      <c r="AU263" s="215" t="s">
        <v>82</v>
      </c>
      <c r="AY263" s="214" t="s">
        <v>121</v>
      </c>
      <c r="BK263" s="216">
        <f>SUM(BK264:BK282)</f>
        <v>0</v>
      </c>
    </row>
    <row r="264" s="2" customFormat="1" ht="24.15" customHeight="1">
      <c r="A264" s="39"/>
      <c r="B264" s="40"/>
      <c r="C264" s="219" t="s">
        <v>315</v>
      </c>
      <c r="D264" s="219" t="s">
        <v>123</v>
      </c>
      <c r="E264" s="220" t="s">
        <v>316</v>
      </c>
      <c r="F264" s="221" t="s">
        <v>317</v>
      </c>
      <c r="G264" s="222" t="s">
        <v>184</v>
      </c>
      <c r="H264" s="223">
        <v>1.55</v>
      </c>
      <c r="I264" s="224"/>
      <c r="J264" s="225">
        <f>ROUND(I264*H264,2)</f>
        <v>0</v>
      </c>
      <c r="K264" s="221" t="s">
        <v>127</v>
      </c>
      <c r="L264" s="45"/>
      <c r="M264" s="226" t="s">
        <v>1</v>
      </c>
      <c r="N264" s="227" t="s">
        <v>42</v>
      </c>
      <c r="O264" s="92"/>
      <c r="P264" s="228">
        <f>O264*H264</f>
        <v>0</v>
      </c>
      <c r="Q264" s="228">
        <v>2.1600000000000001</v>
      </c>
      <c r="R264" s="228">
        <f>Q264*H264</f>
        <v>3.3480000000000003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128</v>
      </c>
      <c r="AT264" s="230" t="s">
        <v>123</v>
      </c>
      <c r="AU264" s="230" t="s">
        <v>85</v>
      </c>
      <c r="AY264" s="18" t="s">
        <v>121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82</v>
      </c>
      <c r="BK264" s="231">
        <f>ROUND(I264*H264,2)</f>
        <v>0</v>
      </c>
      <c r="BL264" s="18" t="s">
        <v>128</v>
      </c>
      <c r="BM264" s="230" t="s">
        <v>318</v>
      </c>
    </row>
    <row r="265" s="13" customFormat="1">
      <c r="A265" s="13"/>
      <c r="B265" s="232"/>
      <c r="C265" s="233"/>
      <c r="D265" s="234" t="s">
        <v>130</v>
      </c>
      <c r="E265" s="235" t="s">
        <v>1</v>
      </c>
      <c r="F265" s="236" t="s">
        <v>319</v>
      </c>
      <c r="G265" s="233"/>
      <c r="H265" s="237">
        <v>0.59999999999999998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130</v>
      </c>
      <c r="AU265" s="243" t="s">
        <v>85</v>
      </c>
      <c r="AV265" s="13" t="s">
        <v>85</v>
      </c>
      <c r="AW265" s="13" t="s">
        <v>32</v>
      </c>
      <c r="AX265" s="13" t="s">
        <v>77</v>
      </c>
      <c r="AY265" s="243" t="s">
        <v>121</v>
      </c>
    </row>
    <row r="266" s="13" customFormat="1">
      <c r="A266" s="13"/>
      <c r="B266" s="232"/>
      <c r="C266" s="233"/>
      <c r="D266" s="234" t="s">
        <v>130</v>
      </c>
      <c r="E266" s="235" t="s">
        <v>1</v>
      </c>
      <c r="F266" s="236" t="s">
        <v>320</v>
      </c>
      <c r="G266" s="233"/>
      <c r="H266" s="237">
        <v>0.94999999999999996</v>
      </c>
      <c r="I266" s="238"/>
      <c r="J266" s="233"/>
      <c r="K266" s="233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130</v>
      </c>
      <c r="AU266" s="243" t="s">
        <v>85</v>
      </c>
      <c r="AV266" s="13" t="s">
        <v>85</v>
      </c>
      <c r="AW266" s="13" t="s">
        <v>32</v>
      </c>
      <c r="AX266" s="13" t="s">
        <v>77</v>
      </c>
      <c r="AY266" s="243" t="s">
        <v>121</v>
      </c>
    </row>
    <row r="267" s="15" customFormat="1">
      <c r="A267" s="15"/>
      <c r="B267" s="255"/>
      <c r="C267" s="256"/>
      <c r="D267" s="234" t="s">
        <v>130</v>
      </c>
      <c r="E267" s="257" t="s">
        <v>1</v>
      </c>
      <c r="F267" s="258" t="s">
        <v>134</v>
      </c>
      <c r="G267" s="256"/>
      <c r="H267" s="259">
        <v>1.55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130</v>
      </c>
      <c r="AU267" s="265" t="s">
        <v>85</v>
      </c>
      <c r="AV267" s="15" t="s">
        <v>128</v>
      </c>
      <c r="AW267" s="15" t="s">
        <v>32</v>
      </c>
      <c r="AX267" s="15" t="s">
        <v>82</v>
      </c>
      <c r="AY267" s="265" t="s">
        <v>121</v>
      </c>
    </row>
    <row r="268" s="2" customFormat="1" ht="24.15" customHeight="1">
      <c r="A268" s="39"/>
      <c r="B268" s="40"/>
      <c r="C268" s="219" t="s">
        <v>321</v>
      </c>
      <c r="D268" s="219" t="s">
        <v>123</v>
      </c>
      <c r="E268" s="220" t="s">
        <v>322</v>
      </c>
      <c r="F268" s="221" t="s">
        <v>323</v>
      </c>
      <c r="G268" s="222" t="s">
        <v>184</v>
      </c>
      <c r="H268" s="223">
        <v>3.73</v>
      </c>
      <c r="I268" s="224"/>
      <c r="J268" s="225">
        <f>ROUND(I268*H268,2)</f>
        <v>0</v>
      </c>
      <c r="K268" s="221" t="s">
        <v>127</v>
      </c>
      <c r="L268" s="45"/>
      <c r="M268" s="226" t="s">
        <v>1</v>
      </c>
      <c r="N268" s="227" t="s">
        <v>42</v>
      </c>
      <c r="O268" s="92"/>
      <c r="P268" s="228">
        <f>O268*H268</f>
        <v>0</v>
      </c>
      <c r="Q268" s="228">
        <v>2.5018699999999998</v>
      </c>
      <c r="R268" s="228">
        <f>Q268*H268</f>
        <v>9.3319750999999993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128</v>
      </c>
      <c r="AT268" s="230" t="s">
        <v>123</v>
      </c>
      <c r="AU268" s="230" t="s">
        <v>85</v>
      </c>
      <c r="AY268" s="18" t="s">
        <v>121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82</v>
      </c>
      <c r="BK268" s="231">
        <f>ROUND(I268*H268,2)</f>
        <v>0</v>
      </c>
      <c r="BL268" s="18" t="s">
        <v>128</v>
      </c>
      <c r="BM268" s="230" t="s">
        <v>324</v>
      </c>
    </row>
    <row r="269" s="13" customFormat="1">
      <c r="A269" s="13"/>
      <c r="B269" s="232"/>
      <c r="C269" s="233"/>
      <c r="D269" s="234" t="s">
        <v>130</v>
      </c>
      <c r="E269" s="235" t="s">
        <v>1</v>
      </c>
      <c r="F269" s="236" t="s">
        <v>325</v>
      </c>
      <c r="G269" s="233"/>
      <c r="H269" s="237">
        <v>0.71999999999999997</v>
      </c>
      <c r="I269" s="238"/>
      <c r="J269" s="233"/>
      <c r="K269" s="233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130</v>
      </c>
      <c r="AU269" s="243" t="s">
        <v>85</v>
      </c>
      <c r="AV269" s="13" t="s">
        <v>85</v>
      </c>
      <c r="AW269" s="13" t="s">
        <v>32</v>
      </c>
      <c r="AX269" s="13" t="s">
        <v>77</v>
      </c>
      <c r="AY269" s="243" t="s">
        <v>121</v>
      </c>
    </row>
    <row r="270" s="13" customFormat="1">
      <c r="A270" s="13"/>
      <c r="B270" s="232"/>
      <c r="C270" s="233"/>
      <c r="D270" s="234" t="s">
        <v>130</v>
      </c>
      <c r="E270" s="235" t="s">
        <v>1</v>
      </c>
      <c r="F270" s="236" t="s">
        <v>326</v>
      </c>
      <c r="G270" s="233"/>
      <c r="H270" s="237">
        <v>0.71999999999999997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130</v>
      </c>
      <c r="AU270" s="243" t="s">
        <v>85</v>
      </c>
      <c r="AV270" s="13" t="s">
        <v>85</v>
      </c>
      <c r="AW270" s="13" t="s">
        <v>32</v>
      </c>
      <c r="AX270" s="13" t="s">
        <v>77</v>
      </c>
      <c r="AY270" s="243" t="s">
        <v>121</v>
      </c>
    </row>
    <row r="271" s="13" customFormat="1">
      <c r="A271" s="13"/>
      <c r="B271" s="232"/>
      <c r="C271" s="233"/>
      <c r="D271" s="234" t="s">
        <v>130</v>
      </c>
      <c r="E271" s="235" t="s">
        <v>1</v>
      </c>
      <c r="F271" s="236" t="s">
        <v>327</v>
      </c>
      <c r="G271" s="233"/>
      <c r="H271" s="237">
        <v>0.71999999999999997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130</v>
      </c>
      <c r="AU271" s="243" t="s">
        <v>85</v>
      </c>
      <c r="AV271" s="13" t="s">
        <v>85</v>
      </c>
      <c r="AW271" s="13" t="s">
        <v>32</v>
      </c>
      <c r="AX271" s="13" t="s">
        <v>77</v>
      </c>
      <c r="AY271" s="243" t="s">
        <v>121</v>
      </c>
    </row>
    <row r="272" s="13" customFormat="1">
      <c r="A272" s="13"/>
      <c r="B272" s="232"/>
      <c r="C272" s="233"/>
      <c r="D272" s="234" t="s">
        <v>130</v>
      </c>
      <c r="E272" s="235" t="s">
        <v>1</v>
      </c>
      <c r="F272" s="236" t="s">
        <v>328</v>
      </c>
      <c r="G272" s="233"/>
      <c r="H272" s="237">
        <v>0.71999999999999997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130</v>
      </c>
      <c r="AU272" s="243" t="s">
        <v>85</v>
      </c>
      <c r="AV272" s="13" t="s">
        <v>85</v>
      </c>
      <c r="AW272" s="13" t="s">
        <v>32</v>
      </c>
      <c r="AX272" s="13" t="s">
        <v>77</v>
      </c>
      <c r="AY272" s="243" t="s">
        <v>121</v>
      </c>
    </row>
    <row r="273" s="13" customFormat="1">
      <c r="A273" s="13"/>
      <c r="B273" s="232"/>
      <c r="C273" s="233"/>
      <c r="D273" s="234" t="s">
        <v>130</v>
      </c>
      <c r="E273" s="235" t="s">
        <v>1</v>
      </c>
      <c r="F273" s="236" t="s">
        <v>329</v>
      </c>
      <c r="G273" s="233"/>
      <c r="H273" s="237">
        <v>0.71999999999999997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130</v>
      </c>
      <c r="AU273" s="243" t="s">
        <v>85</v>
      </c>
      <c r="AV273" s="13" t="s">
        <v>85</v>
      </c>
      <c r="AW273" s="13" t="s">
        <v>32</v>
      </c>
      <c r="AX273" s="13" t="s">
        <v>77</v>
      </c>
      <c r="AY273" s="243" t="s">
        <v>121</v>
      </c>
    </row>
    <row r="274" s="14" customFormat="1">
      <c r="A274" s="14"/>
      <c r="B274" s="244"/>
      <c r="C274" s="245"/>
      <c r="D274" s="234" t="s">
        <v>130</v>
      </c>
      <c r="E274" s="246" t="s">
        <v>1</v>
      </c>
      <c r="F274" s="247" t="s">
        <v>330</v>
      </c>
      <c r="G274" s="245"/>
      <c r="H274" s="248">
        <v>3.6000000000000001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130</v>
      </c>
      <c r="AU274" s="254" t="s">
        <v>85</v>
      </c>
      <c r="AV274" s="14" t="s">
        <v>133</v>
      </c>
      <c r="AW274" s="14" t="s">
        <v>32</v>
      </c>
      <c r="AX274" s="14" t="s">
        <v>77</v>
      </c>
      <c r="AY274" s="254" t="s">
        <v>121</v>
      </c>
    </row>
    <row r="275" s="15" customFormat="1">
      <c r="A275" s="15"/>
      <c r="B275" s="255"/>
      <c r="C275" s="256"/>
      <c r="D275" s="234" t="s">
        <v>130</v>
      </c>
      <c r="E275" s="257" t="s">
        <v>1</v>
      </c>
      <c r="F275" s="258" t="s">
        <v>134</v>
      </c>
      <c r="G275" s="256"/>
      <c r="H275" s="259">
        <v>3.6000000000000001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5" t="s">
        <v>130</v>
      </c>
      <c r="AU275" s="265" t="s">
        <v>85</v>
      </c>
      <c r="AV275" s="15" t="s">
        <v>128</v>
      </c>
      <c r="AW275" s="15" t="s">
        <v>32</v>
      </c>
      <c r="AX275" s="15" t="s">
        <v>77</v>
      </c>
      <c r="AY275" s="265" t="s">
        <v>121</v>
      </c>
    </row>
    <row r="276" s="13" customFormat="1">
      <c r="A276" s="13"/>
      <c r="B276" s="232"/>
      <c r="C276" s="233"/>
      <c r="D276" s="234" t="s">
        <v>130</v>
      </c>
      <c r="E276" s="235" t="s">
        <v>1</v>
      </c>
      <c r="F276" s="236" t="s">
        <v>331</v>
      </c>
      <c r="G276" s="233"/>
      <c r="H276" s="237">
        <v>3.726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130</v>
      </c>
      <c r="AU276" s="243" t="s">
        <v>85</v>
      </c>
      <c r="AV276" s="13" t="s">
        <v>85</v>
      </c>
      <c r="AW276" s="13" t="s">
        <v>32</v>
      </c>
      <c r="AX276" s="13" t="s">
        <v>77</v>
      </c>
      <c r="AY276" s="243" t="s">
        <v>121</v>
      </c>
    </row>
    <row r="277" s="13" customFormat="1">
      <c r="A277" s="13"/>
      <c r="B277" s="232"/>
      <c r="C277" s="233"/>
      <c r="D277" s="234" t="s">
        <v>130</v>
      </c>
      <c r="E277" s="235" t="s">
        <v>1</v>
      </c>
      <c r="F277" s="236" t="s">
        <v>332</v>
      </c>
      <c r="G277" s="233"/>
      <c r="H277" s="237">
        <v>3.73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130</v>
      </c>
      <c r="AU277" s="243" t="s">
        <v>85</v>
      </c>
      <c r="AV277" s="13" t="s">
        <v>85</v>
      </c>
      <c r="AW277" s="13" t="s">
        <v>32</v>
      </c>
      <c r="AX277" s="13" t="s">
        <v>82</v>
      </c>
      <c r="AY277" s="243" t="s">
        <v>121</v>
      </c>
    </row>
    <row r="278" s="2" customFormat="1" ht="24.15" customHeight="1">
      <c r="A278" s="39"/>
      <c r="B278" s="40"/>
      <c r="C278" s="219" t="s">
        <v>333</v>
      </c>
      <c r="D278" s="219" t="s">
        <v>123</v>
      </c>
      <c r="E278" s="220" t="s">
        <v>334</v>
      </c>
      <c r="F278" s="221" t="s">
        <v>335</v>
      </c>
      <c r="G278" s="222" t="s">
        <v>336</v>
      </c>
      <c r="H278" s="223">
        <v>4</v>
      </c>
      <c r="I278" s="224"/>
      <c r="J278" s="225">
        <f>ROUND(I278*H278,2)</f>
        <v>0</v>
      </c>
      <c r="K278" s="221" t="s">
        <v>127</v>
      </c>
      <c r="L278" s="45"/>
      <c r="M278" s="226" t="s">
        <v>1</v>
      </c>
      <c r="N278" s="227" t="s">
        <v>42</v>
      </c>
      <c r="O278" s="92"/>
      <c r="P278" s="228">
        <f>O278*H278</f>
        <v>0</v>
      </c>
      <c r="Q278" s="228">
        <v>0.054480000000000001</v>
      </c>
      <c r="R278" s="228">
        <f>Q278*H278</f>
        <v>0.21792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128</v>
      </c>
      <c r="AT278" s="230" t="s">
        <v>123</v>
      </c>
      <c r="AU278" s="230" t="s">
        <v>85</v>
      </c>
      <c r="AY278" s="18" t="s">
        <v>121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82</v>
      </c>
      <c r="BK278" s="231">
        <f>ROUND(I278*H278,2)</f>
        <v>0</v>
      </c>
      <c r="BL278" s="18" t="s">
        <v>128</v>
      </c>
      <c r="BM278" s="230" t="s">
        <v>337</v>
      </c>
    </row>
    <row r="279" s="13" customFormat="1">
      <c r="A279" s="13"/>
      <c r="B279" s="232"/>
      <c r="C279" s="233"/>
      <c r="D279" s="234" t="s">
        <v>130</v>
      </c>
      <c r="E279" s="235" t="s">
        <v>1</v>
      </c>
      <c r="F279" s="236" t="s">
        <v>128</v>
      </c>
      <c r="G279" s="233"/>
      <c r="H279" s="237">
        <v>4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130</v>
      </c>
      <c r="AU279" s="243" t="s">
        <v>85</v>
      </c>
      <c r="AV279" s="13" t="s">
        <v>85</v>
      </c>
      <c r="AW279" s="13" t="s">
        <v>32</v>
      </c>
      <c r="AX279" s="13" t="s">
        <v>77</v>
      </c>
      <c r="AY279" s="243" t="s">
        <v>121</v>
      </c>
    </row>
    <row r="280" s="15" customFormat="1">
      <c r="A280" s="15"/>
      <c r="B280" s="255"/>
      <c r="C280" s="256"/>
      <c r="D280" s="234" t="s">
        <v>130</v>
      </c>
      <c r="E280" s="257" t="s">
        <v>1</v>
      </c>
      <c r="F280" s="258" t="s">
        <v>134</v>
      </c>
      <c r="G280" s="256"/>
      <c r="H280" s="259">
        <v>4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5" t="s">
        <v>130</v>
      </c>
      <c r="AU280" s="265" t="s">
        <v>85</v>
      </c>
      <c r="AV280" s="15" t="s">
        <v>128</v>
      </c>
      <c r="AW280" s="15" t="s">
        <v>32</v>
      </c>
      <c r="AX280" s="15" t="s">
        <v>82</v>
      </c>
      <c r="AY280" s="265" t="s">
        <v>121</v>
      </c>
    </row>
    <row r="281" s="2" customFormat="1" ht="21.75" customHeight="1">
      <c r="A281" s="39"/>
      <c r="B281" s="40"/>
      <c r="C281" s="270" t="s">
        <v>338</v>
      </c>
      <c r="D281" s="270" t="s">
        <v>268</v>
      </c>
      <c r="E281" s="271" t="s">
        <v>339</v>
      </c>
      <c r="F281" s="272" t="s">
        <v>340</v>
      </c>
      <c r="G281" s="273" t="s">
        <v>336</v>
      </c>
      <c r="H281" s="274">
        <v>4.04</v>
      </c>
      <c r="I281" s="275"/>
      <c r="J281" s="276">
        <f>ROUND(I281*H281,2)</f>
        <v>0</v>
      </c>
      <c r="K281" s="272" t="s">
        <v>1</v>
      </c>
      <c r="L281" s="277"/>
      <c r="M281" s="278" t="s">
        <v>1</v>
      </c>
      <c r="N281" s="279" t="s">
        <v>42</v>
      </c>
      <c r="O281" s="92"/>
      <c r="P281" s="228">
        <f>O281*H281</f>
        <v>0</v>
      </c>
      <c r="Q281" s="228">
        <v>1.5</v>
      </c>
      <c r="R281" s="228">
        <f>Q281*H281</f>
        <v>6.0600000000000005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166</v>
      </c>
      <c r="AT281" s="230" t="s">
        <v>268</v>
      </c>
      <c r="AU281" s="230" t="s">
        <v>85</v>
      </c>
      <c r="AY281" s="18" t="s">
        <v>121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82</v>
      </c>
      <c r="BK281" s="231">
        <f>ROUND(I281*H281,2)</f>
        <v>0</v>
      </c>
      <c r="BL281" s="18" t="s">
        <v>128</v>
      </c>
      <c r="BM281" s="230" t="s">
        <v>341</v>
      </c>
    </row>
    <row r="282" s="13" customFormat="1">
      <c r="A282" s="13"/>
      <c r="B282" s="232"/>
      <c r="C282" s="233"/>
      <c r="D282" s="234" t="s">
        <v>130</v>
      </c>
      <c r="E282" s="235" t="s">
        <v>1</v>
      </c>
      <c r="F282" s="236" t="s">
        <v>342</v>
      </c>
      <c r="G282" s="233"/>
      <c r="H282" s="237">
        <v>4.04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130</v>
      </c>
      <c r="AU282" s="243" t="s">
        <v>85</v>
      </c>
      <c r="AV282" s="13" t="s">
        <v>85</v>
      </c>
      <c r="AW282" s="13" t="s">
        <v>32</v>
      </c>
      <c r="AX282" s="13" t="s">
        <v>82</v>
      </c>
      <c r="AY282" s="243" t="s">
        <v>121</v>
      </c>
    </row>
    <row r="283" s="12" customFormat="1" ht="22.8" customHeight="1">
      <c r="A283" s="12"/>
      <c r="B283" s="203"/>
      <c r="C283" s="204"/>
      <c r="D283" s="205" t="s">
        <v>76</v>
      </c>
      <c r="E283" s="217" t="s">
        <v>128</v>
      </c>
      <c r="F283" s="217" t="s">
        <v>343</v>
      </c>
      <c r="G283" s="204"/>
      <c r="H283" s="204"/>
      <c r="I283" s="207"/>
      <c r="J283" s="218">
        <f>BK283</f>
        <v>0</v>
      </c>
      <c r="K283" s="204"/>
      <c r="L283" s="209"/>
      <c r="M283" s="210"/>
      <c r="N283" s="211"/>
      <c r="O283" s="211"/>
      <c r="P283" s="212">
        <f>SUM(P284:P355)</f>
        <v>0</v>
      </c>
      <c r="Q283" s="211"/>
      <c r="R283" s="212">
        <f>SUM(R284:R355)</f>
        <v>215.79467340000002</v>
      </c>
      <c r="S283" s="211"/>
      <c r="T283" s="213">
        <f>SUM(T284:T355)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4" t="s">
        <v>82</v>
      </c>
      <c r="AT283" s="215" t="s">
        <v>76</v>
      </c>
      <c r="AU283" s="215" t="s">
        <v>82</v>
      </c>
      <c r="AY283" s="214" t="s">
        <v>121</v>
      </c>
      <c r="BK283" s="216">
        <f>SUM(BK284:BK355)</f>
        <v>0</v>
      </c>
    </row>
    <row r="284" s="2" customFormat="1" ht="24.15" customHeight="1">
      <c r="A284" s="39"/>
      <c r="B284" s="40"/>
      <c r="C284" s="219" t="s">
        <v>344</v>
      </c>
      <c r="D284" s="219" t="s">
        <v>123</v>
      </c>
      <c r="E284" s="220" t="s">
        <v>345</v>
      </c>
      <c r="F284" s="221" t="s">
        <v>346</v>
      </c>
      <c r="G284" s="222" t="s">
        <v>126</v>
      </c>
      <c r="H284" s="223">
        <v>99</v>
      </c>
      <c r="I284" s="224"/>
      <c r="J284" s="225">
        <f>ROUND(I284*H284,2)</f>
        <v>0</v>
      </c>
      <c r="K284" s="221" t="s">
        <v>127</v>
      </c>
      <c r="L284" s="45"/>
      <c r="M284" s="226" t="s">
        <v>1</v>
      </c>
      <c r="N284" s="227" t="s">
        <v>42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128</v>
      </c>
      <c r="AT284" s="230" t="s">
        <v>123</v>
      </c>
      <c r="AU284" s="230" t="s">
        <v>85</v>
      </c>
      <c r="AY284" s="18" t="s">
        <v>121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82</v>
      </c>
      <c r="BK284" s="231">
        <f>ROUND(I284*H284,2)</f>
        <v>0</v>
      </c>
      <c r="BL284" s="18" t="s">
        <v>128</v>
      </c>
      <c r="BM284" s="230" t="s">
        <v>347</v>
      </c>
    </row>
    <row r="285" s="13" customFormat="1">
      <c r="A285" s="13"/>
      <c r="B285" s="232"/>
      <c r="C285" s="233"/>
      <c r="D285" s="234" t="s">
        <v>130</v>
      </c>
      <c r="E285" s="235" t="s">
        <v>1</v>
      </c>
      <c r="F285" s="236" t="s">
        <v>348</v>
      </c>
      <c r="G285" s="233"/>
      <c r="H285" s="237">
        <v>99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130</v>
      </c>
      <c r="AU285" s="243" t="s">
        <v>85</v>
      </c>
      <c r="AV285" s="13" t="s">
        <v>85</v>
      </c>
      <c r="AW285" s="13" t="s">
        <v>32</v>
      </c>
      <c r="AX285" s="13" t="s">
        <v>77</v>
      </c>
      <c r="AY285" s="243" t="s">
        <v>121</v>
      </c>
    </row>
    <row r="286" s="15" customFormat="1">
      <c r="A286" s="15"/>
      <c r="B286" s="255"/>
      <c r="C286" s="256"/>
      <c r="D286" s="234" t="s">
        <v>130</v>
      </c>
      <c r="E286" s="257" t="s">
        <v>1</v>
      </c>
      <c r="F286" s="258" t="s">
        <v>134</v>
      </c>
      <c r="G286" s="256"/>
      <c r="H286" s="259">
        <v>99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5" t="s">
        <v>130</v>
      </c>
      <c r="AU286" s="265" t="s">
        <v>85</v>
      </c>
      <c r="AV286" s="15" t="s">
        <v>128</v>
      </c>
      <c r="AW286" s="15" t="s">
        <v>32</v>
      </c>
      <c r="AX286" s="15" t="s">
        <v>82</v>
      </c>
      <c r="AY286" s="265" t="s">
        <v>121</v>
      </c>
    </row>
    <row r="287" s="2" customFormat="1" ht="24.15" customHeight="1">
      <c r="A287" s="39"/>
      <c r="B287" s="40"/>
      <c r="C287" s="219" t="s">
        <v>349</v>
      </c>
      <c r="D287" s="219" t="s">
        <v>123</v>
      </c>
      <c r="E287" s="220" t="s">
        <v>350</v>
      </c>
      <c r="F287" s="221" t="s">
        <v>351</v>
      </c>
      <c r="G287" s="222" t="s">
        <v>184</v>
      </c>
      <c r="H287" s="223">
        <v>0.050000000000000003</v>
      </c>
      <c r="I287" s="224"/>
      <c r="J287" s="225">
        <f>ROUND(I287*H287,2)</f>
        <v>0</v>
      </c>
      <c r="K287" s="221" t="s">
        <v>1</v>
      </c>
      <c r="L287" s="45"/>
      <c r="M287" s="226" t="s">
        <v>1</v>
      </c>
      <c r="N287" s="227" t="s">
        <v>42</v>
      </c>
      <c r="O287" s="92"/>
      <c r="P287" s="228">
        <f>O287*H287</f>
        <v>0</v>
      </c>
      <c r="Q287" s="228">
        <v>1.7034</v>
      </c>
      <c r="R287" s="228">
        <f>Q287*H287</f>
        <v>0.08517000000000001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128</v>
      </c>
      <c r="AT287" s="230" t="s">
        <v>123</v>
      </c>
      <c r="AU287" s="230" t="s">
        <v>85</v>
      </c>
      <c r="AY287" s="18" t="s">
        <v>121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82</v>
      </c>
      <c r="BK287" s="231">
        <f>ROUND(I287*H287,2)</f>
        <v>0</v>
      </c>
      <c r="BL287" s="18" t="s">
        <v>128</v>
      </c>
      <c r="BM287" s="230" t="s">
        <v>352</v>
      </c>
    </row>
    <row r="288" s="13" customFormat="1">
      <c r="A288" s="13"/>
      <c r="B288" s="232"/>
      <c r="C288" s="233"/>
      <c r="D288" s="234" t="s">
        <v>130</v>
      </c>
      <c r="E288" s="235" t="s">
        <v>1</v>
      </c>
      <c r="F288" s="236" t="s">
        <v>353</v>
      </c>
      <c r="G288" s="233"/>
      <c r="H288" s="237">
        <v>0.052999999999999998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130</v>
      </c>
      <c r="AU288" s="243" t="s">
        <v>85</v>
      </c>
      <c r="AV288" s="13" t="s">
        <v>85</v>
      </c>
      <c r="AW288" s="13" t="s">
        <v>32</v>
      </c>
      <c r="AX288" s="13" t="s">
        <v>77</v>
      </c>
      <c r="AY288" s="243" t="s">
        <v>121</v>
      </c>
    </row>
    <row r="289" s="14" customFormat="1">
      <c r="A289" s="14"/>
      <c r="B289" s="244"/>
      <c r="C289" s="245"/>
      <c r="D289" s="234" t="s">
        <v>130</v>
      </c>
      <c r="E289" s="246" t="s">
        <v>1</v>
      </c>
      <c r="F289" s="247" t="s">
        <v>187</v>
      </c>
      <c r="G289" s="245"/>
      <c r="H289" s="248">
        <v>0.052999999999999998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130</v>
      </c>
      <c r="AU289" s="254" t="s">
        <v>85</v>
      </c>
      <c r="AV289" s="14" t="s">
        <v>133</v>
      </c>
      <c r="AW289" s="14" t="s">
        <v>32</v>
      </c>
      <c r="AX289" s="14" t="s">
        <v>77</v>
      </c>
      <c r="AY289" s="254" t="s">
        <v>121</v>
      </c>
    </row>
    <row r="290" s="15" customFormat="1">
      <c r="A290" s="15"/>
      <c r="B290" s="255"/>
      <c r="C290" s="256"/>
      <c r="D290" s="234" t="s">
        <v>130</v>
      </c>
      <c r="E290" s="257" t="s">
        <v>1</v>
      </c>
      <c r="F290" s="258" t="s">
        <v>134</v>
      </c>
      <c r="G290" s="256"/>
      <c r="H290" s="259">
        <v>0.052999999999999998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5" t="s">
        <v>130</v>
      </c>
      <c r="AU290" s="265" t="s">
        <v>85</v>
      </c>
      <c r="AV290" s="15" t="s">
        <v>128</v>
      </c>
      <c r="AW290" s="15" t="s">
        <v>32</v>
      </c>
      <c r="AX290" s="15" t="s">
        <v>77</v>
      </c>
      <c r="AY290" s="265" t="s">
        <v>121</v>
      </c>
    </row>
    <row r="291" s="13" customFormat="1">
      <c r="A291" s="13"/>
      <c r="B291" s="232"/>
      <c r="C291" s="233"/>
      <c r="D291" s="234" t="s">
        <v>130</v>
      </c>
      <c r="E291" s="235" t="s">
        <v>1</v>
      </c>
      <c r="F291" s="236" t="s">
        <v>354</v>
      </c>
      <c r="G291" s="233"/>
      <c r="H291" s="237">
        <v>0.050000000000000003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130</v>
      </c>
      <c r="AU291" s="243" t="s">
        <v>85</v>
      </c>
      <c r="AV291" s="13" t="s">
        <v>85</v>
      </c>
      <c r="AW291" s="13" t="s">
        <v>32</v>
      </c>
      <c r="AX291" s="13" t="s">
        <v>82</v>
      </c>
      <c r="AY291" s="243" t="s">
        <v>121</v>
      </c>
    </row>
    <row r="292" s="2" customFormat="1" ht="24.15" customHeight="1">
      <c r="A292" s="39"/>
      <c r="B292" s="40"/>
      <c r="C292" s="219" t="s">
        <v>355</v>
      </c>
      <c r="D292" s="219" t="s">
        <v>123</v>
      </c>
      <c r="E292" s="220" t="s">
        <v>356</v>
      </c>
      <c r="F292" s="221" t="s">
        <v>357</v>
      </c>
      <c r="G292" s="222" t="s">
        <v>184</v>
      </c>
      <c r="H292" s="223">
        <v>12.15</v>
      </c>
      <c r="I292" s="224"/>
      <c r="J292" s="225">
        <f>ROUND(I292*H292,2)</f>
        <v>0</v>
      </c>
      <c r="K292" s="221" t="s">
        <v>1</v>
      </c>
      <c r="L292" s="45"/>
      <c r="M292" s="226" t="s">
        <v>1</v>
      </c>
      <c r="N292" s="227" t="s">
        <v>42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128</v>
      </c>
      <c r="AT292" s="230" t="s">
        <v>123</v>
      </c>
      <c r="AU292" s="230" t="s">
        <v>85</v>
      </c>
      <c r="AY292" s="18" t="s">
        <v>121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82</v>
      </c>
      <c r="BK292" s="231">
        <f>ROUND(I292*H292,2)</f>
        <v>0</v>
      </c>
      <c r="BL292" s="18" t="s">
        <v>128</v>
      </c>
      <c r="BM292" s="230" t="s">
        <v>358</v>
      </c>
    </row>
    <row r="293" s="13" customFormat="1">
      <c r="A293" s="13"/>
      <c r="B293" s="232"/>
      <c r="C293" s="233"/>
      <c r="D293" s="234" t="s">
        <v>130</v>
      </c>
      <c r="E293" s="235" t="s">
        <v>1</v>
      </c>
      <c r="F293" s="236" t="s">
        <v>359</v>
      </c>
      <c r="G293" s="233"/>
      <c r="H293" s="237">
        <v>2.7000000000000002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130</v>
      </c>
      <c r="AU293" s="243" t="s">
        <v>85</v>
      </c>
      <c r="AV293" s="13" t="s">
        <v>85</v>
      </c>
      <c r="AW293" s="13" t="s">
        <v>32</v>
      </c>
      <c r="AX293" s="13" t="s">
        <v>77</v>
      </c>
      <c r="AY293" s="243" t="s">
        <v>121</v>
      </c>
    </row>
    <row r="294" s="13" customFormat="1">
      <c r="A294" s="13"/>
      <c r="B294" s="232"/>
      <c r="C294" s="233"/>
      <c r="D294" s="234" t="s">
        <v>130</v>
      </c>
      <c r="E294" s="235" t="s">
        <v>1</v>
      </c>
      <c r="F294" s="236" t="s">
        <v>360</v>
      </c>
      <c r="G294" s="233"/>
      <c r="H294" s="237">
        <v>2.3999999999999999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130</v>
      </c>
      <c r="AU294" s="243" t="s">
        <v>85</v>
      </c>
      <c r="AV294" s="13" t="s">
        <v>85</v>
      </c>
      <c r="AW294" s="13" t="s">
        <v>32</v>
      </c>
      <c r="AX294" s="13" t="s">
        <v>77</v>
      </c>
      <c r="AY294" s="243" t="s">
        <v>121</v>
      </c>
    </row>
    <row r="295" s="13" customFormat="1">
      <c r="A295" s="13"/>
      <c r="B295" s="232"/>
      <c r="C295" s="233"/>
      <c r="D295" s="234" t="s">
        <v>130</v>
      </c>
      <c r="E295" s="235" t="s">
        <v>1</v>
      </c>
      <c r="F295" s="236" t="s">
        <v>361</v>
      </c>
      <c r="G295" s="233"/>
      <c r="H295" s="237">
        <v>2.3999999999999999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130</v>
      </c>
      <c r="AU295" s="243" t="s">
        <v>85</v>
      </c>
      <c r="AV295" s="13" t="s">
        <v>85</v>
      </c>
      <c r="AW295" s="13" t="s">
        <v>32</v>
      </c>
      <c r="AX295" s="13" t="s">
        <v>77</v>
      </c>
      <c r="AY295" s="243" t="s">
        <v>121</v>
      </c>
    </row>
    <row r="296" s="13" customFormat="1">
      <c r="A296" s="13"/>
      <c r="B296" s="232"/>
      <c r="C296" s="233"/>
      <c r="D296" s="234" t="s">
        <v>130</v>
      </c>
      <c r="E296" s="235" t="s">
        <v>1</v>
      </c>
      <c r="F296" s="236" t="s">
        <v>362</v>
      </c>
      <c r="G296" s="233"/>
      <c r="H296" s="237">
        <v>2.7000000000000002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130</v>
      </c>
      <c r="AU296" s="243" t="s">
        <v>85</v>
      </c>
      <c r="AV296" s="13" t="s">
        <v>85</v>
      </c>
      <c r="AW296" s="13" t="s">
        <v>32</v>
      </c>
      <c r="AX296" s="13" t="s">
        <v>77</v>
      </c>
      <c r="AY296" s="243" t="s">
        <v>121</v>
      </c>
    </row>
    <row r="297" s="13" customFormat="1">
      <c r="A297" s="13"/>
      <c r="B297" s="232"/>
      <c r="C297" s="233"/>
      <c r="D297" s="234" t="s">
        <v>130</v>
      </c>
      <c r="E297" s="235" t="s">
        <v>1</v>
      </c>
      <c r="F297" s="236" t="s">
        <v>363</v>
      </c>
      <c r="G297" s="233"/>
      <c r="H297" s="237">
        <v>1.95</v>
      </c>
      <c r="I297" s="238"/>
      <c r="J297" s="233"/>
      <c r="K297" s="233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130</v>
      </c>
      <c r="AU297" s="243" t="s">
        <v>85</v>
      </c>
      <c r="AV297" s="13" t="s">
        <v>85</v>
      </c>
      <c r="AW297" s="13" t="s">
        <v>32</v>
      </c>
      <c r="AX297" s="13" t="s">
        <v>77</v>
      </c>
      <c r="AY297" s="243" t="s">
        <v>121</v>
      </c>
    </row>
    <row r="298" s="15" customFormat="1">
      <c r="A298" s="15"/>
      <c r="B298" s="255"/>
      <c r="C298" s="256"/>
      <c r="D298" s="234" t="s">
        <v>130</v>
      </c>
      <c r="E298" s="257" t="s">
        <v>1</v>
      </c>
      <c r="F298" s="258" t="s">
        <v>134</v>
      </c>
      <c r="G298" s="256"/>
      <c r="H298" s="259">
        <v>12.15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5" t="s">
        <v>130</v>
      </c>
      <c r="AU298" s="265" t="s">
        <v>85</v>
      </c>
      <c r="AV298" s="15" t="s">
        <v>128</v>
      </c>
      <c r="AW298" s="15" t="s">
        <v>32</v>
      </c>
      <c r="AX298" s="15" t="s">
        <v>82</v>
      </c>
      <c r="AY298" s="265" t="s">
        <v>121</v>
      </c>
    </row>
    <row r="299" s="2" customFormat="1" ht="24.15" customHeight="1">
      <c r="A299" s="39"/>
      <c r="B299" s="40"/>
      <c r="C299" s="219" t="s">
        <v>364</v>
      </c>
      <c r="D299" s="219" t="s">
        <v>123</v>
      </c>
      <c r="E299" s="220" t="s">
        <v>365</v>
      </c>
      <c r="F299" s="221" t="s">
        <v>366</v>
      </c>
      <c r="G299" s="222" t="s">
        <v>336</v>
      </c>
      <c r="H299" s="223">
        <v>35</v>
      </c>
      <c r="I299" s="224"/>
      <c r="J299" s="225">
        <f>ROUND(I299*H299,2)</f>
        <v>0</v>
      </c>
      <c r="K299" s="221" t="s">
        <v>127</v>
      </c>
      <c r="L299" s="45"/>
      <c r="M299" s="226" t="s">
        <v>1</v>
      </c>
      <c r="N299" s="227" t="s">
        <v>42</v>
      </c>
      <c r="O299" s="92"/>
      <c r="P299" s="228">
        <f>O299*H299</f>
        <v>0</v>
      </c>
      <c r="Q299" s="228">
        <v>0.00165</v>
      </c>
      <c r="R299" s="228">
        <f>Q299*H299</f>
        <v>0.057750000000000003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128</v>
      </c>
      <c r="AT299" s="230" t="s">
        <v>123</v>
      </c>
      <c r="AU299" s="230" t="s">
        <v>85</v>
      </c>
      <c r="AY299" s="18" t="s">
        <v>121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82</v>
      </c>
      <c r="BK299" s="231">
        <f>ROUND(I299*H299,2)</f>
        <v>0</v>
      </c>
      <c r="BL299" s="18" t="s">
        <v>128</v>
      </c>
      <c r="BM299" s="230" t="s">
        <v>367</v>
      </c>
    </row>
    <row r="300" s="13" customFormat="1">
      <c r="A300" s="13"/>
      <c r="B300" s="232"/>
      <c r="C300" s="233"/>
      <c r="D300" s="234" t="s">
        <v>130</v>
      </c>
      <c r="E300" s="235" t="s">
        <v>1</v>
      </c>
      <c r="F300" s="236" t="s">
        <v>368</v>
      </c>
      <c r="G300" s="233"/>
      <c r="H300" s="237">
        <v>24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130</v>
      </c>
      <c r="AU300" s="243" t="s">
        <v>85</v>
      </c>
      <c r="AV300" s="13" t="s">
        <v>85</v>
      </c>
      <c r="AW300" s="13" t="s">
        <v>32</v>
      </c>
      <c r="AX300" s="13" t="s">
        <v>77</v>
      </c>
      <c r="AY300" s="243" t="s">
        <v>121</v>
      </c>
    </row>
    <row r="301" s="13" customFormat="1">
      <c r="A301" s="13"/>
      <c r="B301" s="232"/>
      <c r="C301" s="233"/>
      <c r="D301" s="234" t="s">
        <v>130</v>
      </c>
      <c r="E301" s="235" t="s">
        <v>1</v>
      </c>
      <c r="F301" s="236" t="s">
        <v>369</v>
      </c>
      <c r="G301" s="233"/>
      <c r="H301" s="237">
        <v>5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130</v>
      </c>
      <c r="AU301" s="243" t="s">
        <v>85</v>
      </c>
      <c r="AV301" s="13" t="s">
        <v>85</v>
      </c>
      <c r="AW301" s="13" t="s">
        <v>32</v>
      </c>
      <c r="AX301" s="13" t="s">
        <v>77</v>
      </c>
      <c r="AY301" s="243" t="s">
        <v>121</v>
      </c>
    </row>
    <row r="302" s="13" customFormat="1">
      <c r="A302" s="13"/>
      <c r="B302" s="232"/>
      <c r="C302" s="233"/>
      <c r="D302" s="234" t="s">
        <v>130</v>
      </c>
      <c r="E302" s="235" t="s">
        <v>1</v>
      </c>
      <c r="F302" s="236" t="s">
        <v>370</v>
      </c>
      <c r="G302" s="233"/>
      <c r="H302" s="237">
        <v>6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130</v>
      </c>
      <c r="AU302" s="243" t="s">
        <v>85</v>
      </c>
      <c r="AV302" s="13" t="s">
        <v>85</v>
      </c>
      <c r="AW302" s="13" t="s">
        <v>32</v>
      </c>
      <c r="AX302" s="13" t="s">
        <v>77</v>
      </c>
      <c r="AY302" s="243" t="s">
        <v>121</v>
      </c>
    </row>
    <row r="303" s="15" customFormat="1">
      <c r="A303" s="15"/>
      <c r="B303" s="255"/>
      <c r="C303" s="256"/>
      <c r="D303" s="234" t="s">
        <v>130</v>
      </c>
      <c r="E303" s="257" t="s">
        <v>1</v>
      </c>
      <c r="F303" s="258" t="s">
        <v>134</v>
      </c>
      <c r="G303" s="256"/>
      <c r="H303" s="259">
        <v>35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5" t="s">
        <v>130</v>
      </c>
      <c r="AU303" s="265" t="s">
        <v>85</v>
      </c>
      <c r="AV303" s="15" t="s">
        <v>128</v>
      </c>
      <c r="AW303" s="15" t="s">
        <v>32</v>
      </c>
      <c r="AX303" s="15" t="s">
        <v>82</v>
      </c>
      <c r="AY303" s="265" t="s">
        <v>121</v>
      </c>
    </row>
    <row r="304" s="2" customFormat="1" ht="16.5" customHeight="1">
      <c r="A304" s="39"/>
      <c r="B304" s="40"/>
      <c r="C304" s="270" t="s">
        <v>371</v>
      </c>
      <c r="D304" s="270" t="s">
        <v>268</v>
      </c>
      <c r="E304" s="271" t="s">
        <v>372</v>
      </c>
      <c r="F304" s="272" t="s">
        <v>373</v>
      </c>
      <c r="G304" s="273" t="s">
        <v>336</v>
      </c>
      <c r="H304" s="274">
        <v>35.399999999999999</v>
      </c>
      <c r="I304" s="275"/>
      <c r="J304" s="276">
        <f>ROUND(I304*H304,2)</f>
        <v>0</v>
      </c>
      <c r="K304" s="272" t="s">
        <v>127</v>
      </c>
      <c r="L304" s="277"/>
      <c r="M304" s="278" t="s">
        <v>1</v>
      </c>
      <c r="N304" s="279" t="s">
        <v>42</v>
      </c>
      <c r="O304" s="92"/>
      <c r="P304" s="228">
        <f>O304*H304</f>
        <v>0</v>
      </c>
      <c r="Q304" s="228">
        <v>0.02</v>
      </c>
      <c r="R304" s="228">
        <f>Q304*H304</f>
        <v>0.70799999999999996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166</v>
      </c>
      <c r="AT304" s="230" t="s">
        <v>268</v>
      </c>
      <c r="AU304" s="230" t="s">
        <v>85</v>
      </c>
      <c r="AY304" s="18" t="s">
        <v>121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82</v>
      </c>
      <c r="BK304" s="231">
        <f>ROUND(I304*H304,2)</f>
        <v>0</v>
      </c>
      <c r="BL304" s="18" t="s">
        <v>128</v>
      </c>
      <c r="BM304" s="230" t="s">
        <v>374</v>
      </c>
    </row>
    <row r="305" s="13" customFormat="1">
      <c r="A305" s="13"/>
      <c r="B305" s="232"/>
      <c r="C305" s="233"/>
      <c r="D305" s="234" t="s">
        <v>130</v>
      </c>
      <c r="E305" s="235" t="s">
        <v>1</v>
      </c>
      <c r="F305" s="236" t="s">
        <v>375</v>
      </c>
      <c r="G305" s="233"/>
      <c r="H305" s="237">
        <v>35.350000000000001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130</v>
      </c>
      <c r="AU305" s="243" t="s">
        <v>85</v>
      </c>
      <c r="AV305" s="13" t="s">
        <v>85</v>
      </c>
      <c r="AW305" s="13" t="s">
        <v>32</v>
      </c>
      <c r="AX305" s="13" t="s">
        <v>77</v>
      </c>
      <c r="AY305" s="243" t="s">
        <v>121</v>
      </c>
    </row>
    <row r="306" s="15" customFormat="1">
      <c r="A306" s="15"/>
      <c r="B306" s="255"/>
      <c r="C306" s="256"/>
      <c r="D306" s="234" t="s">
        <v>130</v>
      </c>
      <c r="E306" s="257" t="s">
        <v>1</v>
      </c>
      <c r="F306" s="258" t="s">
        <v>134</v>
      </c>
      <c r="G306" s="256"/>
      <c r="H306" s="259">
        <v>35.350000000000001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5" t="s">
        <v>130</v>
      </c>
      <c r="AU306" s="265" t="s">
        <v>85</v>
      </c>
      <c r="AV306" s="15" t="s">
        <v>128</v>
      </c>
      <c r="AW306" s="15" t="s">
        <v>32</v>
      </c>
      <c r="AX306" s="15" t="s">
        <v>77</v>
      </c>
      <c r="AY306" s="265" t="s">
        <v>121</v>
      </c>
    </row>
    <row r="307" s="13" customFormat="1">
      <c r="A307" s="13"/>
      <c r="B307" s="232"/>
      <c r="C307" s="233"/>
      <c r="D307" s="234" t="s">
        <v>130</v>
      </c>
      <c r="E307" s="235" t="s">
        <v>1</v>
      </c>
      <c r="F307" s="236" t="s">
        <v>376</v>
      </c>
      <c r="G307" s="233"/>
      <c r="H307" s="237">
        <v>35.399999999999999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130</v>
      </c>
      <c r="AU307" s="243" t="s">
        <v>85</v>
      </c>
      <c r="AV307" s="13" t="s">
        <v>85</v>
      </c>
      <c r="AW307" s="13" t="s">
        <v>32</v>
      </c>
      <c r="AX307" s="13" t="s">
        <v>82</v>
      </c>
      <c r="AY307" s="243" t="s">
        <v>121</v>
      </c>
    </row>
    <row r="308" s="2" customFormat="1" ht="21.75" customHeight="1">
      <c r="A308" s="39"/>
      <c r="B308" s="40"/>
      <c r="C308" s="219" t="s">
        <v>377</v>
      </c>
      <c r="D308" s="219" t="s">
        <v>123</v>
      </c>
      <c r="E308" s="220" t="s">
        <v>378</v>
      </c>
      <c r="F308" s="221" t="s">
        <v>379</v>
      </c>
      <c r="G308" s="222" t="s">
        <v>336</v>
      </c>
      <c r="H308" s="223">
        <v>1</v>
      </c>
      <c r="I308" s="224"/>
      <c r="J308" s="225">
        <f>ROUND(I308*H308,2)</f>
        <v>0</v>
      </c>
      <c r="K308" s="221" t="s">
        <v>1</v>
      </c>
      <c r="L308" s="45"/>
      <c r="M308" s="226" t="s">
        <v>1</v>
      </c>
      <c r="N308" s="227" t="s">
        <v>42</v>
      </c>
      <c r="O308" s="92"/>
      <c r="P308" s="228">
        <f>O308*H308</f>
        <v>0</v>
      </c>
      <c r="Q308" s="228">
        <v>0.22394</v>
      </c>
      <c r="R308" s="228">
        <f>Q308*H308</f>
        <v>0.22394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128</v>
      </c>
      <c r="AT308" s="230" t="s">
        <v>123</v>
      </c>
      <c r="AU308" s="230" t="s">
        <v>85</v>
      </c>
      <c r="AY308" s="18" t="s">
        <v>121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82</v>
      </c>
      <c r="BK308" s="231">
        <f>ROUND(I308*H308,2)</f>
        <v>0</v>
      </c>
      <c r="BL308" s="18" t="s">
        <v>128</v>
      </c>
      <c r="BM308" s="230" t="s">
        <v>380</v>
      </c>
    </row>
    <row r="309" s="13" customFormat="1">
      <c r="A309" s="13"/>
      <c r="B309" s="232"/>
      <c r="C309" s="233"/>
      <c r="D309" s="234" t="s">
        <v>130</v>
      </c>
      <c r="E309" s="235" t="s">
        <v>1</v>
      </c>
      <c r="F309" s="236" t="s">
        <v>82</v>
      </c>
      <c r="G309" s="233"/>
      <c r="H309" s="237">
        <v>1</v>
      </c>
      <c r="I309" s="238"/>
      <c r="J309" s="233"/>
      <c r="K309" s="233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130</v>
      </c>
      <c r="AU309" s="243" t="s">
        <v>85</v>
      </c>
      <c r="AV309" s="13" t="s">
        <v>85</v>
      </c>
      <c r="AW309" s="13" t="s">
        <v>32</v>
      </c>
      <c r="AX309" s="13" t="s">
        <v>82</v>
      </c>
      <c r="AY309" s="243" t="s">
        <v>121</v>
      </c>
    </row>
    <row r="310" s="2" customFormat="1" ht="24.15" customHeight="1">
      <c r="A310" s="39"/>
      <c r="B310" s="40"/>
      <c r="C310" s="270" t="s">
        <v>381</v>
      </c>
      <c r="D310" s="270" t="s">
        <v>268</v>
      </c>
      <c r="E310" s="271" t="s">
        <v>382</v>
      </c>
      <c r="F310" s="272" t="s">
        <v>383</v>
      </c>
      <c r="G310" s="273" t="s">
        <v>336</v>
      </c>
      <c r="H310" s="274">
        <v>1.01</v>
      </c>
      <c r="I310" s="275"/>
      <c r="J310" s="276">
        <f>ROUND(I310*H310,2)</f>
        <v>0</v>
      </c>
      <c r="K310" s="272" t="s">
        <v>1</v>
      </c>
      <c r="L310" s="277"/>
      <c r="M310" s="278" t="s">
        <v>1</v>
      </c>
      <c r="N310" s="279" t="s">
        <v>42</v>
      </c>
      <c r="O310" s="92"/>
      <c r="P310" s="228">
        <f>O310*H310</f>
        <v>0</v>
      </c>
      <c r="Q310" s="228">
        <v>0.027</v>
      </c>
      <c r="R310" s="228">
        <f>Q310*H310</f>
        <v>0.027269999999999999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166</v>
      </c>
      <c r="AT310" s="230" t="s">
        <v>268</v>
      </c>
      <c r="AU310" s="230" t="s">
        <v>85</v>
      </c>
      <c r="AY310" s="18" t="s">
        <v>121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82</v>
      </c>
      <c r="BK310" s="231">
        <f>ROUND(I310*H310,2)</f>
        <v>0</v>
      </c>
      <c r="BL310" s="18" t="s">
        <v>128</v>
      </c>
      <c r="BM310" s="230" t="s">
        <v>384</v>
      </c>
    </row>
    <row r="311" s="13" customFormat="1">
      <c r="A311" s="13"/>
      <c r="B311" s="232"/>
      <c r="C311" s="233"/>
      <c r="D311" s="234" t="s">
        <v>130</v>
      </c>
      <c r="E311" s="235" t="s">
        <v>1</v>
      </c>
      <c r="F311" s="236" t="s">
        <v>385</v>
      </c>
      <c r="G311" s="233"/>
      <c r="H311" s="237">
        <v>1.01</v>
      </c>
      <c r="I311" s="238"/>
      <c r="J311" s="233"/>
      <c r="K311" s="233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130</v>
      </c>
      <c r="AU311" s="243" t="s">
        <v>85</v>
      </c>
      <c r="AV311" s="13" t="s">
        <v>85</v>
      </c>
      <c r="AW311" s="13" t="s">
        <v>32</v>
      </c>
      <c r="AX311" s="13" t="s">
        <v>77</v>
      </c>
      <c r="AY311" s="243" t="s">
        <v>121</v>
      </c>
    </row>
    <row r="312" s="15" customFormat="1">
      <c r="A312" s="15"/>
      <c r="B312" s="255"/>
      <c r="C312" s="256"/>
      <c r="D312" s="234" t="s">
        <v>130</v>
      </c>
      <c r="E312" s="257" t="s">
        <v>1</v>
      </c>
      <c r="F312" s="258" t="s">
        <v>134</v>
      </c>
      <c r="G312" s="256"/>
      <c r="H312" s="259">
        <v>1.01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5" t="s">
        <v>130</v>
      </c>
      <c r="AU312" s="265" t="s">
        <v>85</v>
      </c>
      <c r="AV312" s="15" t="s">
        <v>128</v>
      </c>
      <c r="AW312" s="15" t="s">
        <v>32</v>
      </c>
      <c r="AX312" s="15" t="s">
        <v>82</v>
      </c>
      <c r="AY312" s="265" t="s">
        <v>121</v>
      </c>
    </row>
    <row r="313" s="2" customFormat="1" ht="33" customHeight="1">
      <c r="A313" s="39"/>
      <c r="B313" s="40"/>
      <c r="C313" s="219" t="s">
        <v>386</v>
      </c>
      <c r="D313" s="219" t="s">
        <v>123</v>
      </c>
      <c r="E313" s="220" t="s">
        <v>387</v>
      </c>
      <c r="F313" s="221" t="s">
        <v>388</v>
      </c>
      <c r="G313" s="222" t="s">
        <v>184</v>
      </c>
      <c r="H313" s="223">
        <v>0.052999999999999998</v>
      </c>
      <c r="I313" s="224"/>
      <c r="J313" s="225">
        <f>ROUND(I313*H313,2)</f>
        <v>0</v>
      </c>
      <c r="K313" s="221" t="s">
        <v>127</v>
      </c>
      <c r="L313" s="45"/>
      <c r="M313" s="226" t="s">
        <v>1</v>
      </c>
      <c r="N313" s="227" t="s">
        <v>42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128</v>
      </c>
      <c r="AT313" s="230" t="s">
        <v>123</v>
      </c>
      <c r="AU313" s="230" t="s">
        <v>85</v>
      </c>
      <c r="AY313" s="18" t="s">
        <v>121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82</v>
      </c>
      <c r="BK313" s="231">
        <f>ROUND(I313*H313,2)</f>
        <v>0</v>
      </c>
      <c r="BL313" s="18" t="s">
        <v>128</v>
      </c>
      <c r="BM313" s="230" t="s">
        <v>389</v>
      </c>
    </row>
    <row r="314" s="13" customFormat="1">
      <c r="A314" s="13"/>
      <c r="B314" s="232"/>
      <c r="C314" s="233"/>
      <c r="D314" s="234" t="s">
        <v>130</v>
      </c>
      <c r="E314" s="235" t="s">
        <v>1</v>
      </c>
      <c r="F314" s="236" t="s">
        <v>390</v>
      </c>
      <c r="G314" s="233"/>
      <c r="H314" s="237">
        <v>0.052999999999999998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130</v>
      </c>
      <c r="AU314" s="243" t="s">
        <v>85</v>
      </c>
      <c r="AV314" s="13" t="s">
        <v>85</v>
      </c>
      <c r="AW314" s="13" t="s">
        <v>32</v>
      </c>
      <c r="AX314" s="13" t="s">
        <v>77</v>
      </c>
      <c r="AY314" s="243" t="s">
        <v>121</v>
      </c>
    </row>
    <row r="315" s="15" customFormat="1">
      <c r="A315" s="15"/>
      <c r="B315" s="255"/>
      <c r="C315" s="256"/>
      <c r="D315" s="234" t="s">
        <v>130</v>
      </c>
      <c r="E315" s="257" t="s">
        <v>1</v>
      </c>
      <c r="F315" s="258" t="s">
        <v>134</v>
      </c>
      <c r="G315" s="256"/>
      <c r="H315" s="259">
        <v>0.052999999999999998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5" t="s">
        <v>130</v>
      </c>
      <c r="AU315" s="265" t="s">
        <v>85</v>
      </c>
      <c r="AV315" s="15" t="s">
        <v>128</v>
      </c>
      <c r="AW315" s="15" t="s">
        <v>32</v>
      </c>
      <c r="AX315" s="15" t="s">
        <v>82</v>
      </c>
      <c r="AY315" s="265" t="s">
        <v>121</v>
      </c>
    </row>
    <row r="316" s="13" customFormat="1">
      <c r="A316" s="13"/>
      <c r="B316" s="232"/>
      <c r="C316" s="233"/>
      <c r="D316" s="234" t="s">
        <v>130</v>
      </c>
      <c r="E316" s="235" t="s">
        <v>1</v>
      </c>
      <c r="F316" s="236" t="s">
        <v>354</v>
      </c>
      <c r="G316" s="233"/>
      <c r="H316" s="237">
        <v>0.050000000000000003</v>
      </c>
      <c r="I316" s="238"/>
      <c r="J316" s="233"/>
      <c r="K316" s="233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130</v>
      </c>
      <c r="AU316" s="243" t="s">
        <v>85</v>
      </c>
      <c r="AV316" s="13" t="s">
        <v>85</v>
      </c>
      <c r="AW316" s="13" t="s">
        <v>32</v>
      </c>
      <c r="AX316" s="13" t="s">
        <v>77</v>
      </c>
      <c r="AY316" s="243" t="s">
        <v>121</v>
      </c>
    </row>
    <row r="317" s="2" customFormat="1" ht="24.15" customHeight="1">
      <c r="A317" s="39"/>
      <c r="B317" s="40"/>
      <c r="C317" s="219" t="s">
        <v>391</v>
      </c>
      <c r="D317" s="219" t="s">
        <v>123</v>
      </c>
      <c r="E317" s="220" t="s">
        <v>392</v>
      </c>
      <c r="F317" s="221" t="s">
        <v>393</v>
      </c>
      <c r="G317" s="222" t="s">
        <v>184</v>
      </c>
      <c r="H317" s="223">
        <v>16.920000000000002</v>
      </c>
      <c r="I317" s="224"/>
      <c r="J317" s="225">
        <f>ROUND(I317*H317,2)</f>
        <v>0</v>
      </c>
      <c r="K317" s="221" t="s">
        <v>127</v>
      </c>
      <c r="L317" s="45"/>
      <c r="M317" s="226" t="s">
        <v>1</v>
      </c>
      <c r="N317" s="227" t="s">
        <v>42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128</v>
      </c>
      <c r="AT317" s="230" t="s">
        <v>123</v>
      </c>
      <c r="AU317" s="230" t="s">
        <v>85</v>
      </c>
      <c r="AY317" s="18" t="s">
        <v>121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82</v>
      </c>
      <c r="BK317" s="231">
        <f>ROUND(I317*H317,2)</f>
        <v>0</v>
      </c>
      <c r="BL317" s="18" t="s">
        <v>128</v>
      </c>
      <c r="BM317" s="230" t="s">
        <v>394</v>
      </c>
    </row>
    <row r="318" s="13" customFormat="1">
      <c r="A318" s="13"/>
      <c r="B318" s="232"/>
      <c r="C318" s="233"/>
      <c r="D318" s="234" t="s">
        <v>130</v>
      </c>
      <c r="E318" s="235" t="s">
        <v>1</v>
      </c>
      <c r="F318" s="236" t="s">
        <v>395</v>
      </c>
      <c r="G318" s="233"/>
      <c r="H318" s="237">
        <v>2.0299999999999998</v>
      </c>
      <c r="I318" s="238"/>
      <c r="J318" s="233"/>
      <c r="K318" s="233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130</v>
      </c>
      <c r="AU318" s="243" t="s">
        <v>85</v>
      </c>
      <c r="AV318" s="13" t="s">
        <v>85</v>
      </c>
      <c r="AW318" s="13" t="s">
        <v>32</v>
      </c>
      <c r="AX318" s="13" t="s">
        <v>77</v>
      </c>
      <c r="AY318" s="243" t="s">
        <v>121</v>
      </c>
    </row>
    <row r="319" s="13" customFormat="1">
      <c r="A319" s="13"/>
      <c r="B319" s="232"/>
      <c r="C319" s="233"/>
      <c r="D319" s="234" t="s">
        <v>130</v>
      </c>
      <c r="E319" s="235" t="s">
        <v>1</v>
      </c>
      <c r="F319" s="236" t="s">
        <v>396</v>
      </c>
      <c r="G319" s="233"/>
      <c r="H319" s="237">
        <v>1.8500000000000001</v>
      </c>
      <c r="I319" s="238"/>
      <c r="J319" s="233"/>
      <c r="K319" s="233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130</v>
      </c>
      <c r="AU319" s="243" t="s">
        <v>85</v>
      </c>
      <c r="AV319" s="13" t="s">
        <v>85</v>
      </c>
      <c r="AW319" s="13" t="s">
        <v>32</v>
      </c>
      <c r="AX319" s="13" t="s">
        <v>77</v>
      </c>
      <c r="AY319" s="243" t="s">
        <v>121</v>
      </c>
    </row>
    <row r="320" s="13" customFormat="1">
      <c r="A320" s="13"/>
      <c r="B320" s="232"/>
      <c r="C320" s="233"/>
      <c r="D320" s="234" t="s">
        <v>130</v>
      </c>
      <c r="E320" s="235" t="s">
        <v>1</v>
      </c>
      <c r="F320" s="236" t="s">
        <v>397</v>
      </c>
      <c r="G320" s="233"/>
      <c r="H320" s="237">
        <v>1.8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130</v>
      </c>
      <c r="AU320" s="243" t="s">
        <v>85</v>
      </c>
      <c r="AV320" s="13" t="s">
        <v>85</v>
      </c>
      <c r="AW320" s="13" t="s">
        <v>32</v>
      </c>
      <c r="AX320" s="13" t="s">
        <v>77</v>
      </c>
      <c r="AY320" s="243" t="s">
        <v>121</v>
      </c>
    </row>
    <row r="321" s="13" customFormat="1">
      <c r="A321" s="13"/>
      <c r="B321" s="232"/>
      <c r="C321" s="233"/>
      <c r="D321" s="234" t="s">
        <v>130</v>
      </c>
      <c r="E321" s="235" t="s">
        <v>1</v>
      </c>
      <c r="F321" s="236" t="s">
        <v>398</v>
      </c>
      <c r="G321" s="233"/>
      <c r="H321" s="237">
        <v>2.0299999999999998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130</v>
      </c>
      <c r="AU321" s="243" t="s">
        <v>85</v>
      </c>
      <c r="AV321" s="13" t="s">
        <v>85</v>
      </c>
      <c r="AW321" s="13" t="s">
        <v>32</v>
      </c>
      <c r="AX321" s="13" t="s">
        <v>77</v>
      </c>
      <c r="AY321" s="243" t="s">
        <v>121</v>
      </c>
    </row>
    <row r="322" s="13" customFormat="1">
      <c r="A322" s="13"/>
      <c r="B322" s="232"/>
      <c r="C322" s="233"/>
      <c r="D322" s="234" t="s">
        <v>130</v>
      </c>
      <c r="E322" s="235" t="s">
        <v>1</v>
      </c>
      <c r="F322" s="236" t="s">
        <v>399</v>
      </c>
      <c r="G322" s="233"/>
      <c r="H322" s="237">
        <v>1.5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130</v>
      </c>
      <c r="AU322" s="243" t="s">
        <v>85</v>
      </c>
      <c r="AV322" s="13" t="s">
        <v>85</v>
      </c>
      <c r="AW322" s="13" t="s">
        <v>32</v>
      </c>
      <c r="AX322" s="13" t="s">
        <v>77</v>
      </c>
      <c r="AY322" s="243" t="s">
        <v>121</v>
      </c>
    </row>
    <row r="323" s="13" customFormat="1">
      <c r="A323" s="13"/>
      <c r="B323" s="232"/>
      <c r="C323" s="233"/>
      <c r="D323" s="234" t="s">
        <v>130</v>
      </c>
      <c r="E323" s="235" t="s">
        <v>1</v>
      </c>
      <c r="F323" s="236" t="s">
        <v>400</v>
      </c>
      <c r="G323" s="233"/>
      <c r="H323" s="237">
        <v>5.8099999999999996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130</v>
      </c>
      <c r="AU323" s="243" t="s">
        <v>85</v>
      </c>
      <c r="AV323" s="13" t="s">
        <v>85</v>
      </c>
      <c r="AW323" s="13" t="s">
        <v>32</v>
      </c>
      <c r="AX323" s="13" t="s">
        <v>77</v>
      </c>
      <c r="AY323" s="243" t="s">
        <v>121</v>
      </c>
    </row>
    <row r="324" s="13" customFormat="1">
      <c r="A324" s="13"/>
      <c r="B324" s="232"/>
      <c r="C324" s="233"/>
      <c r="D324" s="234" t="s">
        <v>130</v>
      </c>
      <c r="E324" s="235" t="s">
        <v>1</v>
      </c>
      <c r="F324" s="236" t="s">
        <v>401</v>
      </c>
      <c r="G324" s="233"/>
      <c r="H324" s="237">
        <v>1.8999999999999999</v>
      </c>
      <c r="I324" s="238"/>
      <c r="J324" s="233"/>
      <c r="K324" s="233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130</v>
      </c>
      <c r="AU324" s="243" t="s">
        <v>85</v>
      </c>
      <c r="AV324" s="13" t="s">
        <v>85</v>
      </c>
      <c r="AW324" s="13" t="s">
        <v>32</v>
      </c>
      <c r="AX324" s="13" t="s">
        <v>77</v>
      </c>
      <c r="AY324" s="243" t="s">
        <v>121</v>
      </c>
    </row>
    <row r="325" s="15" customFormat="1">
      <c r="A325" s="15"/>
      <c r="B325" s="255"/>
      <c r="C325" s="256"/>
      <c r="D325" s="234" t="s">
        <v>130</v>
      </c>
      <c r="E325" s="257" t="s">
        <v>1</v>
      </c>
      <c r="F325" s="258" t="s">
        <v>134</v>
      </c>
      <c r="G325" s="256"/>
      <c r="H325" s="259">
        <v>16.920000000000002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130</v>
      </c>
      <c r="AU325" s="265" t="s">
        <v>85</v>
      </c>
      <c r="AV325" s="15" t="s">
        <v>128</v>
      </c>
      <c r="AW325" s="15" t="s">
        <v>32</v>
      </c>
      <c r="AX325" s="15" t="s">
        <v>82</v>
      </c>
      <c r="AY325" s="265" t="s">
        <v>121</v>
      </c>
    </row>
    <row r="326" s="2" customFormat="1" ht="24.15" customHeight="1">
      <c r="A326" s="39"/>
      <c r="B326" s="40"/>
      <c r="C326" s="219" t="s">
        <v>402</v>
      </c>
      <c r="D326" s="219" t="s">
        <v>123</v>
      </c>
      <c r="E326" s="220" t="s">
        <v>403</v>
      </c>
      <c r="F326" s="221" t="s">
        <v>404</v>
      </c>
      <c r="G326" s="222" t="s">
        <v>126</v>
      </c>
      <c r="H326" s="223">
        <v>0.29999999999999999</v>
      </c>
      <c r="I326" s="224"/>
      <c r="J326" s="225">
        <f>ROUND(I326*H326,2)</f>
        <v>0</v>
      </c>
      <c r="K326" s="221" t="s">
        <v>1</v>
      </c>
      <c r="L326" s="45"/>
      <c r="M326" s="226" t="s">
        <v>1</v>
      </c>
      <c r="N326" s="227" t="s">
        <v>42</v>
      </c>
      <c r="O326" s="92"/>
      <c r="P326" s="228">
        <f>O326*H326</f>
        <v>0</v>
      </c>
      <c r="Q326" s="228">
        <v>0.0063200000000000001</v>
      </c>
      <c r="R326" s="228">
        <f>Q326*H326</f>
        <v>0.0018959999999999999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128</v>
      </c>
      <c r="AT326" s="230" t="s">
        <v>123</v>
      </c>
      <c r="AU326" s="230" t="s">
        <v>85</v>
      </c>
      <c r="AY326" s="18" t="s">
        <v>121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82</v>
      </c>
      <c r="BK326" s="231">
        <f>ROUND(I326*H326,2)</f>
        <v>0</v>
      </c>
      <c r="BL326" s="18" t="s">
        <v>128</v>
      </c>
      <c r="BM326" s="230" t="s">
        <v>405</v>
      </c>
    </row>
    <row r="327" s="13" customFormat="1">
      <c r="A327" s="13"/>
      <c r="B327" s="232"/>
      <c r="C327" s="233"/>
      <c r="D327" s="234" t="s">
        <v>130</v>
      </c>
      <c r="E327" s="235" t="s">
        <v>1</v>
      </c>
      <c r="F327" s="236" t="s">
        <v>406</v>
      </c>
      <c r="G327" s="233"/>
      <c r="H327" s="237">
        <v>0.251</v>
      </c>
      <c r="I327" s="238"/>
      <c r="J327" s="233"/>
      <c r="K327" s="233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130</v>
      </c>
      <c r="AU327" s="243" t="s">
        <v>85</v>
      </c>
      <c r="AV327" s="13" t="s">
        <v>85</v>
      </c>
      <c r="AW327" s="13" t="s">
        <v>32</v>
      </c>
      <c r="AX327" s="13" t="s">
        <v>77</v>
      </c>
      <c r="AY327" s="243" t="s">
        <v>121</v>
      </c>
    </row>
    <row r="328" s="15" customFormat="1">
      <c r="A328" s="15"/>
      <c r="B328" s="255"/>
      <c r="C328" s="256"/>
      <c r="D328" s="234" t="s">
        <v>130</v>
      </c>
      <c r="E328" s="257" t="s">
        <v>1</v>
      </c>
      <c r="F328" s="258" t="s">
        <v>134</v>
      </c>
      <c r="G328" s="256"/>
      <c r="H328" s="259">
        <v>0.251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5" t="s">
        <v>130</v>
      </c>
      <c r="AU328" s="265" t="s">
        <v>85</v>
      </c>
      <c r="AV328" s="15" t="s">
        <v>128</v>
      </c>
      <c r="AW328" s="15" t="s">
        <v>32</v>
      </c>
      <c r="AX328" s="15" t="s">
        <v>77</v>
      </c>
      <c r="AY328" s="265" t="s">
        <v>121</v>
      </c>
    </row>
    <row r="329" s="13" customFormat="1">
      <c r="A329" s="13"/>
      <c r="B329" s="232"/>
      <c r="C329" s="233"/>
      <c r="D329" s="234" t="s">
        <v>130</v>
      </c>
      <c r="E329" s="235" t="s">
        <v>1</v>
      </c>
      <c r="F329" s="236" t="s">
        <v>407</v>
      </c>
      <c r="G329" s="233"/>
      <c r="H329" s="237">
        <v>0.29999999999999999</v>
      </c>
      <c r="I329" s="238"/>
      <c r="J329" s="233"/>
      <c r="K329" s="233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130</v>
      </c>
      <c r="AU329" s="243" t="s">
        <v>85</v>
      </c>
      <c r="AV329" s="13" t="s">
        <v>85</v>
      </c>
      <c r="AW329" s="13" t="s">
        <v>32</v>
      </c>
      <c r="AX329" s="13" t="s">
        <v>82</v>
      </c>
      <c r="AY329" s="243" t="s">
        <v>121</v>
      </c>
    </row>
    <row r="330" s="2" customFormat="1" ht="24.15" customHeight="1">
      <c r="A330" s="39"/>
      <c r="B330" s="40"/>
      <c r="C330" s="219" t="s">
        <v>408</v>
      </c>
      <c r="D330" s="219" t="s">
        <v>123</v>
      </c>
      <c r="E330" s="220" t="s">
        <v>409</v>
      </c>
      <c r="F330" s="221" t="s">
        <v>410</v>
      </c>
      <c r="G330" s="222" t="s">
        <v>256</v>
      </c>
      <c r="H330" s="223">
        <v>0.62</v>
      </c>
      <c r="I330" s="224"/>
      <c r="J330" s="225">
        <f>ROUND(I330*H330,2)</f>
        <v>0</v>
      </c>
      <c r="K330" s="221" t="s">
        <v>127</v>
      </c>
      <c r="L330" s="45"/>
      <c r="M330" s="226" t="s">
        <v>1</v>
      </c>
      <c r="N330" s="227" t="s">
        <v>42</v>
      </c>
      <c r="O330" s="92"/>
      <c r="P330" s="228">
        <f>O330*H330</f>
        <v>0</v>
      </c>
      <c r="Q330" s="228">
        <v>1.06277</v>
      </c>
      <c r="R330" s="228">
        <f>Q330*H330</f>
        <v>0.65891739999999999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128</v>
      </c>
      <c r="AT330" s="230" t="s">
        <v>123</v>
      </c>
      <c r="AU330" s="230" t="s">
        <v>85</v>
      </c>
      <c r="AY330" s="18" t="s">
        <v>121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82</v>
      </c>
      <c r="BK330" s="231">
        <f>ROUND(I330*H330,2)</f>
        <v>0</v>
      </c>
      <c r="BL330" s="18" t="s">
        <v>128</v>
      </c>
      <c r="BM330" s="230" t="s">
        <v>411</v>
      </c>
    </row>
    <row r="331" s="13" customFormat="1">
      <c r="A331" s="13"/>
      <c r="B331" s="232"/>
      <c r="C331" s="233"/>
      <c r="D331" s="234" t="s">
        <v>130</v>
      </c>
      <c r="E331" s="235" t="s">
        <v>1</v>
      </c>
      <c r="F331" s="236" t="s">
        <v>412</v>
      </c>
      <c r="G331" s="233"/>
      <c r="H331" s="237">
        <v>11</v>
      </c>
      <c r="I331" s="238"/>
      <c r="J331" s="233"/>
      <c r="K331" s="233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130</v>
      </c>
      <c r="AU331" s="243" t="s">
        <v>85</v>
      </c>
      <c r="AV331" s="13" t="s">
        <v>85</v>
      </c>
      <c r="AW331" s="13" t="s">
        <v>32</v>
      </c>
      <c r="AX331" s="13" t="s">
        <v>77</v>
      </c>
      <c r="AY331" s="243" t="s">
        <v>121</v>
      </c>
    </row>
    <row r="332" s="13" customFormat="1">
      <c r="A332" s="13"/>
      <c r="B332" s="232"/>
      <c r="C332" s="233"/>
      <c r="D332" s="234" t="s">
        <v>130</v>
      </c>
      <c r="E332" s="235" t="s">
        <v>1</v>
      </c>
      <c r="F332" s="236" t="s">
        <v>413</v>
      </c>
      <c r="G332" s="233"/>
      <c r="H332" s="237">
        <v>10</v>
      </c>
      <c r="I332" s="238"/>
      <c r="J332" s="233"/>
      <c r="K332" s="233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130</v>
      </c>
      <c r="AU332" s="243" t="s">
        <v>85</v>
      </c>
      <c r="AV332" s="13" t="s">
        <v>85</v>
      </c>
      <c r="AW332" s="13" t="s">
        <v>32</v>
      </c>
      <c r="AX332" s="13" t="s">
        <v>77</v>
      </c>
      <c r="AY332" s="243" t="s">
        <v>121</v>
      </c>
    </row>
    <row r="333" s="13" customFormat="1">
      <c r="A333" s="13"/>
      <c r="B333" s="232"/>
      <c r="C333" s="233"/>
      <c r="D333" s="234" t="s">
        <v>130</v>
      </c>
      <c r="E333" s="235" t="s">
        <v>1</v>
      </c>
      <c r="F333" s="236" t="s">
        <v>414</v>
      </c>
      <c r="G333" s="233"/>
      <c r="H333" s="237">
        <v>10</v>
      </c>
      <c r="I333" s="238"/>
      <c r="J333" s="233"/>
      <c r="K333" s="233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130</v>
      </c>
      <c r="AU333" s="243" t="s">
        <v>85</v>
      </c>
      <c r="AV333" s="13" t="s">
        <v>85</v>
      </c>
      <c r="AW333" s="13" t="s">
        <v>32</v>
      </c>
      <c r="AX333" s="13" t="s">
        <v>77</v>
      </c>
      <c r="AY333" s="243" t="s">
        <v>121</v>
      </c>
    </row>
    <row r="334" s="13" customFormat="1">
      <c r="A334" s="13"/>
      <c r="B334" s="232"/>
      <c r="C334" s="233"/>
      <c r="D334" s="234" t="s">
        <v>130</v>
      </c>
      <c r="E334" s="235" t="s">
        <v>1</v>
      </c>
      <c r="F334" s="236" t="s">
        <v>415</v>
      </c>
      <c r="G334" s="233"/>
      <c r="H334" s="237">
        <v>12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130</v>
      </c>
      <c r="AU334" s="243" t="s">
        <v>85</v>
      </c>
      <c r="AV334" s="13" t="s">
        <v>85</v>
      </c>
      <c r="AW334" s="13" t="s">
        <v>32</v>
      </c>
      <c r="AX334" s="13" t="s">
        <v>77</v>
      </c>
      <c r="AY334" s="243" t="s">
        <v>121</v>
      </c>
    </row>
    <row r="335" s="13" customFormat="1">
      <c r="A335" s="13"/>
      <c r="B335" s="232"/>
      <c r="C335" s="233"/>
      <c r="D335" s="234" t="s">
        <v>130</v>
      </c>
      <c r="E335" s="235" t="s">
        <v>1</v>
      </c>
      <c r="F335" s="236" t="s">
        <v>416</v>
      </c>
      <c r="G335" s="233"/>
      <c r="H335" s="237">
        <v>9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130</v>
      </c>
      <c r="AU335" s="243" t="s">
        <v>85</v>
      </c>
      <c r="AV335" s="13" t="s">
        <v>85</v>
      </c>
      <c r="AW335" s="13" t="s">
        <v>32</v>
      </c>
      <c r="AX335" s="13" t="s">
        <v>77</v>
      </c>
      <c r="AY335" s="243" t="s">
        <v>121</v>
      </c>
    </row>
    <row r="336" s="13" customFormat="1">
      <c r="A336" s="13"/>
      <c r="B336" s="232"/>
      <c r="C336" s="233"/>
      <c r="D336" s="234" t="s">
        <v>130</v>
      </c>
      <c r="E336" s="235" t="s">
        <v>1</v>
      </c>
      <c r="F336" s="236" t="s">
        <v>417</v>
      </c>
      <c r="G336" s="233"/>
      <c r="H336" s="237">
        <v>15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130</v>
      </c>
      <c r="AU336" s="243" t="s">
        <v>85</v>
      </c>
      <c r="AV336" s="13" t="s">
        <v>85</v>
      </c>
      <c r="AW336" s="13" t="s">
        <v>32</v>
      </c>
      <c r="AX336" s="13" t="s">
        <v>77</v>
      </c>
      <c r="AY336" s="243" t="s">
        <v>121</v>
      </c>
    </row>
    <row r="337" s="13" customFormat="1">
      <c r="A337" s="13"/>
      <c r="B337" s="232"/>
      <c r="C337" s="233"/>
      <c r="D337" s="234" t="s">
        <v>130</v>
      </c>
      <c r="E337" s="235" t="s">
        <v>1</v>
      </c>
      <c r="F337" s="236" t="s">
        <v>418</v>
      </c>
      <c r="G337" s="233"/>
      <c r="H337" s="237">
        <v>10</v>
      </c>
      <c r="I337" s="238"/>
      <c r="J337" s="233"/>
      <c r="K337" s="233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130</v>
      </c>
      <c r="AU337" s="243" t="s">
        <v>85</v>
      </c>
      <c r="AV337" s="13" t="s">
        <v>85</v>
      </c>
      <c r="AW337" s="13" t="s">
        <v>32</v>
      </c>
      <c r="AX337" s="13" t="s">
        <v>77</v>
      </c>
      <c r="AY337" s="243" t="s">
        <v>121</v>
      </c>
    </row>
    <row r="338" s="15" customFormat="1">
      <c r="A338" s="15"/>
      <c r="B338" s="255"/>
      <c r="C338" s="256"/>
      <c r="D338" s="234" t="s">
        <v>130</v>
      </c>
      <c r="E338" s="257" t="s">
        <v>1</v>
      </c>
      <c r="F338" s="258" t="s">
        <v>134</v>
      </c>
      <c r="G338" s="256"/>
      <c r="H338" s="259">
        <v>77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130</v>
      </c>
      <c r="AU338" s="265" t="s">
        <v>85</v>
      </c>
      <c r="AV338" s="15" t="s">
        <v>128</v>
      </c>
      <c r="AW338" s="15" t="s">
        <v>32</v>
      </c>
      <c r="AX338" s="15" t="s">
        <v>77</v>
      </c>
      <c r="AY338" s="265" t="s">
        <v>121</v>
      </c>
    </row>
    <row r="339" s="13" customFormat="1">
      <c r="A339" s="13"/>
      <c r="B339" s="232"/>
      <c r="C339" s="233"/>
      <c r="D339" s="234" t="s">
        <v>130</v>
      </c>
      <c r="E339" s="235" t="s">
        <v>1</v>
      </c>
      <c r="F339" s="236" t="s">
        <v>419</v>
      </c>
      <c r="G339" s="233"/>
      <c r="H339" s="237">
        <v>0.62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130</v>
      </c>
      <c r="AU339" s="243" t="s">
        <v>85</v>
      </c>
      <c r="AV339" s="13" t="s">
        <v>85</v>
      </c>
      <c r="AW339" s="13" t="s">
        <v>32</v>
      </c>
      <c r="AX339" s="13" t="s">
        <v>82</v>
      </c>
      <c r="AY339" s="243" t="s">
        <v>121</v>
      </c>
    </row>
    <row r="340" s="2" customFormat="1" ht="24.15" customHeight="1">
      <c r="A340" s="39"/>
      <c r="B340" s="40"/>
      <c r="C340" s="219" t="s">
        <v>420</v>
      </c>
      <c r="D340" s="219" t="s">
        <v>123</v>
      </c>
      <c r="E340" s="220" t="s">
        <v>421</v>
      </c>
      <c r="F340" s="221" t="s">
        <v>422</v>
      </c>
      <c r="G340" s="222" t="s">
        <v>184</v>
      </c>
      <c r="H340" s="223">
        <v>76</v>
      </c>
      <c r="I340" s="224"/>
      <c r="J340" s="225">
        <f>ROUND(I340*H340,2)</f>
        <v>0</v>
      </c>
      <c r="K340" s="221" t="s">
        <v>127</v>
      </c>
      <c r="L340" s="45"/>
      <c r="M340" s="226" t="s">
        <v>1</v>
      </c>
      <c r="N340" s="227" t="s">
        <v>42</v>
      </c>
      <c r="O340" s="92"/>
      <c r="P340" s="228">
        <f>O340*H340</f>
        <v>0</v>
      </c>
      <c r="Q340" s="228">
        <v>1.8480000000000001</v>
      </c>
      <c r="R340" s="228">
        <f>Q340*H340</f>
        <v>140.44800000000001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128</v>
      </c>
      <c r="AT340" s="230" t="s">
        <v>123</v>
      </c>
      <c r="AU340" s="230" t="s">
        <v>85</v>
      </c>
      <c r="AY340" s="18" t="s">
        <v>121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82</v>
      </c>
      <c r="BK340" s="231">
        <f>ROUND(I340*H340,2)</f>
        <v>0</v>
      </c>
      <c r="BL340" s="18" t="s">
        <v>128</v>
      </c>
      <c r="BM340" s="230" t="s">
        <v>423</v>
      </c>
    </row>
    <row r="341" s="13" customFormat="1">
      <c r="A341" s="13"/>
      <c r="B341" s="232"/>
      <c r="C341" s="233"/>
      <c r="D341" s="234" t="s">
        <v>130</v>
      </c>
      <c r="E341" s="235" t="s">
        <v>1</v>
      </c>
      <c r="F341" s="236" t="s">
        <v>424</v>
      </c>
      <c r="G341" s="233"/>
      <c r="H341" s="237">
        <v>76</v>
      </c>
      <c r="I341" s="238"/>
      <c r="J341" s="233"/>
      <c r="K341" s="233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130</v>
      </c>
      <c r="AU341" s="243" t="s">
        <v>85</v>
      </c>
      <c r="AV341" s="13" t="s">
        <v>85</v>
      </c>
      <c r="AW341" s="13" t="s">
        <v>32</v>
      </c>
      <c r="AX341" s="13" t="s">
        <v>77</v>
      </c>
      <c r="AY341" s="243" t="s">
        <v>121</v>
      </c>
    </row>
    <row r="342" s="14" customFormat="1">
      <c r="A342" s="14"/>
      <c r="B342" s="244"/>
      <c r="C342" s="245"/>
      <c r="D342" s="234" t="s">
        <v>130</v>
      </c>
      <c r="E342" s="246" t="s">
        <v>1</v>
      </c>
      <c r="F342" s="247" t="s">
        <v>425</v>
      </c>
      <c r="G342" s="245"/>
      <c r="H342" s="248">
        <v>76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130</v>
      </c>
      <c r="AU342" s="254" t="s">
        <v>85</v>
      </c>
      <c r="AV342" s="14" t="s">
        <v>133</v>
      </c>
      <c r="AW342" s="14" t="s">
        <v>32</v>
      </c>
      <c r="AX342" s="14" t="s">
        <v>77</v>
      </c>
      <c r="AY342" s="254" t="s">
        <v>121</v>
      </c>
    </row>
    <row r="343" s="15" customFormat="1">
      <c r="A343" s="15"/>
      <c r="B343" s="255"/>
      <c r="C343" s="256"/>
      <c r="D343" s="234" t="s">
        <v>130</v>
      </c>
      <c r="E343" s="257" t="s">
        <v>1</v>
      </c>
      <c r="F343" s="258" t="s">
        <v>134</v>
      </c>
      <c r="G343" s="256"/>
      <c r="H343" s="259">
        <v>76</v>
      </c>
      <c r="I343" s="260"/>
      <c r="J343" s="256"/>
      <c r="K343" s="256"/>
      <c r="L343" s="261"/>
      <c r="M343" s="262"/>
      <c r="N343" s="263"/>
      <c r="O343" s="263"/>
      <c r="P343" s="263"/>
      <c r="Q343" s="263"/>
      <c r="R343" s="263"/>
      <c r="S343" s="263"/>
      <c r="T343" s="26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5" t="s">
        <v>130</v>
      </c>
      <c r="AU343" s="265" t="s">
        <v>85</v>
      </c>
      <c r="AV343" s="15" t="s">
        <v>128</v>
      </c>
      <c r="AW343" s="15" t="s">
        <v>32</v>
      </c>
      <c r="AX343" s="15" t="s">
        <v>82</v>
      </c>
      <c r="AY343" s="265" t="s">
        <v>121</v>
      </c>
    </row>
    <row r="344" s="2" customFormat="1" ht="24.15" customHeight="1">
      <c r="A344" s="39"/>
      <c r="B344" s="40"/>
      <c r="C344" s="219" t="s">
        <v>426</v>
      </c>
      <c r="D344" s="219" t="s">
        <v>123</v>
      </c>
      <c r="E344" s="220" t="s">
        <v>427</v>
      </c>
      <c r="F344" s="221" t="s">
        <v>428</v>
      </c>
      <c r="G344" s="222" t="s">
        <v>126</v>
      </c>
      <c r="H344" s="223">
        <v>99</v>
      </c>
      <c r="I344" s="224"/>
      <c r="J344" s="225">
        <f>ROUND(I344*H344,2)</f>
        <v>0</v>
      </c>
      <c r="K344" s="221" t="s">
        <v>127</v>
      </c>
      <c r="L344" s="45"/>
      <c r="M344" s="226" t="s">
        <v>1</v>
      </c>
      <c r="N344" s="227" t="s">
        <v>42</v>
      </c>
      <c r="O344" s="92"/>
      <c r="P344" s="228">
        <f>O344*H344</f>
        <v>0</v>
      </c>
      <c r="Q344" s="228">
        <v>0.74326999999999999</v>
      </c>
      <c r="R344" s="228">
        <f>Q344*H344</f>
        <v>73.583730000000003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128</v>
      </c>
      <c r="AT344" s="230" t="s">
        <v>123</v>
      </c>
      <c r="AU344" s="230" t="s">
        <v>85</v>
      </c>
      <c r="AY344" s="18" t="s">
        <v>121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82</v>
      </c>
      <c r="BK344" s="231">
        <f>ROUND(I344*H344,2)</f>
        <v>0</v>
      </c>
      <c r="BL344" s="18" t="s">
        <v>128</v>
      </c>
      <c r="BM344" s="230" t="s">
        <v>429</v>
      </c>
    </row>
    <row r="345" s="13" customFormat="1">
      <c r="A345" s="13"/>
      <c r="B345" s="232"/>
      <c r="C345" s="233"/>
      <c r="D345" s="234" t="s">
        <v>130</v>
      </c>
      <c r="E345" s="235" t="s">
        <v>1</v>
      </c>
      <c r="F345" s="236" t="s">
        <v>430</v>
      </c>
      <c r="G345" s="233"/>
      <c r="H345" s="237">
        <v>17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130</v>
      </c>
      <c r="AU345" s="243" t="s">
        <v>85</v>
      </c>
      <c r="AV345" s="13" t="s">
        <v>85</v>
      </c>
      <c r="AW345" s="13" t="s">
        <v>32</v>
      </c>
      <c r="AX345" s="13" t="s">
        <v>77</v>
      </c>
      <c r="AY345" s="243" t="s">
        <v>121</v>
      </c>
    </row>
    <row r="346" s="13" customFormat="1">
      <c r="A346" s="13"/>
      <c r="B346" s="232"/>
      <c r="C346" s="233"/>
      <c r="D346" s="234" t="s">
        <v>130</v>
      </c>
      <c r="E346" s="235" t="s">
        <v>1</v>
      </c>
      <c r="F346" s="236" t="s">
        <v>431</v>
      </c>
      <c r="G346" s="233"/>
      <c r="H346" s="237">
        <v>16</v>
      </c>
      <c r="I346" s="238"/>
      <c r="J346" s="233"/>
      <c r="K346" s="233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130</v>
      </c>
      <c r="AU346" s="243" t="s">
        <v>85</v>
      </c>
      <c r="AV346" s="13" t="s">
        <v>85</v>
      </c>
      <c r="AW346" s="13" t="s">
        <v>32</v>
      </c>
      <c r="AX346" s="13" t="s">
        <v>77</v>
      </c>
      <c r="AY346" s="243" t="s">
        <v>121</v>
      </c>
    </row>
    <row r="347" s="13" customFormat="1">
      <c r="A347" s="13"/>
      <c r="B347" s="232"/>
      <c r="C347" s="233"/>
      <c r="D347" s="234" t="s">
        <v>130</v>
      </c>
      <c r="E347" s="235" t="s">
        <v>1</v>
      </c>
      <c r="F347" s="236" t="s">
        <v>432</v>
      </c>
      <c r="G347" s="233"/>
      <c r="H347" s="237">
        <v>14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130</v>
      </c>
      <c r="AU347" s="243" t="s">
        <v>85</v>
      </c>
      <c r="AV347" s="13" t="s">
        <v>85</v>
      </c>
      <c r="AW347" s="13" t="s">
        <v>32</v>
      </c>
      <c r="AX347" s="13" t="s">
        <v>77</v>
      </c>
      <c r="AY347" s="243" t="s">
        <v>121</v>
      </c>
    </row>
    <row r="348" s="13" customFormat="1">
      <c r="A348" s="13"/>
      <c r="B348" s="232"/>
      <c r="C348" s="233"/>
      <c r="D348" s="234" t="s">
        <v>130</v>
      </c>
      <c r="E348" s="235" t="s">
        <v>1</v>
      </c>
      <c r="F348" s="236" t="s">
        <v>433</v>
      </c>
      <c r="G348" s="233"/>
      <c r="H348" s="237">
        <v>20</v>
      </c>
      <c r="I348" s="238"/>
      <c r="J348" s="233"/>
      <c r="K348" s="233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130</v>
      </c>
      <c r="AU348" s="243" t="s">
        <v>85</v>
      </c>
      <c r="AV348" s="13" t="s">
        <v>85</v>
      </c>
      <c r="AW348" s="13" t="s">
        <v>32</v>
      </c>
      <c r="AX348" s="13" t="s">
        <v>77</v>
      </c>
      <c r="AY348" s="243" t="s">
        <v>121</v>
      </c>
    </row>
    <row r="349" s="13" customFormat="1">
      <c r="A349" s="13"/>
      <c r="B349" s="232"/>
      <c r="C349" s="233"/>
      <c r="D349" s="234" t="s">
        <v>130</v>
      </c>
      <c r="E349" s="235" t="s">
        <v>1</v>
      </c>
      <c r="F349" s="236" t="s">
        <v>434</v>
      </c>
      <c r="G349" s="233"/>
      <c r="H349" s="237">
        <v>11</v>
      </c>
      <c r="I349" s="238"/>
      <c r="J349" s="233"/>
      <c r="K349" s="233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130</v>
      </c>
      <c r="AU349" s="243" t="s">
        <v>85</v>
      </c>
      <c r="AV349" s="13" t="s">
        <v>85</v>
      </c>
      <c r="AW349" s="13" t="s">
        <v>32</v>
      </c>
      <c r="AX349" s="13" t="s">
        <v>77</v>
      </c>
      <c r="AY349" s="243" t="s">
        <v>121</v>
      </c>
    </row>
    <row r="350" s="13" customFormat="1">
      <c r="A350" s="13"/>
      <c r="B350" s="232"/>
      <c r="C350" s="233"/>
      <c r="D350" s="234" t="s">
        <v>130</v>
      </c>
      <c r="E350" s="235" t="s">
        <v>1</v>
      </c>
      <c r="F350" s="236" t="s">
        <v>435</v>
      </c>
      <c r="G350" s="233"/>
      <c r="H350" s="237">
        <v>9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130</v>
      </c>
      <c r="AU350" s="243" t="s">
        <v>85</v>
      </c>
      <c r="AV350" s="13" t="s">
        <v>85</v>
      </c>
      <c r="AW350" s="13" t="s">
        <v>32</v>
      </c>
      <c r="AX350" s="13" t="s">
        <v>77</v>
      </c>
      <c r="AY350" s="243" t="s">
        <v>121</v>
      </c>
    </row>
    <row r="351" s="13" customFormat="1">
      <c r="A351" s="13"/>
      <c r="B351" s="232"/>
      <c r="C351" s="233"/>
      <c r="D351" s="234" t="s">
        <v>130</v>
      </c>
      <c r="E351" s="235" t="s">
        <v>1</v>
      </c>
      <c r="F351" s="236" t="s">
        <v>290</v>
      </c>
      <c r="G351" s="233"/>
      <c r="H351" s="237">
        <v>10</v>
      </c>
      <c r="I351" s="238"/>
      <c r="J351" s="233"/>
      <c r="K351" s="233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130</v>
      </c>
      <c r="AU351" s="243" t="s">
        <v>85</v>
      </c>
      <c r="AV351" s="13" t="s">
        <v>85</v>
      </c>
      <c r="AW351" s="13" t="s">
        <v>32</v>
      </c>
      <c r="AX351" s="13" t="s">
        <v>77</v>
      </c>
      <c r="AY351" s="243" t="s">
        <v>121</v>
      </c>
    </row>
    <row r="352" s="14" customFormat="1">
      <c r="A352" s="14"/>
      <c r="B352" s="244"/>
      <c r="C352" s="245"/>
      <c r="D352" s="234" t="s">
        <v>130</v>
      </c>
      <c r="E352" s="246" t="s">
        <v>1</v>
      </c>
      <c r="F352" s="247" t="s">
        <v>187</v>
      </c>
      <c r="G352" s="245"/>
      <c r="H352" s="248">
        <v>97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130</v>
      </c>
      <c r="AU352" s="254" t="s">
        <v>85</v>
      </c>
      <c r="AV352" s="14" t="s">
        <v>133</v>
      </c>
      <c r="AW352" s="14" t="s">
        <v>32</v>
      </c>
      <c r="AX352" s="14" t="s">
        <v>77</v>
      </c>
      <c r="AY352" s="254" t="s">
        <v>121</v>
      </c>
    </row>
    <row r="353" s="13" customFormat="1">
      <c r="A353" s="13"/>
      <c r="B353" s="232"/>
      <c r="C353" s="233"/>
      <c r="D353" s="234" t="s">
        <v>130</v>
      </c>
      <c r="E353" s="235" t="s">
        <v>1</v>
      </c>
      <c r="F353" s="236" t="s">
        <v>2</v>
      </c>
      <c r="G353" s="233"/>
      <c r="H353" s="237">
        <v>2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130</v>
      </c>
      <c r="AU353" s="243" t="s">
        <v>85</v>
      </c>
      <c r="AV353" s="13" t="s">
        <v>85</v>
      </c>
      <c r="AW353" s="13" t="s">
        <v>32</v>
      </c>
      <c r="AX353" s="13" t="s">
        <v>77</v>
      </c>
      <c r="AY353" s="243" t="s">
        <v>121</v>
      </c>
    </row>
    <row r="354" s="14" customFormat="1">
      <c r="A354" s="14"/>
      <c r="B354" s="244"/>
      <c r="C354" s="245"/>
      <c r="D354" s="234" t="s">
        <v>130</v>
      </c>
      <c r="E354" s="246" t="s">
        <v>1</v>
      </c>
      <c r="F354" s="247" t="s">
        <v>436</v>
      </c>
      <c r="G354" s="245"/>
      <c r="H354" s="248">
        <v>2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130</v>
      </c>
      <c r="AU354" s="254" t="s">
        <v>85</v>
      </c>
      <c r="AV354" s="14" t="s">
        <v>133</v>
      </c>
      <c r="AW354" s="14" t="s">
        <v>32</v>
      </c>
      <c r="AX354" s="14" t="s">
        <v>77</v>
      </c>
      <c r="AY354" s="254" t="s">
        <v>121</v>
      </c>
    </row>
    <row r="355" s="15" customFormat="1">
      <c r="A355" s="15"/>
      <c r="B355" s="255"/>
      <c r="C355" s="256"/>
      <c r="D355" s="234" t="s">
        <v>130</v>
      </c>
      <c r="E355" s="257" t="s">
        <v>1</v>
      </c>
      <c r="F355" s="258" t="s">
        <v>134</v>
      </c>
      <c r="G355" s="256"/>
      <c r="H355" s="259">
        <v>99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130</v>
      </c>
      <c r="AU355" s="265" t="s">
        <v>85</v>
      </c>
      <c r="AV355" s="15" t="s">
        <v>128</v>
      </c>
      <c r="AW355" s="15" t="s">
        <v>32</v>
      </c>
      <c r="AX355" s="15" t="s">
        <v>82</v>
      </c>
      <c r="AY355" s="265" t="s">
        <v>121</v>
      </c>
    </row>
    <row r="356" s="12" customFormat="1" ht="22.8" customHeight="1">
      <c r="A356" s="12"/>
      <c r="B356" s="203"/>
      <c r="C356" s="204"/>
      <c r="D356" s="205" t="s">
        <v>76</v>
      </c>
      <c r="E356" s="217" t="s">
        <v>151</v>
      </c>
      <c r="F356" s="217" t="s">
        <v>437</v>
      </c>
      <c r="G356" s="204"/>
      <c r="H356" s="204"/>
      <c r="I356" s="207"/>
      <c r="J356" s="218">
        <f>BK356</f>
        <v>0</v>
      </c>
      <c r="K356" s="204"/>
      <c r="L356" s="209"/>
      <c r="M356" s="210"/>
      <c r="N356" s="211"/>
      <c r="O356" s="211"/>
      <c r="P356" s="212">
        <f>SUM(P357:P429)</f>
        <v>0</v>
      </c>
      <c r="Q356" s="211"/>
      <c r="R356" s="212">
        <f>SUM(R357:R429)</f>
        <v>1619.0194399999998</v>
      </c>
      <c r="S356" s="211"/>
      <c r="T356" s="213">
        <f>SUM(T357:T429)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4" t="s">
        <v>82</v>
      </c>
      <c r="AT356" s="215" t="s">
        <v>76</v>
      </c>
      <c r="AU356" s="215" t="s">
        <v>82</v>
      </c>
      <c r="AY356" s="214" t="s">
        <v>121</v>
      </c>
      <c r="BK356" s="216">
        <f>SUM(BK357:BK429)</f>
        <v>0</v>
      </c>
    </row>
    <row r="357" s="2" customFormat="1" ht="37.8" customHeight="1">
      <c r="A357" s="39"/>
      <c r="B357" s="40"/>
      <c r="C357" s="219" t="s">
        <v>438</v>
      </c>
      <c r="D357" s="219" t="s">
        <v>123</v>
      </c>
      <c r="E357" s="220" t="s">
        <v>439</v>
      </c>
      <c r="F357" s="221" t="s">
        <v>440</v>
      </c>
      <c r="G357" s="222" t="s">
        <v>126</v>
      </c>
      <c r="H357" s="223">
        <v>1191.4000000000001</v>
      </c>
      <c r="I357" s="224"/>
      <c r="J357" s="225">
        <f>ROUND(I357*H357,2)</f>
        <v>0</v>
      </c>
      <c r="K357" s="221" t="s">
        <v>1</v>
      </c>
      <c r="L357" s="45"/>
      <c r="M357" s="226" t="s">
        <v>1</v>
      </c>
      <c r="N357" s="227" t="s">
        <v>42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128</v>
      </c>
      <c r="AT357" s="230" t="s">
        <v>123</v>
      </c>
      <c r="AU357" s="230" t="s">
        <v>85</v>
      </c>
      <c r="AY357" s="18" t="s">
        <v>121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82</v>
      </c>
      <c r="BK357" s="231">
        <f>ROUND(I357*H357,2)</f>
        <v>0</v>
      </c>
      <c r="BL357" s="18" t="s">
        <v>128</v>
      </c>
      <c r="BM357" s="230" t="s">
        <v>441</v>
      </c>
    </row>
    <row r="358" s="13" customFormat="1">
      <c r="A358" s="13"/>
      <c r="B358" s="232"/>
      <c r="C358" s="233"/>
      <c r="D358" s="234" t="s">
        <v>130</v>
      </c>
      <c r="E358" s="235" t="s">
        <v>1</v>
      </c>
      <c r="F358" s="236" t="s">
        <v>442</v>
      </c>
      <c r="G358" s="233"/>
      <c r="H358" s="237">
        <v>1191.3599999999999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130</v>
      </c>
      <c r="AU358" s="243" t="s">
        <v>85</v>
      </c>
      <c r="AV358" s="13" t="s">
        <v>85</v>
      </c>
      <c r="AW358" s="13" t="s">
        <v>32</v>
      </c>
      <c r="AX358" s="13" t="s">
        <v>77</v>
      </c>
      <c r="AY358" s="243" t="s">
        <v>121</v>
      </c>
    </row>
    <row r="359" s="15" customFormat="1">
      <c r="A359" s="15"/>
      <c r="B359" s="255"/>
      <c r="C359" s="256"/>
      <c r="D359" s="234" t="s">
        <v>130</v>
      </c>
      <c r="E359" s="257" t="s">
        <v>1</v>
      </c>
      <c r="F359" s="258" t="s">
        <v>134</v>
      </c>
      <c r="G359" s="256"/>
      <c r="H359" s="259">
        <v>1191.3599999999999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130</v>
      </c>
      <c r="AU359" s="265" t="s">
        <v>85</v>
      </c>
      <c r="AV359" s="15" t="s">
        <v>128</v>
      </c>
      <c r="AW359" s="15" t="s">
        <v>32</v>
      </c>
      <c r="AX359" s="15" t="s">
        <v>77</v>
      </c>
      <c r="AY359" s="265" t="s">
        <v>121</v>
      </c>
    </row>
    <row r="360" s="13" customFormat="1">
      <c r="A360" s="13"/>
      <c r="B360" s="232"/>
      <c r="C360" s="233"/>
      <c r="D360" s="234" t="s">
        <v>130</v>
      </c>
      <c r="E360" s="235" t="s">
        <v>1</v>
      </c>
      <c r="F360" s="236" t="s">
        <v>443</v>
      </c>
      <c r="G360" s="233"/>
      <c r="H360" s="237">
        <v>1191.4000000000001</v>
      </c>
      <c r="I360" s="238"/>
      <c r="J360" s="233"/>
      <c r="K360" s="233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130</v>
      </c>
      <c r="AU360" s="243" t="s">
        <v>85</v>
      </c>
      <c r="AV360" s="13" t="s">
        <v>85</v>
      </c>
      <c r="AW360" s="13" t="s">
        <v>32</v>
      </c>
      <c r="AX360" s="13" t="s">
        <v>82</v>
      </c>
      <c r="AY360" s="243" t="s">
        <v>121</v>
      </c>
    </row>
    <row r="361" s="2" customFormat="1" ht="21.75" customHeight="1">
      <c r="A361" s="39"/>
      <c r="B361" s="40"/>
      <c r="C361" s="219" t="s">
        <v>444</v>
      </c>
      <c r="D361" s="219" t="s">
        <v>123</v>
      </c>
      <c r="E361" s="220" t="s">
        <v>445</v>
      </c>
      <c r="F361" s="221" t="s">
        <v>446</v>
      </c>
      <c r="G361" s="222" t="s">
        <v>126</v>
      </c>
      <c r="H361" s="223">
        <v>90</v>
      </c>
      <c r="I361" s="224"/>
      <c r="J361" s="225">
        <f>ROUND(I361*H361,2)</f>
        <v>0</v>
      </c>
      <c r="K361" s="221" t="s">
        <v>127</v>
      </c>
      <c r="L361" s="45"/>
      <c r="M361" s="226" t="s">
        <v>1</v>
      </c>
      <c r="N361" s="227" t="s">
        <v>42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128</v>
      </c>
      <c r="AT361" s="230" t="s">
        <v>123</v>
      </c>
      <c r="AU361" s="230" t="s">
        <v>85</v>
      </c>
      <c r="AY361" s="18" t="s">
        <v>121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82</v>
      </c>
      <c r="BK361" s="231">
        <f>ROUND(I361*H361,2)</f>
        <v>0</v>
      </c>
      <c r="BL361" s="18" t="s">
        <v>128</v>
      </c>
      <c r="BM361" s="230" t="s">
        <v>447</v>
      </c>
    </row>
    <row r="362" s="13" customFormat="1">
      <c r="A362" s="13"/>
      <c r="B362" s="232"/>
      <c r="C362" s="233"/>
      <c r="D362" s="234" t="s">
        <v>130</v>
      </c>
      <c r="E362" s="235" t="s">
        <v>1</v>
      </c>
      <c r="F362" s="236" t="s">
        <v>448</v>
      </c>
      <c r="G362" s="233"/>
      <c r="H362" s="237">
        <v>90</v>
      </c>
      <c r="I362" s="238"/>
      <c r="J362" s="233"/>
      <c r="K362" s="233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130</v>
      </c>
      <c r="AU362" s="243" t="s">
        <v>85</v>
      </c>
      <c r="AV362" s="13" t="s">
        <v>85</v>
      </c>
      <c r="AW362" s="13" t="s">
        <v>32</v>
      </c>
      <c r="AX362" s="13" t="s">
        <v>82</v>
      </c>
      <c r="AY362" s="243" t="s">
        <v>121</v>
      </c>
    </row>
    <row r="363" s="2" customFormat="1" ht="21.75" customHeight="1">
      <c r="A363" s="39"/>
      <c r="B363" s="40"/>
      <c r="C363" s="219" t="s">
        <v>449</v>
      </c>
      <c r="D363" s="219" t="s">
        <v>123</v>
      </c>
      <c r="E363" s="220" t="s">
        <v>450</v>
      </c>
      <c r="F363" s="221" t="s">
        <v>451</v>
      </c>
      <c r="G363" s="222" t="s">
        <v>126</v>
      </c>
      <c r="H363" s="223">
        <v>96</v>
      </c>
      <c r="I363" s="224"/>
      <c r="J363" s="225">
        <f>ROUND(I363*H363,2)</f>
        <v>0</v>
      </c>
      <c r="K363" s="221" t="s">
        <v>127</v>
      </c>
      <c r="L363" s="45"/>
      <c r="M363" s="226" t="s">
        <v>1</v>
      </c>
      <c r="N363" s="227" t="s">
        <v>42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128</v>
      </c>
      <c r="AT363" s="230" t="s">
        <v>123</v>
      </c>
      <c r="AU363" s="230" t="s">
        <v>85</v>
      </c>
      <c r="AY363" s="18" t="s">
        <v>121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82</v>
      </c>
      <c r="BK363" s="231">
        <f>ROUND(I363*H363,2)</f>
        <v>0</v>
      </c>
      <c r="BL363" s="18" t="s">
        <v>128</v>
      </c>
      <c r="BM363" s="230" t="s">
        <v>452</v>
      </c>
    </row>
    <row r="364" s="13" customFormat="1">
      <c r="A364" s="13"/>
      <c r="B364" s="232"/>
      <c r="C364" s="233"/>
      <c r="D364" s="234" t="s">
        <v>130</v>
      </c>
      <c r="E364" s="235" t="s">
        <v>1</v>
      </c>
      <c r="F364" s="236" t="s">
        <v>453</v>
      </c>
      <c r="G364" s="233"/>
      <c r="H364" s="237">
        <v>96</v>
      </c>
      <c r="I364" s="238"/>
      <c r="J364" s="233"/>
      <c r="K364" s="233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130</v>
      </c>
      <c r="AU364" s="243" t="s">
        <v>85</v>
      </c>
      <c r="AV364" s="13" t="s">
        <v>85</v>
      </c>
      <c r="AW364" s="13" t="s">
        <v>32</v>
      </c>
      <c r="AX364" s="13" t="s">
        <v>82</v>
      </c>
      <c r="AY364" s="243" t="s">
        <v>121</v>
      </c>
    </row>
    <row r="365" s="2" customFormat="1" ht="24.15" customHeight="1">
      <c r="A365" s="39"/>
      <c r="B365" s="40"/>
      <c r="C365" s="219" t="s">
        <v>454</v>
      </c>
      <c r="D365" s="219" t="s">
        <v>123</v>
      </c>
      <c r="E365" s="220" t="s">
        <v>455</v>
      </c>
      <c r="F365" s="221" t="s">
        <v>456</v>
      </c>
      <c r="G365" s="222" t="s">
        <v>126</v>
      </c>
      <c r="H365" s="223">
        <v>104</v>
      </c>
      <c r="I365" s="224"/>
      <c r="J365" s="225">
        <f>ROUND(I365*H365,2)</f>
        <v>0</v>
      </c>
      <c r="K365" s="221" t="s">
        <v>127</v>
      </c>
      <c r="L365" s="45"/>
      <c r="M365" s="226" t="s">
        <v>1</v>
      </c>
      <c r="N365" s="227" t="s">
        <v>42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128</v>
      </c>
      <c r="AT365" s="230" t="s">
        <v>123</v>
      </c>
      <c r="AU365" s="230" t="s">
        <v>85</v>
      </c>
      <c r="AY365" s="18" t="s">
        <v>121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82</v>
      </c>
      <c r="BK365" s="231">
        <f>ROUND(I365*H365,2)</f>
        <v>0</v>
      </c>
      <c r="BL365" s="18" t="s">
        <v>128</v>
      </c>
      <c r="BM365" s="230" t="s">
        <v>457</v>
      </c>
    </row>
    <row r="366" s="13" customFormat="1">
      <c r="A366" s="13"/>
      <c r="B366" s="232"/>
      <c r="C366" s="233"/>
      <c r="D366" s="234" t="s">
        <v>130</v>
      </c>
      <c r="E366" s="235" t="s">
        <v>1</v>
      </c>
      <c r="F366" s="236" t="s">
        <v>458</v>
      </c>
      <c r="G366" s="233"/>
      <c r="H366" s="237">
        <v>104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130</v>
      </c>
      <c r="AU366" s="243" t="s">
        <v>85</v>
      </c>
      <c r="AV366" s="13" t="s">
        <v>85</v>
      </c>
      <c r="AW366" s="13" t="s">
        <v>32</v>
      </c>
      <c r="AX366" s="13" t="s">
        <v>82</v>
      </c>
      <c r="AY366" s="243" t="s">
        <v>121</v>
      </c>
    </row>
    <row r="367" s="2" customFormat="1" ht="24.15" customHeight="1">
      <c r="A367" s="39"/>
      <c r="B367" s="40"/>
      <c r="C367" s="219" t="s">
        <v>459</v>
      </c>
      <c r="D367" s="219" t="s">
        <v>123</v>
      </c>
      <c r="E367" s="220" t="s">
        <v>460</v>
      </c>
      <c r="F367" s="221" t="s">
        <v>461</v>
      </c>
      <c r="G367" s="222" t="s">
        <v>126</v>
      </c>
      <c r="H367" s="223">
        <v>105.84999999999999</v>
      </c>
      <c r="I367" s="224"/>
      <c r="J367" s="225">
        <f>ROUND(I367*H367,2)</f>
        <v>0</v>
      </c>
      <c r="K367" s="221" t="s">
        <v>127</v>
      </c>
      <c r="L367" s="45"/>
      <c r="M367" s="226" t="s">
        <v>1</v>
      </c>
      <c r="N367" s="227" t="s">
        <v>42</v>
      </c>
      <c r="O367" s="92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128</v>
      </c>
      <c r="AT367" s="230" t="s">
        <v>123</v>
      </c>
      <c r="AU367" s="230" t="s">
        <v>85</v>
      </c>
      <c r="AY367" s="18" t="s">
        <v>121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82</v>
      </c>
      <c r="BK367" s="231">
        <f>ROUND(I367*H367,2)</f>
        <v>0</v>
      </c>
      <c r="BL367" s="18" t="s">
        <v>128</v>
      </c>
      <c r="BM367" s="230" t="s">
        <v>462</v>
      </c>
    </row>
    <row r="368" s="13" customFormat="1">
      <c r="A368" s="13"/>
      <c r="B368" s="232"/>
      <c r="C368" s="233"/>
      <c r="D368" s="234" t="s">
        <v>130</v>
      </c>
      <c r="E368" s="235" t="s">
        <v>1</v>
      </c>
      <c r="F368" s="236" t="s">
        <v>463</v>
      </c>
      <c r="G368" s="233"/>
      <c r="H368" s="237">
        <v>16.5</v>
      </c>
      <c r="I368" s="238"/>
      <c r="J368" s="233"/>
      <c r="K368" s="233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130</v>
      </c>
      <c r="AU368" s="243" t="s">
        <v>85</v>
      </c>
      <c r="AV368" s="13" t="s">
        <v>85</v>
      </c>
      <c r="AW368" s="13" t="s">
        <v>32</v>
      </c>
      <c r="AX368" s="13" t="s">
        <v>77</v>
      </c>
      <c r="AY368" s="243" t="s">
        <v>121</v>
      </c>
    </row>
    <row r="369" s="13" customFormat="1">
      <c r="A369" s="13"/>
      <c r="B369" s="232"/>
      <c r="C369" s="233"/>
      <c r="D369" s="234" t="s">
        <v>130</v>
      </c>
      <c r="E369" s="235" t="s">
        <v>1</v>
      </c>
      <c r="F369" s="236" t="s">
        <v>464</v>
      </c>
      <c r="G369" s="233"/>
      <c r="H369" s="237">
        <v>22</v>
      </c>
      <c r="I369" s="238"/>
      <c r="J369" s="233"/>
      <c r="K369" s="233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130</v>
      </c>
      <c r="AU369" s="243" t="s">
        <v>85</v>
      </c>
      <c r="AV369" s="13" t="s">
        <v>85</v>
      </c>
      <c r="AW369" s="13" t="s">
        <v>32</v>
      </c>
      <c r="AX369" s="13" t="s">
        <v>77</v>
      </c>
      <c r="AY369" s="243" t="s">
        <v>121</v>
      </c>
    </row>
    <row r="370" s="13" customFormat="1">
      <c r="A370" s="13"/>
      <c r="B370" s="232"/>
      <c r="C370" s="233"/>
      <c r="D370" s="234" t="s">
        <v>130</v>
      </c>
      <c r="E370" s="235" t="s">
        <v>1</v>
      </c>
      <c r="F370" s="236" t="s">
        <v>465</v>
      </c>
      <c r="G370" s="233"/>
      <c r="H370" s="237">
        <v>14.85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130</v>
      </c>
      <c r="AU370" s="243" t="s">
        <v>85</v>
      </c>
      <c r="AV370" s="13" t="s">
        <v>85</v>
      </c>
      <c r="AW370" s="13" t="s">
        <v>32</v>
      </c>
      <c r="AX370" s="13" t="s">
        <v>77</v>
      </c>
      <c r="AY370" s="243" t="s">
        <v>121</v>
      </c>
    </row>
    <row r="371" s="13" customFormat="1">
      <c r="A371" s="13"/>
      <c r="B371" s="232"/>
      <c r="C371" s="233"/>
      <c r="D371" s="234" t="s">
        <v>130</v>
      </c>
      <c r="E371" s="235" t="s">
        <v>1</v>
      </c>
      <c r="F371" s="236" t="s">
        <v>466</v>
      </c>
      <c r="G371" s="233"/>
      <c r="H371" s="237">
        <v>16.25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130</v>
      </c>
      <c r="AU371" s="243" t="s">
        <v>85</v>
      </c>
      <c r="AV371" s="13" t="s">
        <v>85</v>
      </c>
      <c r="AW371" s="13" t="s">
        <v>32</v>
      </c>
      <c r="AX371" s="13" t="s">
        <v>77</v>
      </c>
      <c r="AY371" s="243" t="s">
        <v>121</v>
      </c>
    </row>
    <row r="372" s="13" customFormat="1">
      <c r="A372" s="13"/>
      <c r="B372" s="232"/>
      <c r="C372" s="233"/>
      <c r="D372" s="234" t="s">
        <v>130</v>
      </c>
      <c r="E372" s="235" t="s">
        <v>1</v>
      </c>
      <c r="F372" s="236" t="s">
        <v>467</v>
      </c>
      <c r="G372" s="233"/>
      <c r="H372" s="237">
        <v>13.75</v>
      </c>
      <c r="I372" s="238"/>
      <c r="J372" s="233"/>
      <c r="K372" s="233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130</v>
      </c>
      <c r="AU372" s="243" t="s">
        <v>85</v>
      </c>
      <c r="AV372" s="13" t="s">
        <v>85</v>
      </c>
      <c r="AW372" s="13" t="s">
        <v>32</v>
      </c>
      <c r="AX372" s="13" t="s">
        <v>77</v>
      </c>
      <c r="AY372" s="243" t="s">
        <v>121</v>
      </c>
    </row>
    <row r="373" s="13" customFormat="1">
      <c r="A373" s="13"/>
      <c r="B373" s="232"/>
      <c r="C373" s="233"/>
      <c r="D373" s="234" t="s">
        <v>130</v>
      </c>
      <c r="E373" s="235" t="s">
        <v>1</v>
      </c>
      <c r="F373" s="236" t="s">
        <v>468</v>
      </c>
      <c r="G373" s="233"/>
      <c r="H373" s="237">
        <v>22.5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130</v>
      </c>
      <c r="AU373" s="243" t="s">
        <v>85</v>
      </c>
      <c r="AV373" s="13" t="s">
        <v>85</v>
      </c>
      <c r="AW373" s="13" t="s">
        <v>32</v>
      </c>
      <c r="AX373" s="13" t="s">
        <v>77</v>
      </c>
      <c r="AY373" s="243" t="s">
        <v>121</v>
      </c>
    </row>
    <row r="374" s="15" customFormat="1">
      <c r="A374" s="15"/>
      <c r="B374" s="255"/>
      <c r="C374" s="256"/>
      <c r="D374" s="234" t="s">
        <v>130</v>
      </c>
      <c r="E374" s="257" t="s">
        <v>1</v>
      </c>
      <c r="F374" s="258" t="s">
        <v>134</v>
      </c>
      <c r="G374" s="256"/>
      <c r="H374" s="259">
        <v>105.84999999999999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5" t="s">
        <v>130</v>
      </c>
      <c r="AU374" s="265" t="s">
        <v>85</v>
      </c>
      <c r="AV374" s="15" t="s">
        <v>128</v>
      </c>
      <c r="AW374" s="15" t="s">
        <v>32</v>
      </c>
      <c r="AX374" s="15" t="s">
        <v>82</v>
      </c>
      <c r="AY374" s="265" t="s">
        <v>121</v>
      </c>
    </row>
    <row r="375" s="2" customFormat="1" ht="24.15" customHeight="1">
      <c r="A375" s="39"/>
      <c r="B375" s="40"/>
      <c r="C375" s="219" t="s">
        <v>469</v>
      </c>
      <c r="D375" s="219" t="s">
        <v>123</v>
      </c>
      <c r="E375" s="220" t="s">
        <v>470</v>
      </c>
      <c r="F375" s="221" t="s">
        <v>471</v>
      </c>
      <c r="G375" s="222" t="s">
        <v>126</v>
      </c>
      <c r="H375" s="223">
        <v>136</v>
      </c>
      <c r="I375" s="224"/>
      <c r="J375" s="225">
        <f>ROUND(I375*H375,2)</f>
        <v>0</v>
      </c>
      <c r="K375" s="221" t="s">
        <v>127</v>
      </c>
      <c r="L375" s="45"/>
      <c r="M375" s="226" t="s">
        <v>1</v>
      </c>
      <c r="N375" s="227" t="s">
        <v>42</v>
      </c>
      <c r="O375" s="92"/>
      <c r="P375" s="228">
        <f>O375*H375</f>
        <v>0</v>
      </c>
      <c r="Q375" s="228">
        <v>0</v>
      </c>
      <c r="R375" s="228">
        <f>Q375*H375</f>
        <v>0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128</v>
      </c>
      <c r="AT375" s="230" t="s">
        <v>123</v>
      </c>
      <c r="AU375" s="230" t="s">
        <v>85</v>
      </c>
      <c r="AY375" s="18" t="s">
        <v>121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82</v>
      </c>
      <c r="BK375" s="231">
        <f>ROUND(I375*H375,2)</f>
        <v>0</v>
      </c>
      <c r="BL375" s="18" t="s">
        <v>128</v>
      </c>
      <c r="BM375" s="230" t="s">
        <v>472</v>
      </c>
    </row>
    <row r="376" s="13" customFormat="1">
      <c r="A376" s="13"/>
      <c r="B376" s="232"/>
      <c r="C376" s="233"/>
      <c r="D376" s="234" t="s">
        <v>130</v>
      </c>
      <c r="E376" s="235" t="s">
        <v>1</v>
      </c>
      <c r="F376" s="236" t="s">
        <v>473</v>
      </c>
      <c r="G376" s="233"/>
      <c r="H376" s="237">
        <v>30</v>
      </c>
      <c r="I376" s="238"/>
      <c r="J376" s="233"/>
      <c r="K376" s="233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130</v>
      </c>
      <c r="AU376" s="243" t="s">
        <v>85</v>
      </c>
      <c r="AV376" s="13" t="s">
        <v>85</v>
      </c>
      <c r="AW376" s="13" t="s">
        <v>32</v>
      </c>
      <c r="AX376" s="13" t="s">
        <v>77</v>
      </c>
      <c r="AY376" s="243" t="s">
        <v>121</v>
      </c>
    </row>
    <row r="377" s="13" customFormat="1">
      <c r="A377" s="13"/>
      <c r="B377" s="232"/>
      <c r="C377" s="233"/>
      <c r="D377" s="234" t="s">
        <v>130</v>
      </c>
      <c r="E377" s="235" t="s">
        <v>1</v>
      </c>
      <c r="F377" s="236" t="s">
        <v>474</v>
      </c>
      <c r="G377" s="233"/>
      <c r="H377" s="237">
        <v>30</v>
      </c>
      <c r="I377" s="238"/>
      <c r="J377" s="233"/>
      <c r="K377" s="233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130</v>
      </c>
      <c r="AU377" s="243" t="s">
        <v>85</v>
      </c>
      <c r="AV377" s="13" t="s">
        <v>85</v>
      </c>
      <c r="AW377" s="13" t="s">
        <v>32</v>
      </c>
      <c r="AX377" s="13" t="s">
        <v>77</v>
      </c>
      <c r="AY377" s="243" t="s">
        <v>121</v>
      </c>
    </row>
    <row r="378" s="13" customFormat="1">
      <c r="A378" s="13"/>
      <c r="B378" s="232"/>
      <c r="C378" s="233"/>
      <c r="D378" s="234" t="s">
        <v>130</v>
      </c>
      <c r="E378" s="235" t="s">
        <v>1</v>
      </c>
      <c r="F378" s="236" t="s">
        <v>475</v>
      </c>
      <c r="G378" s="233"/>
      <c r="H378" s="237">
        <v>16</v>
      </c>
      <c r="I378" s="238"/>
      <c r="J378" s="233"/>
      <c r="K378" s="233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130</v>
      </c>
      <c r="AU378" s="243" t="s">
        <v>85</v>
      </c>
      <c r="AV378" s="13" t="s">
        <v>85</v>
      </c>
      <c r="AW378" s="13" t="s">
        <v>32</v>
      </c>
      <c r="AX378" s="13" t="s">
        <v>77</v>
      </c>
      <c r="AY378" s="243" t="s">
        <v>121</v>
      </c>
    </row>
    <row r="379" s="13" customFormat="1">
      <c r="A379" s="13"/>
      <c r="B379" s="232"/>
      <c r="C379" s="233"/>
      <c r="D379" s="234" t="s">
        <v>130</v>
      </c>
      <c r="E379" s="235" t="s">
        <v>1</v>
      </c>
      <c r="F379" s="236" t="s">
        <v>476</v>
      </c>
      <c r="G379" s="233"/>
      <c r="H379" s="237">
        <v>18</v>
      </c>
      <c r="I379" s="238"/>
      <c r="J379" s="233"/>
      <c r="K379" s="233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130</v>
      </c>
      <c r="AU379" s="243" t="s">
        <v>85</v>
      </c>
      <c r="AV379" s="13" t="s">
        <v>85</v>
      </c>
      <c r="AW379" s="13" t="s">
        <v>32</v>
      </c>
      <c r="AX379" s="13" t="s">
        <v>77</v>
      </c>
      <c r="AY379" s="243" t="s">
        <v>121</v>
      </c>
    </row>
    <row r="380" s="13" customFormat="1">
      <c r="A380" s="13"/>
      <c r="B380" s="232"/>
      <c r="C380" s="233"/>
      <c r="D380" s="234" t="s">
        <v>130</v>
      </c>
      <c r="E380" s="235" t="s">
        <v>1</v>
      </c>
      <c r="F380" s="236" t="s">
        <v>477</v>
      </c>
      <c r="G380" s="233"/>
      <c r="H380" s="237">
        <v>12</v>
      </c>
      <c r="I380" s="238"/>
      <c r="J380" s="233"/>
      <c r="K380" s="233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130</v>
      </c>
      <c r="AU380" s="243" t="s">
        <v>85</v>
      </c>
      <c r="AV380" s="13" t="s">
        <v>85</v>
      </c>
      <c r="AW380" s="13" t="s">
        <v>32</v>
      </c>
      <c r="AX380" s="13" t="s">
        <v>77</v>
      </c>
      <c r="AY380" s="243" t="s">
        <v>121</v>
      </c>
    </row>
    <row r="381" s="13" customFormat="1">
      <c r="A381" s="13"/>
      <c r="B381" s="232"/>
      <c r="C381" s="233"/>
      <c r="D381" s="234" t="s">
        <v>130</v>
      </c>
      <c r="E381" s="235" t="s">
        <v>1</v>
      </c>
      <c r="F381" s="236" t="s">
        <v>478</v>
      </c>
      <c r="G381" s="233"/>
      <c r="H381" s="237">
        <v>30</v>
      </c>
      <c r="I381" s="238"/>
      <c r="J381" s="233"/>
      <c r="K381" s="233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130</v>
      </c>
      <c r="AU381" s="243" t="s">
        <v>85</v>
      </c>
      <c r="AV381" s="13" t="s">
        <v>85</v>
      </c>
      <c r="AW381" s="13" t="s">
        <v>32</v>
      </c>
      <c r="AX381" s="13" t="s">
        <v>77</v>
      </c>
      <c r="AY381" s="243" t="s">
        <v>121</v>
      </c>
    </row>
    <row r="382" s="15" customFormat="1">
      <c r="A382" s="15"/>
      <c r="B382" s="255"/>
      <c r="C382" s="256"/>
      <c r="D382" s="234" t="s">
        <v>130</v>
      </c>
      <c r="E382" s="257" t="s">
        <v>1</v>
      </c>
      <c r="F382" s="258" t="s">
        <v>134</v>
      </c>
      <c r="G382" s="256"/>
      <c r="H382" s="259">
        <v>136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5" t="s">
        <v>130</v>
      </c>
      <c r="AU382" s="265" t="s">
        <v>85</v>
      </c>
      <c r="AV382" s="15" t="s">
        <v>128</v>
      </c>
      <c r="AW382" s="15" t="s">
        <v>32</v>
      </c>
      <c r="AX382" s="15" t="s">
        <v>82</v>
      </c>
      <c r="AY382" s="265" t="s">
        <v>121</v>
      </c>
    </row>
    <row r="383" s="2" customFormat="1" ht="33" customHeight="1">
      <c r="A383" s="39"/>
      <c r="B383" s="40"/>
      <c r="C383" s="219" t="s">
        <v>479</v>
      </c>
      <c r="D383" s="219" t="s">
        <v>123</v>
      </c>
      <c r="E383" s="220" t="s">
        <v>480</v>
      </c>
      <c r="F383" s="221" t="s">
        <v>481</v>
      </c>
      <c r="G383" s="222" t="s">
        <v>126</v>
      </c>
      <c r="H383" s="223">
        <v>3236.3000000000002</v>
      </c>
      <c r="I383" s="224"/>
      <c r="J383" s="225">
        <f>ROUND(I383*H383,2)</f>
        <v>0</v>
      </c>
      <c r="K383" s="221" t="s">
        <v>127</v>
      </c>
      <c r="L383" s="45"/>
      <c r="M383" s="226" t="s">
        <v>1</v>
      </c>
      <c r="N383" s="227" t="s">
        <v>42</v>
      </c>
      <c r="O383" s="92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128</v>
      </c>
      <c r="AT383" s="230" t="s">
        <v>123</v>
      </c>
      <c r="AU383" s="230" t="s">
        <v>85</v>
      </c>
      <c r="AY383" s="18" t="s">
        <v>121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82</v>
      </c>
      <c r="BK383" s="231">
        <f>ROUND(I383*H383,2)</f>
        <v>0</v>
      </c>
      <c r="BL383" s="18" t="s">
        <v>128</v>
      </c>
      <c r="BM383" s="230" t="s">
        <v>482</v>
      </c>
    </row>
    <row r="384" s="13" customFormat="1">
      <c r="A384" s="13"/>
      <c r="B384" s="232"/>
      <c r="C384" s="233"/>
      <c r="D384" s="234" t="s">
        <v>130</v>
      </c>
      <c r="E384" s="235" t="s">
        <v>1</v>
      </c>
      <c r="F384" s="236" t="s">
        <v>483</v>
      </c>
      <c r="G384" s="233"/>
      <c r="H384" s="237">
        <v>3236.3000000000002</v>
      </c>
      <c r="I384" s="238"/>
      <c r="J384" s="233"/>
      <c r="K384" s="233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130</v>
      </c>
      <c r="AU384" s="243" t="s">
        <v>85</v>
      </c>
      <c r="AV384" s="13" t="s">
        <v>85</v>
      </c>
      <c r="AW384" s="13" t="s">
        <v>32</v>
      </c>
      <c r="AX384" s="13" t="s">
        <v>77</v>
      </c>
      <c r="AY384" s="243" t="s">
        <v>121</v>
      </c>
    </row>
    <row r="385" s="14" customFormat="1">
      <c r="A385" s="14"/>
      <c r="B385" s="244"/>
      <c r="C385" s="245"/>
      <c r="D385" s="234" t="s">
        <v>130</v>
      </c>
      <c r="E385" s="246" t="s">
        <v>1</v>
      </c>
      <c r="F385" s="247" t="s">
        <v>484</v>
      </c>
      <c r="G385" s="245"/>
      <c r="H385" s="248">
        <v>3236.3000000000002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130</v>
      </c>
      <c r="AU385" s="254" t="s">
        <v>85</v>
      </c>
      <c r="AV385" s="14" t="s">
        <v>133</v>
      </c>
      <c r="AW385" s="14" t="s">
        <v>32</v>
      </c>
      <c r="AX385" s="14" t="s">
        <v>77</v>
      </c>
      <c r="AY385" s="254" t="s">
        <v>121</v>
      </c>
    </row>
    <row r="386" s="15" customFormat="1">
      <c r="A386" s="15"/>
      <c r="B386" s="255"/>
      <c r="C386" s="256"/>
      <c r="D386" s="234" t="s">
        <v>130</v>
      </c>
      <c r="E386" s="257" t="s">
        <v>1</v>
      </c>
      <c r="F386" s="258" t="s">
        <v>134</v>
      </c>
      <c r="G386" s="256"/>
      <c r="H386" s="259">
        <v>3236.3000000000002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5" t="s">
        <v>130</v>
      </c>
      <c r="AU386" s="265" t="s">
        <v>85</v>
      </c>
      <c r="AV386" s="15" t="s">
        <v>128</v>
      </c>
      <c r="AW386" s="15" t="s">
        <v>32</v>
      </c>
      <c r="AX386" s="15" t="s">
        <v>82</v>
      </c>
      <c r="AY386" s="265" t="s">
        <v>121</v>
      </c>
    </row>
    <row r="387" s="2" customFormat="1" ht="33" customHeight="1">
      <c r="A387" s="39"/>
      <c r="B387" s="40"/>
      <c r="C387" s="219" t="s">
        <v>485</v>
      </c>
      <c r="D387" s="219" t="s">
        <v>123</v>
      </c>
      <c r="E387" s="220" t="s">
        <v>486</v>
      </c>
      <c r="F387" s="221" t="s">
        <v>487</v>
      </c>
      <c r="G387" s="222" t="s">
        <v>126</v>
      </c>
      <c r="H387" s="223">
        <v>1688</v>
      </c>
      <c r="I387" s="224"/>
      <c r="J387" s="225">
        <f>ROUND(I387*H387,2)</f>
        <v>0</v>
      </c>
      <c r="K387" s="221" t="s">
        <v>127</v>
      </c>
      <c r="L387" s="45"/>
      <c r="M387" s="226" t="s">
        <v>1</v>
      </c>
      <c r="N387" s="227" t="s">
        <v>42</v>
      </c>
      <c r="O387" s="92"/>
      <c r="P387" s="228">
        <f>O387*H387</f>
        <v>0</v>
      </c>
      <c r="Q387" s="228">
        <v>0</v>
      </c>
      <c r="R387" s="228">
        <f>Q387*H387</f>
        <v>0</v>
      </c>
      <c r="S387" s="228">
        <v>0</v>
      </c>
      <c r="T387" s="22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0" t="s">
        <v>128</v>
      </c>
      <c r="AT387" s="230" t="s">
        <v>123</v>
      </c>
      <c r="AU387" s="230" t="s">
        <v>85</v>
      </c>
      <c r="AY387" s="18" t="s">
        <v>121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8" t="s">
        <v>82</v>
      </c>
      <c r="BK387" s="231">
        <f>ROUND(I387*H387,2)</f>
        <v>0</v>
      </c>
      <c r="BL387" s="18" t="s">
        <v>128</v>
      </c>
      <c r="BM387" s="230" t="s">
        <v>488</v>
      </c>
    </row>
    <row r="388" s="13" customFormat="1">
      <c r="A388" s="13"/>
      <c r="B388" s="232"/>
      <c r="C388" s="233"/>
      <c r="D388" s="234" t="s">
        <v>130</v>
      </c>
      <c r="E388" s="235" t="s">
        <v>1</v>
      </c>
      <c r="F388" s="236" t="s">
        <v>489</v>
      </c>
      <c r="G388" s="233"/>
      <c r="H388" s="237">
        <v>1688</v>
      </c>
      <c r="I388" s="238"/>
      <c r="J388" s="233"/>
      <c r="K388" s="233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130</v>
      </c>
      <c r="AU388" s="243" t="s">
        <v>85</v>
      </c>
      <c r="AV388" s="13" t="s">
        <v>85</v>
      </c>
      <c r="AW388" s="13" t="s">
        <v>32</v>
      </c>
      <c r="AX388" s="13" t="s">
        <v>82</v>
      </c>
      <c r="AY388" s="243" t="s">
        <v>121</v>
      </c>
    </row>
    <row r="389" s="2" customFormat="1" ht="24.15" customHeight="1">
      <c r="A389" s="39"/>
      <c r="B389" s="40"/>
      <c r="C389" s="219" t="s">
        <v>490</v>
      </c>
      <c r="D389" s="219" t="s">
        <v>123</v>
      </c>
      <c r="E389" s="220" t="s">
        <v>491</v>
      </c>
      <c r="F389" s="221" t="s">
        <v>492</v>
      </c>
      <c r="G389" s="222" t="s">
        <v>126</v>
      </c>
      <c r="H389" s="223">
        <v>101.5</v>
      </c>
      <c r="I389" s="224"/>
      <c r="J389" s="225">
        <f>ROUND(I389*H389,2)</f>
        <v>0</v>
      </c>
      <c r="K389" s="221" t="s">
        <v>127</v>
      </c>
      <c r="L389" s="45"/>
      <c r="M389" s="226" t="s">
        <v>1</v>
      </c>
      <c r="N389" s="227" t="s">
        <v>42</v>
      </c>
      <c r="O389" s="92"/>
      <c r="P389" s="228">
        <f>O389*H389</f>
        <v>0</v>
      </c>
      <c r="Q389" s="228">
        <v>0</v>
      </c>
      <c r="R389" s="228">
        <f>Q389*H389</f>
        <v>0</v>
      </c>
      <c r="S389" s="228">
        <v>0</v>
      </c>
      <c r="T389" s="229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0" t="s">
        <v>128</v>
      </c>
      <c r="AT389" s="230" t="s">
        <v>123</v>
      </c>
      <c r="AU389" s="230" t="s">
        <v>85</v>
      </c>
      <c r="AY389" s="18" t="s">
        <v>121</v>
      </c>
      <c r="BE389" s="231">
        <f>IF(N389="základní",J389,0)</f>
        <v>0</v>
      </c>
      <c r="BF389" s="231">
        <f>IF(N389="snížená",J389,0)</f>
        <v>0</v>
      </c>
      <c r="BG389" s="231">
        <f>IF(N389="zákl. přenesená",J389,0)</f>
        <v>0</v>
      </c>
      <c r="BH389" s="231">
        <f>IF(N389="sníž. přenesená",J389,0)</f>
        <v>0</v>
      </c>
      <c r="BI389" s="231">
        <f>IF(N389="nulová",J389,0)</f>
        <v>0</v>
      </c>
      <c r="BJ389" s="18" t="s">
        <v>82</v>
      </c>
      <c r="BK389" s="231">
        <f>ROUND(I389*H389,2)</f>
        <v>0</v>
      </c>
      <c r="BL389" s="18" t="s">
        <v>128</v>
      </c>
      <c r="BM389" s="230" t="s">
        <v>493</v>
      </c>
    </row>
    <row r="390" s="13" customFormat="1">
      <c r="A390" s="13"/>
      <c r="B390" s="232"/>
      <c r="C390" s="233"/>
      <c r="D390" s="234" t="s">
        <v>130</v>
      </c>
      <c r="E390" s="235" t="s">
        <v>1</v>
      </c>
      <c r="F390" s="236" t="s">
        <v>494</v>
      </c>
      <c r="G390" s="233"/>
      <c r="H390" s="237">
        <v>15</v>
      </c>
      <c r="I390" s="238"/>
      <c r="J390" s="233"/>
      <c r="K390" s="233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130</v>
      </c>
      <c r="AU390" s="243" t="s">
        <v>85</v>
      </c>
      <c r="AV390" s="13" t="s">
        <v>85</v>
      </c>
      <c r="AW390" s="13" t="s">
        <v>32</v>
      </c>
      <c r="AX390" s="13" t="s">
        <v>77</v>
      </c>
      <c r="AY390" s="243" t="s">
        <v>121</v>
      </c>
    </row>
    <row r="391" s="13" customFormat="1">
      <c r="A391" s="13"/>
      <c r="B391" s="232"/>
      <c r="C391" s="233"/>
      <c r="D391" s="234" t="s">
        <v>130</v>
      </c>
      <c r="E391" s="235" t="s">
        <v>1</v>
      </c>
      <c r="F391" s="236" t="s">
        <v>495</v>
      </c>
      <c r="G391" s="233"/>
      <c r="H391" s="237">
        <v>15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130</v>
      </c>
      <c r="AU391" s="243" t="s">
        <v>85</v>
      </c>
      <c r="AV391" s="13" t="s">
        <v>85</v>
      </c>
      <c r="AW391" s="13" t="s">
        <v>32</v>
      </c>
      <c r="AX391" s="13" t="s">
        <v>77</v>
      </c>
      <c r="AY391" s="243" t="s">
        <v>121</v>
      </c>
    </row>
    <row r="392" s="13" customFormat="1">
      <c r="A392" s="13"/>
      <c r="B392" s="232"/>
      <c r="C392" s="233"/>
      <c r="D392" s="234" t="s">
        <v>130</v>
      </c>
      <c r="E392" s="235" t="s">
        <v>1</v>
      </c>
      <c r="F392" s="236" t="s">
        <v>496</v>
      </c>
      <c r="G392" s="233"/>
      <c r="H392" s="237">
        <v>15</v>
      </c>
      <c r="I392" s="238"/>
      <c r="J392" s="233"/>
      <c r="K392" s="233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130</v>
      </c>
      <c r="AU392" s="243" t="s">
        <v>85</v>
      </c>
      <c r="AV392" s="13" t="s">
        <v>85</v>
      </c>
      <c r="AW392" s="13" t="s">
        <v>32</v>
      </c>
      <c r="AX392" s="13" t="s">
        <v>77</v>
      </c>
      <c r="AY392" s="243" t="s">
        <v>121</v>
      </c>
    </row>
    <row r="393" s="13" customFormat="1">
      <c r="A393" s="13"/>
      <c r="B393" s="232"/>
      <c r="C393" s="233"/>
      <c r="D393" s="234" t="s">
        <v>130</v>
      </c>
      <c r="E393" s="235" t="s">
        <v>1</v>
      </c>
      <c r="F393" s="236" t="s">
        <v>497</v>
      </c>
      <c r="G393" s="233"/>
      <c r="H393" s="237">
        <v>15</v>
      </c>
      <c r="I393" s="238"/>
      <c r="J393" s="233"/>
      <c r="K393" s="233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130</v>
      </c>
      <c r="AU393" s="243" t="s">
        <v>85</v>
      </c>
      <c r="AV393" s="13" t="s">
        <v>85</v>
      </c>
      <c r="AW393" s="13" t="s">
        <v>32</v>
      </c>
      <c r="AX393" s="13" t="s">
        <v>77</v>
      </c>
      <c r="AY393" s="243" t="s">
        <v>121</v>
      </c>
    </row>
    <row r="394" s="13" customFormat="1">
      <c r="A394" s="13"/>
      <c r="B394" s="232"/>
      <c r="C394" s="233"/>
      <c r="D394" s="234" t="s">
        <v>130</v>
      </c>
      <c r="E394" s="235" t="s">
        <v>1</v>
      </c>
      <c r="F394" s="236" t="s">
        <v>498</v>
      </c>
      <c r="G394" s="233"/>
      <c r="H394" s="237">
        <v>11.5</v>
      </c>
      <c r="I394" s="238"/>
      <c r="J394" s="233"/>
      <c r="K394" s="233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130</v>
      </c>
      <c r="AU394" s="243" t="s">
        <v>85</v>
      </c>
      <c r="AV394" s="13" t="s">
        <v>85</v>
      </c>
      <c r="AW394" s="13" t="s">
        <v>32</v>
      </c>
      <c r="AX394" s="13" t="s">
        <v>77</v>
      </c>
      <c r="AY394" s="243" t="s">
        <v>121</v>
      </c>
    </row>
    <row r="395" s="13" customFormat="1">
      <c r="A395" s="13"/>
      <c r="B395" s="232"/>
      <c r="C395" s="233"/>
      <c r="D395" s="234" t="s">
        <v>130</v>
      </c>
      <c r="E395" s="235" t="s">
        <v>1</v>
      </c>
      <c r="F395" s="236" t="s">
        <v>499</v>
      </c>
      <c r="G395" s="233"/>
      <c r="H395" s="237">
        <v>30</v>
      </c>
      <c r="I395" s="238"/>
      <c r="J395" s="233"/>
      <c r="K395" s="233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130</v>
      </c>
      <c r="AU395" s="243" t="s">
        <v>85</v>
      </c>
      <c r="AV395" s="13" t="s">
        <v>85</v>
      </c>
      <c r="AW395" s="13" t="s">
        <v>32</v>
      </c>
      <c r="AX395" s="13" t="s">
        <v>77</v>
      </c>
      <c r="AY395" s="243" t="s">
        <v>121</v>
      </c>
    </row>
    <row r="396" s="15" customFormat="1">
      <c r="A396" s="15"/>
      <c r="B396" s="255"/>
      <c r="C396" s="256"/>
      <c r="D396" s="234" t="s">
        <v>130</v>
      </c>
      <c r="E396" s="257" t="s">
        <v>1</v>
      </c>
      <c r="F396" s="258" t="s">
        <v>134</v>
      </c>
      <c r="G396" s="256"/>
      <c r="H396" s="259">
        <v>101.5</v>
      </c>
      <c r="I396" s="260"/>
      <c r="J396" s="256"/>
      <c r="K396" s="256"/>
      <c r="L396" s="261"/>
      <c r="M396" s="262"/>
      <c r="N396" s="263"/>
      <c r="O396" s="263"/>
      <c r="P396" s="263"/>
      <c r="Q396" s="263"/>
      <c r="R396" s="263"/>
      <c r="S396" s="263"/>
      <c r="T396" s="26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5" t="s">
        <v>130</v>
      </c>
      <c r="AU396" s="265" t="s">
        <v>85</v>
      </c>
      <c r="AV396" s="15" t="s">
        <v>128</v>
      </c>
      <c r="AW396" s="15" t="s">
        <v>32</v>
      </c>
      <c r="AX396" s="15" t="s">
        <v>82</v>
      </c>
      <c r="AY396" s="265" t="s">
        <v>121</v>
      </c>
    </row>
    <row r="397" s="2" customFormat="1" ht="21.75" customHeight="1">
      <c r="A397" s="39"/>
      <c r="B397" s="40"/>
      <c r="C397" s="219" t="s">
        <v>500</v>
      </c>
      <c r="D397" s="219" t="s">
        <v>123</v>
      </c>
      <c r="E397" s="220" t="s">
        <v>501</v>
      </c>
      <c r="F397" s="221" t="s">
        <v>502</v>
      </c>
      <c r="G397" s="222" t="s">
        <v>126</v>
      </c>
      <c r="H397" s="223">
        <v>608</v>
      </c>
      <c r="I397" s="224"/>
      <c r="J397" s="225">
        <f>ROUND(I397*H397,2)</f>
        <v>0</v>
      </c>
      <c r="K397" s="221" t="s">
        <v>127</v>
      </c>
      <c r="L397" s="45"/>
      <c r="M397" s="226" t="s">
        <v>1</v>
      </c>
      <c r="N397" s="227" t="s">
        <v>42</v>
      </c>
      <c r="O397" s="92"/>
      <c r="P397" s="228">
        <f>O397*H397</f>
        <v>0</v>
      </c>
      <c r="Q397" s="228">
        <v>0.23000000000000001</v>
      </c>
      <c r="R397" s="228">
        <f>Q397*H397</f>
        <v>139.84</v>
      </c>
      <c r="S397" s="228">
        <v>0</v>
      </c>
      <c r="T397" s="22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128</v>
      </c>
      <c r="AT397" s="230" t="s">
        <v>123</v>
      </c>
      <c r="AU397" s="230" t="s">
        <v>85</v>
      </c>
      <c r="AY397" s="18" t="s">
        <v>121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82</v>
      </c>
      <c r="BK397" s="231">
        <f>ROUND(I397*H397,2)</f>
        <v>0</v>
      </c>
      <c r="BL397" s="18" t="s">
        <v>128</v>
      </c>
      <c r="BM397" s="230" t="s">
        <v>503</v>
      </c>
    </row>
    <row r="398" s="13" customFormat="1">
      <c r="A398" s="13"/>
      <c r="B398" s="232"/>
      <c r="C398" s="233"/>
      <c r="D398" s="234" t="s">
        <v>130</v>
      </c>
      <c r="E398" s="235" t="s">
        <v>1</v>
      </c>
      <c r="F398" s="236" t="s">
        <v>504</v>
      </c>
      <c r="G398" s="233"/>
      <c r="H398" s="237">
        <v>304</v>
      </c>
      <c r="I398" s="238"/>
      <c r="J398" s="233"/>
      <c r="K398" s="233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130</v>
      </c>
      <c r="AU398" s="243" t="s">
        <v>85</v>
      </c>
      <c r="AV398" s="13" t="s">
        <v>85</v>
      </c>
      <c r="AW398" s="13" t="s">
        <v>32</v>
      </c>
      <c r="AX398" s="13" t="s">
        <v>77</v>
      </c>
      <c r="AY398" s="243" t="s">
        <v>121</v>
      </c>
    </row>
    <row r="399" s="15" customFormat="1">
      <c r="A399" s="15"/>
      <c r="B399" s="255"/>
      <c r="C399" s="256"/>
      <c r="D399" s="234" t="s">
        <v>130</v>
      </c>
      <c r="E399" s="257" t="s">
        <v>1</v>
      </c>
      <c r="F399" s="258" t="s">
        <v>134</v>
      </c>
      <c r="G399" s="256"/>
      <c r="H399" s="259">
        <v>304</v>
      </c>
      <c r="I399" s="260"/>
      <c r="J399" s="256"/>
      <c r="K399" s="256"/>
      <c r="L399" s="261"/>
      <c r="M399" s="262"/>
      <c r="N399" s="263"/>
      <c r="O399" s="263"/>
      <c r="P399" s="263"/>
      <c r="Q399" s="263"/>
      <c r="R399" s="263"/>
      <c r="S399" s="263"/>
      <c r="T399" s="264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5" t="s">
        <v>130</v>
      </c>
      <c r="AU399" s="265" t="s">
        <v>85</v>
      </c>
      <c r="AV399" s="15" t="s">
        <v>128</v>
      </c>
      <c r="AW399" s="15" t="s">
        <v>32</v>
      </c>
      <c r="AX399" s="15" t="s">
        <v>77</v>
      </c>
      <c r="AY399" s="265" t="s">
        <v>121</v>
      </c>
    </row>
    <row r="400" s="13" customFormat="1">
      <c r="A400" s="13"/>
      <c r="B400" s="232"/>
      <c r="C400" s="233"/>
      <c r="D400" s="234" t="s">
        <v>130</v>
      </c>
      <c r="E400" s="235" t="s">
        <v>1</v>
      </c>
      <c r="F400" s="236" t="s">
        <v>505</v>
      </c>
      <c r="G400" s="233"/>
      <c r="H400" s="237">
        <v>608</v>
      </c>
      <c r="I400" s="238"/>
      <c r="J400" s="233"/>
      <c r="K400" s="233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130</v>
      </c>
      <c r="AU400" s="243" t="s">
        <v>85</v>
      </c>
      <c r="AV400" s="13" t="s">
        <v>85</v>
      </c>
      <c r="AW400" s="13" t="s">
        <v>32</v>
      </c>
      <c r="AX400" s="13" t="s">
        <v>82</v>
      </c>
      <c r="AY400" s="243" t="s">
        <v>121</v>
      </c>
    </row>
    <row r="401" s="2" customFormat="1" ht="24.15" customHeight="1">
      <c r="A401" s="39"/>
      <c r="B401" s="40"/>
      <c r="C401" s="219" t="s">
        <v>506</v>
      </c>
      <c r="D401" s="219" t="s">
        <v>123</v>
      </c>
      <c r="E401" s="220" t="s">
        <v>507</v>
      </c>
      <c r="F401" s="221" t="s">
        <v>508</v>
      </c>
      <c r="G401" s="222" t="s">
        <v>126</v>
      </c>
      <c r="H401" s="223">
        <v>6514</v>
      </c>
      <c r="I401" s="224"/>
      <c r="J401" s="225">
        <f>ROUND(I401*H401,2)</f>
        <v>0</v>
      </c>
      <c r="K401" s="221" t="s">
        <v>1</v>
      </c>
      <c r="L401" s="45"/>
      <c r="M401" s="226" t="s">
        <v>1</v>
      </c>
      <c r="N401" s="227" t="s">
        <v>42</v>
      </c>
      <c r="O401" s="92"/>
      <c r="P401" s="228">
        <f>O401*H401</f>
        <v>0</v>
      </c>
      <c r="Q401" s="228">
        <v>0.216</v>
      </c>
      <c r="R401" s="228">
        <f>Q401*H401</f>
        <v>1407.0239999999999</v>
      </c>
      <c r="S401" s="228">
        <v>0</v>
      </c>
      <c r="T401" s="22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0" t="s">
        <v>128</v>
      </c>
      <c r="AT401" s="230" t="s">
        <v>123</v>
      </c>
      <c r="AU401" s="230" t="s">
        <v>85</v>
      </c>
      <c r="AY401" s="18" t="s">
        <v>121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8" t="s">
        <v>82</v>
      </c>
      <c r="BK401" s="231">
        <f>ROUND(I401*H401,2)</f>
        <v>0</v>
      </c>
      <c r="BL401" s="18" t="s">
        <v>128</v>
      </c>
      <c r="BM401" s="230" t="s">
        <v>509</v>
      </c>
    </row>
    <row r="402" s="2" customFormat="1">
      <c r="A402" s="39"/>
      <c r="B402" s="40"/>
      <c r="C402" s="41"/>
      <c r="D402" s="234" t="s">
        <v>138</v>
      </c>
      <c r="E402" s="41"/>
      <c r="F402" s="266" t="s">
        <v>510</v>
      </c>
      <c r="G402" s="41"/>
      <c r="H402" s="41"/>
      <c r="I402" s="267"/>
      <c r="J402" s="41"/>
      <c r="K402" s="41"/>
      <c r="L402" s="45"/>
      <c r="M402" s="268"/>
      <c r="N402" s="269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138</v>
      </c>
      <c r="AU402" s="18" t="s">
        <v>85</v>
      </c>
    </row>
    <row r="403" s="13" customFormat="1">
      <c r="A403" s="13"/>
      <c r="B403" s="232"/>
      <c r="C403" s="233"/>
      <c r="D403" s="234" t="s">
        <v>130</v>
      </c>
      <c r="E403" s="235" t="s">
        <v>1</v>
      </c>
      <c r="F403" s="236" t="s">
        <v>511</v>
      </c>
      <c r="G403" s="233"/>
      <c r="H403" s="237">
        <v>3257</v>
      </c>
      <c r="I403" s="238"/>
      <c r="J403" s="233"/>
      <c r="K403" s="233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130</v>
      </c>
      <c r="AU403" s="243" t="s">
        <v>85</v>
      </c>
      <c r="AV403" s="13" t="s">
        <v>85</v>
      </c>
      <c r="AW403" s="13" t="s">
        <v>32</v>
      </c>
      <c r="AX403" s="13" t="s">
        <v>77</v>
      </c>
      <c r="AY403" s="243" t="s">
        <v>121</v>
      </c>
    </row>
    <row r="404" s="15" customFormat="1">
      <c r="A404" s="15"/>
      <c r="B404" s="255"/>
      <c r="C404" s="256"/>
      <c r="D404" s="234" t="s">
        <v>130</v>
      </c>
      <c r="E404" s="257" t="s">
        <v>1</v>
      </c>
      <c r="F404" s="258" t="s">
        <v>134</v>
      </c>
      <c r="G404" s="256"/>
      <c r="H404" s="259">
        <v>3257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5" t="s">
        <v>130</v>
      </c>
      <c r="AU404" s="265" t="s">
        <v>85</v>
      </c>
      <c r="AV404" s="15" t="s">
        <v>128</v>
      </c>
      <c r="AW404" s="15" t="s">
        <v>32</v>
      </c>
      <c r="AX404" s="15" t="s">
        <v>77</v>
      </c>
      <c r="AY404" s="265" t="s">
        <v>121</v>
      </c>
    </row>
    <row r="405" s="13" customFormat="1">
      <c r="A405" s="13"/>
      <c r="B405" s="232"/>
      <c r="C405" s="233"/>
      <c r="D405" s="234" t="s">
        <v>130</v>
      </c>
      <c r="E405" s="235" t="s">
        <v>1</v>
      </c>
      <c r="F405" s="236" t="s">
        <v>512</v>
      </c>
      <c r="G405" s="233"/>
      <c r="H405" s="237">
        <v>6514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130</v>
      </c>
      <c r="AU405" s="243" t="s">
        <v>85</v>
      </c>
      <c r="AV405" s="13" t="s">
        <v>85</v>
      </c>
      <c r="AW405" s="13" t="s">
        <v>32</v>
      </c>
      <c r="AX405" s="13" t="s">
        <v>82</v>
      </c>
      <c r="AY405" s="243" t="s">
        <v>121</v>
      </c>
    </row>
    <row r="406" s="2" customFormat="1" ht="24.15" customHeight="1">
      <c r="A406" s="39"/>
      <c r="B406" s="40"/>
      <c r="C406" s="219" t="s">
        <v>513</v>
      </c>
      <c r="D406" s="219" t="s">
        <v>123</v>
      </c>
      <c r="E406" s="220" t="s">
        <v>514</v>
      </c>
      <c r="F406" s="221" t="s">
        <v>515</v>
      </c>
      <c r="G406" s="222" t="s">
        <v>126</v>
      </c>
      <c r="H406" s="223">
        <v>315</v>
      </c>
      <c r="I406" s="224"/>
      <c r="J406" s="225">
        <f>ROUND(I406*H406,2)</f>
        <v>0</v>
      </c>
      <c r="K406" s="221" t="s">
        <v>1</v>
      </c>
      <c r="L406" s="45"/>
      <c r="M406" s="226" t="s">
        <v>1</v>
      </c>
      <c r="N406" s="227" t="s">
        <v>42</v>
      </c>
      <c r="O406" s="92"/>
      <c r="P406" s="228">
        <f>O406*H406</f>
        <v>0</v>
      </c>
      <c r="Q406" s="228">
        <v>0.216</v>
      </c>
      <c r="R406" s="228">
        <f>Q406*H406</f>
        <v>68.040000000000006</v>
      </c>
      <c r="S406" s="228">
        <v>0</v>
      </c>
      <c r="T406" s="229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0" t="s">
        <v>128</v>
      </c>
      <c r="AT406" s="230" t="s">
        <v>123</v>
      </c>
      <c r="AU406" s="230" t="s">
        <v>85</v>
      </c>
      <c r="AY406" s="18" t="s">
        <v>121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18" t="s">
        <v>82</v>
      </c>
      <c r="BK406" s="231">
        <f>ROUND(I406*H406,2)</f>
        <v>0</v>
      </c>
      <c r="BL406" s="18" t="s">
        <v>128</v>
      </c>
      <c r="BM406" s="230" t="s">
        <v>516</v>
      </c>
    </row>
    <row r="407" s="2" customFormat="1">
      <c r="A407" s="39"/>
      <c r="B407" s="40"/>
      <c r="C407" s="41"/>
      <c r="D407" s="234" t="s">
        <v>138</v>
      </c>
      <c r="E407" s="41"/>
      <c r="F407" s="266" t="s">
        <v>517</v>
      </c>
      <c r="G407" s="41"/>
      <c r="H407" s="41"/>
      <c r="I407" s="267"/>
      <c r="J407" s="41"/>
      <c r="K407" s="41"/>
      <c r="L407" s="45"/>
      <c r="M407" s="268"/>
      <c r="N407" s="269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138</v>
      </c>
      <c r="AU407" s="18" t="s">
        <v>85</v>
      </c>
    </row>
    <row r="408" s="13" customFormat="1">
      <c r="A408" s="13"/>
      <c r="B408" s="232"/>
      <c r="C408" s="233"/>
      <c r="D408" s="234" t="s">
        <v>130</v>
      </c>
      <c r="E408" s="235" t="s">
        <v>1</v>
      </c>
      <c r="F408" s="236" t="s">
        <v>518</v>
      </c>
      <c r="G408" s="233"/>
      <c r="H408" s="237">
        <v>315</v>
      </c>
      <c r="I408" s="238"/>
      <c r="J408" s="233"/>
      <c r="K408" s="233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130</v>
      </c>
      <c r="AU408" s="243" t="s">
        <v>85</v>
      </c>
      <c r="AV408" s="13" t="s">
        <v>85</v>
      </c>
      <c r="AW408" s="13" t="s">
        <v>32</v>
      </c>
      <c r="AX408" s="13" t="s">
        <v>77</v>
      </c>
      <c r="AY408" s="243" t="s">
        <v>121</v>
      </c>
    </row>
    <row r="409" s="15" customFormat="1">
      <c r="A409" s="15"/>
      <c r="B409" s="255"/>
      <c r="C409" s="256"/>
      <c r="D409" s="234" t="s">
        <v>130</v>
      </c>
      <c r="E409" s="257" t="s">
        <v>1</v>
      </c>
      <c r="F409" s="258" t="s">
        <v>134</v>
      </c>
      <c r="G409" s="256"/>
      <c r="H409" s="259">
        <v>315</v>
      </c>
      <c r="I409" s="260"/>
      <c r="J409" s="256"/>
      <c r="K409" s="256"/>
      <c r="L409" s="261"/>
      <c r="M409" s="262"/>
      <c r="N409" s="263"/>
      <c r="O409" s="263"/>
      <c r="P409" s="263"/>
      <c r="Q409" s="263"/>
      <c r="R409" s="263"/>
      <c r="S409" s="263"/>
      <c r="T409" s="26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5" t="s">
        <v>130</v>
      </c>
      <c r="AU409" s="265" t="s">
        <v>85</v>
      </c>
      <c r="AV409" s="15" t="s">
        <v>128</v>
      </c>
      <c r="AW409" s="15" t="s">
        <v>32</v>
      </c>
      <c r="AX409" s="15" t="s">
        <v>82</v>
      </c>
      <c r="AY409" s="265" t="s">
        <v>121</v>
      </c>
    </row>
    <row r="410" s="2" customFormat="1" ht="21.75" customHeight="1">
      <c r="A410" s="39"/>
      <c r="B410" s="40"/>
      <c r="C410" s="219" t="s">
        <v>519</v>
      </c>
      <c r="D410" s="219" t="s">
        <v>123</v>
      </c>
      <c r="E410" s="220" t="s">
        <v>520</v>
      </c>
      <c r="F410" s="221" t="s">
        <v>521</v>
      </c>
      <c r="G410" s="222" t="s">
        <v>126</v>
      </c>
      <c r="H410" s="223">
        <v>15933</v>
      </c>
      <c r="I410" s="224"/>
      <c r="J410" s="225">
        <f>ROUND(I410*H410,2)</f>
        <v>0</v>
      </c>
      <c r="K410" s="221" t="s">
        <v>127</v>
      </c>
      <c r="L410" s="45"/>
      <c r="M410" s="226" t="s">
        <v>1</v>
      </c>
      <c r="N410" s="227" t="s">
        <v>42</v>
      </c>
      <c r="O410" s="92"/>
      <c r="P410" s="228">
        <f>O410*H410</f>
        <v>0</v>
      </c>
      <c r="Q410" s="228">
        <v>0</v>
      </c>
      <c r="R410" s="228">
        <f>Q410*H410</f>
        <v>0</v>
      </c>
      <c r="S410" s="228">
        <v>0</v>
      </c>
      <c r="T410" s="229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0" t="s">
        <v>128</v>
      </c>
      <c r="AT410" s="230" t="s">
        <v>123</v>
      </c>
      <c r="AU410" s="230" t="s">
        <v>85</v>
      </c>
      <c r="AY410" s="18" t="s">
        <v>121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8" t="s">
        <v>82</v>
      </c>
      <c r="BK410" s="231">
        <f>ROUND(I410*H410,2)</f>
        <v>0</v>
      </c>
      <c r="BL410" s="18" t="s">
        <v>128</v>
      </c>
      <c r="BM410" s="230" t="s">
        <v>522</v>
      </c>
    </row>
    <row r="411" s="13" customFormat="1">
      <c r="A411" s="13"/>
      <c r="B411" s="232"/>
      <c r="C411" s="233"/>
      <c r="D411" s="234" t="s">
        <v>130</v>
      </c>
      <c r="E411" s="235" t="s">
        <v>1</v>
      </c>
      <c r="F411" s="236" t="s">
        <v>523</v>
      </c>
      <c r="G411" s="233"/>
      <c r="H411" s="237">
        <v>15933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130</v>
      </c>
      <c r="AU411" s="243" t="s">
        <v>85</v>
      </c>
      <c r="AV411" s="13" t="s">
        <v>85</v>
      </c>
      <c r="AW411" s="13" t="s">
        <v>32</v>
      </c>
      <c r="AX411" s="13" t="s">
        <v>77</v>
      </c>
      <c r="AY411" s="243" t="s">
        <v>121</v>
      </c>
    </row>
    <row r="412" s="15" customFormat="1">
      <c r="A412" s="15"/>
      <c r="B412" s="255"/>
      <c r="C412" s="256"/>
      <c r="D412" s="234" t="s">
        <v>130</v>
      </c>
      <c r="E412" s="257" t="s">
        <v>1</v>
      </c>
      <c r="F412" s="258" t="s">
        <v>134</v>
      </c>
      <c r="G412" s="256"/>
      <c r="H412" s="259">
        <v>15933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5" t="s">
        <v>130</v>
      </c>
      <c r="AU412" s="265" t="s">
        <v>85</v>
      </c>
      <c r="AV412" s="15" t="s">
        <v>128</v>
      </c>
      <c r="AW412" s="15" t="s">
        <v>32</v>
      </c>
      <c r="AX412" s="15" t="s">
        <v>82</v>
      </c>
      <c r="AY412" s="265" t="s">
        <v>121</v>
      </c>
    </row>
    <row r="413" s="2" customFormat="1" ht="21.75" customHeight="1">
      <c r="A413" s="39"/>
      <c r="B413" s="40"/>
      <c r="C413" s="219" t="s">
        <v>524</v>
      </c>
      <c r="D413" s="219" t="s">
        <v>123</v>
      </c>
      <c r="E413" s="220" t="s">
        <v>525</v>
      </c>
      <c r="F413" s="221" t="s">
        <v>526</v>
      </c>
      <c r="G413" s="222" t="s">
        <v>126</v>
      </c>
      <c r="H413" s="223">
        <v>15647</v>
      </c>
      <c r="I413" s="224"/>
      <c r="J413" s="225">
        <f>ROUND(I413*H413,2)</f>
        <v>0</v>
      </c>
      <c r="K413" s="221" t="s">
        <v>127</v>
      </c>
      <c r="L413" s="45"/>
      <c r="M413" s="226" t="s">
        <v>1</v>
      </c>
      <c r="N413" s="227" t="s">
        <v>42</v>
      </c>
      <c r="O413" s="92"/>
      <c r="P413" s="228">
        <f>O413*H413</f>
        <v>0</v>
      </c>
      <c r="Q413" s="228">
        <v>0</v>
      </c>
      <c r="R413" s="228">
        <f>Q413*H413</f>
        <v>0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128</v>
      </c>
      <c r="AT413" s="230" t="s">
        <v>123</v>
      </c>
      <c r="AU413" s="230" t="s">
        <v>85</v>
      </c>
      <c r="AY413" s="18" t="s">
        <v>121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82</v>
      </c>
      <c r="BK413" s="231">
        <f>ROUND(I413*H413,2)</f>
        <v>0</v>
      </c>
      <c r="BL413" s="18" t="s">
        <v>128</v>
      </c>
      <c r="BM413" s="230" t="s">
        <v>527</v>
      </c>
    </row>
    <row r="414" s="13" customFormat="1">
      <c r="A414" s="13"/>
      <c r="B414" s="232"/>
      <c r="C414" s="233"/>
      <c r="D414" s="234" t="s">
        <v>130</v>
      </c>
      <c r="E414" s="235" t="s">
        <v>1</v>
      </c>
      <c r="F414" s="236" t="s">
        <v>528</v>
      </c>
      <c r="G414" s="233"/>
      <c r="H414" s="237">
        <v>15647</v>
      </c>
      <c r="I414" s="238"/>
      <c r="J414" s="233"/>
      <c r="K414" s="233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130</v>
      </c>
      <c r="AU414" s="243" t="s">
        <v>85</v>
      </c>
      <c r="AV414" s="13" t="s">
        <v>85</v>
      </c>
      <c r="AW414" s="13" t="s">
        <v>32</v>
      </c>
      <c r="AX414" s="13" t="s">
        <v>77</v>
      </c>
      <c r="AY414" s="243" t="s">
        <v>121</v>
      </c>
    </row>
    <row r="415" s="15" customFormat="1">
      <c r="A415" s="15"/>
      <c r="B415" s="255"/>
      <c r="C415" s="256"/>
      <c r="D415" s="234" t="s">
        <v>130</v>
      </c>
      <c r="E415" s="257" t="s">
        <v>1</v>
      </c>
      <c r="F415" s="258" t="s">
        <v>134</v>
      </c>
      <c r="G415" s="256"/>
      <c r="H415" s="259">
        <v>15647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5" t="s">
        <v>130</v>
      </c>
      <c r="AU415" s="265" t="s">
        <v>85</v>
      </c>
      <c r="AV415" s="15" t="s">
        <v>128</v>
      </c>
      <c r="AW415" s="15" t="s">
        <v>32</v>
      </c>
      <c r="AX415" s="15" t="s">
        <v>82</v>
      </c>
      <c r="AY415" s="265" t="s">
        <v>121</v>
      </c>
    </row>
    <row r="416" s="2" customFormat="1" ht="24.15" customHeight="1">
      <c r="A416" s="39"/>
      <c r="B416" s="40"/>
      <c r="C416" s="219" t="s">
        <v>529</v>
      </c>
      <c r="D416" s="219" t="s">
        <v>123</v>
      </c>
      <c r="E416" s="220" t="s">
        <v>530</v>
      </c>
      <c r="F416" s="221" t="s">
        <v>531</v>
      </c>
      <c r="G416" s="222" t="s">
        <v>126</v>
      </c>
      <c r="H416" s="223">
        <v>1454</v>
      </c>
      <c r="I416" s="224"/>
      <c r="J416" s="225">
        <f>ROUND(I416*H416,2)</f>
        <v>0</v>
      </c>
      <c r="K416" s="221" t="s">
        <v>127</v>
      </c>
      <c r="L416" s="45"/>
      <c r="M416" s="226" t="s">
        <v>1</v>
      </c>
      <c r="N416" s="227" t="s">
        <v>42</v>
      </c>
      <c r="O416" s="92"/>
      <c r="P416" s="228">
        <f>O416*H416</f>
        <v>0</v>
      </c>
      <c r="Q416" s="228">
        <v>0</v>
      </c>
      <c r="R416" s="228">
        <f>Q416*H416</f>
        <v>0</v>
      </c>
      <c r="S416" s="228">
        <v>0</v>
      </c>
      <c r="T416" s="229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0" t="s">
        <v>128</v>
      </c>
      <c r="AT416" s="230" t="s">
        <v>123</v>
      </c>
      <c r="AU416" s="230" t="s">
        <v>85</v>
      </c>
      <c r="AY416" s="18" t="s">
        <v>121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8" t="s">
        <v>82</v>
      </c>
      <c r="BK416" s="231">
        <f>ROUND(I416*H416,2)</f>
        <v>0</v>
      </c>
      <c r="BL416" s="18" t="s">
        <v>128</v>
      </c>
      <c r="BM416" s="230" t="s">
        <v>532</v>
      </c>
    </row>
    <row r="417" s="13" customFormat="1">
      <c r="A417" s="13"/>
      <c r="B417" s="232"/>
      <c r="C417" s="233"/>
      <c r="D417" s="234" t="s">
        <v>130</v>
      </c>
      <c r="E417" s="235" t="s">
        <v>1</v>
      </c>
      <c r="F417" s="236" t="s">
        <v>533</v>
      </c>
      <c r="G417" s="233"/>
      <c r="H417" s="237">
        <v>1454</v>
      </c>
      <c r="I417" s="238"/>
      <c r="J417" s="233"/>
      <c r="K417" s="233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130</v>
      </c>
      <c r="AU417" s="243" t="s">
        <v>85</v>
      </c>
      <c r="AV417" s="13" t="s">
        <v>85</v>
      </c>
      <c r="AW417" s="13" t="s">
        <v>32</v>
      </c>
      <c r="AX417" s="13" t="s">
        <v>77</v>
      </c>
      <c r="AY417" s="243" t="s">
        <v>121</v>
      </c>
    </row>
    <row r="418" s="15" customFormat="1">
      <c r="A418" s="15"/>
      <c r="B418" s="255"/>
      <c r="C418" s="256"/>
      <c r="D418" s="234" t="s">
        <v>130</v>
      </c>
      <c r="E418" s="257" t="s">
        <v>1</v>
      </c>
      <c r="F418" s="258" t="s">
        <v>134</v>
      </c>
      <c r="G418" s="256"/>
      <c r="H418" s="259">
        <v>1454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5" t="s">
        <v>130</v>
      </c>
      <c r="AU418" s="265" t="s">
        <v>85</v>
      </c>
      <c r="AV418" s="15" t="s">
        <v>128</v>
      </c>
      <c r="AW418" s="15" t="s">
        <v>32</v>
      </c>
      <c r="AX418" s="15" t="s">
        <v>82</v>
      </c>
      <c r="AY418" s="265" t="s">
        <v>121</v>
      </c>
    </row>
    <row r="419" s="2" customFormat="1" ht="24.15" customHeight="1">
      <c r="A419" s="39"/>
      <c r="B419" s="40"/>
      <c r="C419" s="219" t="s">
        <v>534</v>
      </c>
      <c r="D419" s="219" t="s">
        <v>123</v>
      </c>
      <c r="E419" s="220" t="s">
        <v>535</v>
      </c>
      <c r="F419" s="221" t="s">
        <v>536</v>
      </c>
      <c r="G419" s="222" t="s">
        <v>126</v>
      </c>
      <c r="H419" s="223">
        <v>1688</v>
      </c>
      <c r="I419" s="224"/>
      <c r="J419" s="225">
        <f>ROUND(I419*H419,2)</f>
        <v>0</v>
      </c>
      <c r="K419" s="221" t="s">
        <v>127</v>
      </c>
      <c r="L419" s="45"/>
      <c r="M419" s="226" t="s">
        <v>1</v>
      </c>
      <c r="N419" s="227" t="s">
        <v>42</v>
      </c>
      <c r="O419" s="92"/>
      <c r="P419" s="228">
        <f>O419*H419</f>
        <v>0</v>
      </c>
      <c r="Q419" s="228">
        <v>0</v>
      </c>
      <c r="R419" s="228">
        <f>Q419*H419</f>
        <v>0</v>
      </c>
      <c r="S419" s="228">
        <v>0</v>
      </c>
      <c r="T419" s="22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0" t="s">
        <v>128</v>
      </c>
      <c r="AT419" s="230" t="s">
        <v>123</v>
      </c>
      <c r="AU419" s="230" t="s">
        <v>85</v>
      </c>
      <c r="AY419" s="18" t="s">
        <v>121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18" t="s">
        <v>82</v>
      </c>
      <c r="BK419" s="231">
        <f>ROUND(I419*H419,2)</f>
        <v>0</v>
      </c>
      <c r="BL419" s="18" t="s">
        <v>128</v>
      </c>
      <c r="BM419" s="230" t="s">
        <v>537</v>
      </c>
    </row>
    <row r="420" s="13" customFormat="1">
      <c r="A420" s="13"/>
      <c r="B420" s="232"/>
      <c r="C420" s="233"/>
      <c r="D420" s="234" t="s">
        <v>130</v>
      </c>
      <c r="E420" s="235" t="s">
        <v>1</v>
      </c>
      <c r="F420" s="236" t="s">
        <v>538</v>
      </c>
      <c r="G420" s="233"/>
      <c r="H420" s="237">
        <v>1688</v>
      </c>
      <c r="I420" s="238"/>
      <c r="J420" s="233"/>
      <c r="K420" s="233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130</v>
      </c>
      <c r="AU420" s="243" t="s">
        <v>85</v>
      </c>
      <c r="AV420" s="13" t="s">
        <v>85</v>
      </c>
      <c r="AW420" s="13" t="s">
        <v>32</v>
      </c>
      <c r="AX420" s="13" t="s">
        <v>82</v>
      </c>
      <c r="AY420" s="243" t="s">
        <v>121</v>
      </c>
    </row>
    <row r="421" s="2" customFormat="1" ht="24.15" customHeight="1">
      <c r="A421" s="39"/>
      <c r="B421" s="40"/>
      <c r="C421" s="219" t="s">
        <v>539</v>
      </c>
      <c r="D421" s="219" t="s">
        <v>123</v>
      </c>
      <c r="E421" s="220" t="s">
        <v>540</v>
      </c>
      <c r="F421" s="221" t="s">
        <v>541</v>
      </c>
      <c r="G421" s="222" t="s">
        <v>126</v>
      </c>
      <c r="H421" s="223">
        <v>14043.219999999999</v>
      </c>
      <c r="I421" s="224"/>
      <c r="J421" s="225">
        <f>ROUND(I421*H421,2)</f>
        <v>0</v>
      </c>
      <c r="K421" s="221" t="s">
        <v>127</v>
      </c>
      <c r="L421" s="45"/>
      <c r="M421" s="226" t="s">
        <v>1</v>
      </c>
      <c r="N421" s="227" t="s">
        <v>42</v>
      </c>
      <c r="O421" s="92"/>
      <c r="P421" s="228">
        <f>O421*H421</f>
        <v>0</v>
      </c>
      <c r="Q421" s="228">
        <v>0</v>
      </c>
      <c r="R421" s="228">
        <f>Q421*H421</f>
        <v>0</v>
      </c>
      <c r="S421" s="228">
        <v>0</v>
      </c>
      <c r="T421" s="229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128</v>
      </c>
      <c r="AT421" s="230" t="s">
        <v>123</v>
      </c>
      <c r="AU421" s="230" t="s">
        <v>85</v>
      </c>
      <c r="AY421" s="18" t="s">
        <v>121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82</v>
      </c>
      <c r="BK421" s="231">
        <f>ROUND(I421*H421,2)</f>
        <v>0</v>
      </c>
      <c r="BL421" s="18" t="s">
        <v>128</v>
      </c>
      <c r="BM421" s="230" t="s">
        <v>542</v>
      </c>
    </row>
    <row r="422" s="13" customFormat="1">
      <c r="A422" s="13"/>
      <c r="B422" s="232"/>
      <c r="C422" s="233"/>
      <c r="D422" s="234" t="s">
        <v>130</v>
      </c>
      <c r="E422" s="235" t="s">
        <v>1</v>
      </c>
      <c r="F422" s="236" t="s">
        <v>543</v>
      </c>
      <c r="G422" s="233"/>
      <c r="H422" s="237">
        <v>14043.219999999999</v>
      </c>
      <c r="I422" s="238"/>
      <c r="J422" s="233"/>
      <c r="K422" s="233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130</v>
      </c>
      <c r="AU422" s="243" t="s">
        <v>85</v>
      </c>
      <c r="AV422" s="13" t="s">
        <v>85</v>
      </c>
      <c r="AW422" s="13" t="s">
        <v>32</v>
      </c>
      <c r="AX422" s="13" t="s">
        <v>77</v>
      </c>
      <c r="AY422" s="243" t="s">
        <v>121</v>
      </c>
    </row>
    <row r="423" s="15" customFormat="1">
      <c r="A423" s="15"/>
      <c r="B423" s="255"/>
      <c r="C423" s="256"/>
      <c r="D423" s="234" t="s">
        <v>130</v>
      </c>
      <c r="E423" s="257" t="s">
        <v>1</v>
      </c>
      <c r="F423" s="258" t="s">
        <v>134</v>
      </c>
      <c r="G423" s="256"/>
      <c r="H423" s="259">
        <v>14043.219999999999</v>
      </c>
      <c r="I423" s="260"/>
      <c r="J423" s="256"/>
      <c r="K423" s="256"/>
      <c r="L423" s="261"/>
      <c r="M423" s="262"/>
      <c r="N423" s="263"/>
      <c r="O423" s="263"/>
      <c r="P423" s="263"/>
      <c r="Q423" s="263"/>
      <c r="R423" s="263"/>
      <c r="S423" s="263"/>
      <c r="T423" s="264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5" t="s">
        <v>130</v>
      </c>
      <c r="AU423" s="265" t="s">
        <v>85</v>
      </c>
      <c r="AV423" s="15" t="s">
        <v>128</v>
      </c>
      <c r="AW423" s="15" t="s">
        <v>32</v>
      </c>
      <c r="AX423" s="15" t="s">
        <v>82</v>
      </c>
      <c r="AY423" s="265" t="s">
        <v>121</v>
      </c>
    </row>
    <row r="424" s="2" customFormat="1" ht="33" customHeight="1">
      <c r="A424" s="39"/>
      <c r="B424" s="40"/>
      <c r="C424" s="219" t="s">
        <v>544</v>
      </c>
      <c r="D424" s="219" t="s">
        <v>123</v>
      </c>
      <c r="E424" s="220" t="s">
        <v>545</v>
      </c>
      <c r="F424" s="221" t="s">
        <v>546</v>
      </c>
      <c r="G424" s="222" t="s">
        <v>126</v>
      </c>
      <c r="H424" s="223">
        <v>15933</v>
      </c>
      <c r="I424" s="224"/>
      <c r="J424" s="225">
        <f>ROUND(I424*H424,2)</f>
        <v>0</v>
      </c>
      <c r="K424" s="221" t="s">
        <v>127</v>
      </c>
      <c r="L424" s="45"/>
      <c r="M424" s="226" t="s">
        <v>1</v>
      </c>
      <c r="N424" s="227" t="s">
        <v>42</v>
      </c>
      <c r="O424" s="92"/>
      <c r="P424" s="228">
        <f>O424*H424</f>
        <v>0</v>
      </c>
      <c r="Q424" s="228">
        <v>0</v>
      </c>
      <c r="R424" s="228">
        <f>Q424*H424</f>
        <v>0</v>
      </c>
      <c r="S424" s="228">
        <v>0</v>
      </c>
      <c r="T424" s="229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128</v>
      </c>
      <c r="AT424" s="230" t="s">
        <v>123</v>
      </c>
      <c r="AU424" s="230" t="s">
        <v>85</v>
      </c>
      <c r="AY424" s="18" t="s">
        <v>121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82</v>
      </c>
      <c r="BK424" s="231">
        <f>ROUND(I424*H424,2)</f>
        <v>0</v>
      </c>
      <c r="BL424" s="18" t="s">
        <v>128</v>
      </c>
      <c r="BM424" s="230" t="s">
        <v>547</v>
      </c>
    </row>
    <row r="425" s="13" customFormat="1">
      <c r="A425" s="13"/>
      <c r="B425" s="232"/>
      <c r="C425" s="233"/>
      <c r="D425" s="234" t="s">
        <v>130</v>
      </c>
      <c r="E425" s="235" t="s">
        <v>1</v>
      </c>
      <c r="F425" s="236" t="s">
        <v>523</v>
      </c>
      <c r="G425" s="233"/>
      <c r="H425" s="237">
        <v>15933</v>
      </c>
      <c r="I425" s="238"/>
      <c r="J425" s="233"/>
      <c r="K425" s="233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130</v>
      </c>
      <c r="AU425" s="243" t="s">
        <v>85</v>
      </c>
      <c r="AV425" s="13" t="s">
        <v>85</v>
      </c>
      <c r="AW425" s="13" t="s">
        <v>32</v>
      </c>
      <c r="AX425" s="13" t="s">
        <v>77</v>
      </c>
      <c r="AY425" s="243" t="s">
        <v>121</v>
      </c>
    </row>
    <row r="426" s="14" customFormat="1">
      <c r="A426" s="14"/>
      <c r="B426" s="244"/>
      <c r="C426" s="245"/>
      <c r="D426" s="234" t="s">
        <v>130</v>
      </c>
      <c r="E426" s="246" t="s">
        <v>1</v>
      </c>
      <c r="F426" s="247" t="s">
        <v>548</v>
      </c>
      <c r="G426" s="245"/>
      <c r="H426" s="248">
        <v>15933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130</v>
      </c>
      <c r="AU426" s="254" t="s">
        <v>85</v>
      </c>
      <c r="AV426" s="14" t="s">
        <v>133</v>
      </c>
      <c r="AW426" s="14" t="s">
        <v>32</v>
      </c>
      <c r="AX426" s="14" t="s">
        <v>77</v>
      </c>
      <c r="AY426" s="254" t="s">
        <v>121</v>
      </c>
    </row>
    <row r="427" s="15" customFormat="1">
      <c r="A427" s="15"/>
      <c r="B427" s="255"/>
      <c r="C427" s="256"/>
      <c r="D427" s="234" t="s">
        <v>130</v>
      </c>
      <c r="E427" s="257" t="s">
        <v>1</v>
      </c>
      <c r="F427" s="258" t="s">
        <v>134</v>
      </c>
      <c r="G427" s="256"/>
      <c r="H427" s="259">
        <v>15933</v>
      </c>
      <c r="I427" s="260"/>
      <c r="J427" s="256"/>
      <c r="K427" s="256"/>
      <c r="L427" s="261"/>
      <c r="M427" s="262"/>
      <c r="N427" s="263"/>
      <c r="O427" s="263"/>
      <c r="P427" s="263"/>
      <c r="Q427" s="263"/>
      <c r="R427" s="263"/>
      <c r="S427" s="263"/>
      <c r="T427" s="26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5" t="s">
        <v>130</v>
      </c>
      <c r="AU427" s="265" t="s">
        <v>85</v>
      </c>
      <c r="AV427" s="15" t="s">
        <v>128</v>
      </c>
      <c r="AW427" s="15" t="s">
        <v>32</v>
      </c>
      <c r="AX427" s="15" t="s">
        <v>82</v>
      </c>
      <c r="AY427" s="265" t="s">
        <v>121</v>
      </c>
    </row>
    <row r="428" s="2" customFormat="1" ht="33" customHeight="1">
      <c r="A428" s="39"/>
      <c r="B428" s="40"/>
      <c r="C428" s="219" t="s">
        <v>549</v>
      </c>
      <c r="D428" s="219" t="s">
        <v>123</v>
      </c>
      <c r="E428" s="220" t="s">
        <v>550</v>
      </c>
      <c r="F428" s="221" t="s">
        <v>551</v>
      </c>
      <c r="G428" s="222" t="s">
        <v>126</v>
      </c>
      <c r="H428" s="223">
        <v>7</v>
      </c>
      <c r="I428" s="224"/>
      <c r="J428" s="225">
        <f>ROUND(I428*H428,2)</f>
        <v>0</v>
      </c>
      <c r="K428" s="221" t="s">
        <v>1</v>
      </c>
      <c r="L428" s="45"/>
      <c r="M428" s="226" t="s">
        <v>1</v>
      </c>
      <c r="N428" s="227" t="s">
        <v>42</v>
      </c>
      <c r="O428" s="92"/>
      <c r="P428" s="228">
        <f>O428*H428</f>
        <v>0</v>
      </c>
      <c r="Q428" s="228">
        <v>0.58792</v>
      </c>
      <c r="R428" s="228">
        <f>Q428*H428</f>
        <v>4.1154399999999995</v>
      </c>
      <c r="S428" s="228">
        <v>0</v>
      </c>
      <c r="T428" s="229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0" t="s">
        <v>128</v>
      </c>
      <c r="AT428" s="230" t="s">
        <v>123</v>
      </c>
      <c r="AU428" s="230" t="s">
        <v>85</v>
      </c>
      <c r="AY428" s="18" t="s">
        <v>121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8" t="s">
        <v>82</v>
      </c>
      <c r="BK428" s="231">
        <f>ROUND(I428*H428,2)</f>
        <v>0</v>
      </c>
      <c r="BL428" s="18" t="s">
        <v>128</v>
      </c>
      <c r="BM428" s="230" t="s">
        <v>552</v>
      </c>
    </row>
    <row r="429" s="13" customFormat="1">
      <c r="A429" s="13"/>
      <c r="B429" s="232"/>
      <c r="C429" s="233"/>
      <c r="D429" s="234" t="s">
        <v>130</v>
      </c>
      <c r="E429" s="235" t="s">
        <v>1</v>
      </c>
      <c r="F429" s="236" t="s">
        <v>553</v>
      </c>
      <c r="G429" s="233"/>
      <c r="H429" s="237">
        <v>7</v>
      </c>
      <c r="I429" s="238"/>
      <c r="J429" s="233"/>
      <c r="K429" s="233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130</v>
      </c>
      <c r="AU429" s="243" t="s">
        <v>85</v>
      </c>
      <c r="AV429" s="13" t="s">
        <v>85</v>
      </c>
      <c r="AW429" s="13" t="s">
        <v>32</v>
      </c>
      <c r="AX429" s="13" t="s">
        <v>82</v>
      </c>
      <c r="AY429" s="243" t="s">
        <v>121</v>
      </c>
    </row>
    <row r="430" s="12" customFormat="1" ht="22.8" customHeight="1">
      <c r="A430" s="12"/>
      <c r="B430" s="203"/>
      <c r="C430" s="204"/>
      <c r="D430" s="205" t="s">
        <v>76</v>
      </c>
      <c r="E430" s="217" t="s">
        <v>166</v>
      </c>
      <c r="F430" s="217" t="s">
        <v>554</v>
      </c>
      <c r="G430" s="204"/>
      <c r="H430" s="204"/>
      <c r="I430" s="207"/>
      <c r="J430" s="218">
        <f>BK430</f>
        <v>0</v>
      </c>
      <c r="K430" s="204"/>
      <c r="L430" s="209"/>
      <c r="M430" s="210"/>
      <c r="N430" s="211"/>
      <c r="O430" s="211"/>
      <c r="P430" s="212">
        <f>SUM(P431:P474)</f>
        <v>0</v>
      </c>
      <c r="Q430" s="211"/>
      <c r="R430" s="212">
        <f>SUM(R431:R474)</f>
        <v>4.3542768000000001</v>
      </c>
      <c r="S430" s="211"/>
      <c r="T430" s="213">
        <f>SUM(T431:T474)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14" t="s">
        <v>82</v>
      </c>
      <c r="AT430" s="215" t="s">
        <v>76</v>
      </c>
      <c r="AU430" s="215" t="s">
        <v>82</v>
      </c>
      <c r="AY430" s="214" t="s">
        <v>121</v>
      </c>
      <c r="BK430" s="216">
        <f>SUM(BK431:BK474)</f>
        <v>0</v>
      </c>
    </row>
    <row r="431" s="2" customFormat="1" ht="24.15" customHeight="1">
      <c r="A431" s="39"/>
      <c r="B431" s="40"/>
      <c r="C431" s="219" t="s">
        <v>555</v>
      </c>
      <c r="D431" s="219" t="s">
        <v>123</v>
      </c>
      <c r="E431" s="220" t="s">
        <v>556</v>
      </c>
      <c r="F431" s="221" t="s">
        <v>557</v>
      </c>
      <c r="G431" s="222" t="s">
        <v>558</v>
      </c>
      <c r="H431" s="223">
        <v>2</v>
      </c>
      <c r="I431" s="224"/>
      <c r="J431" s="225">
        <f>ROUND(I431*H431,2)</f>
        <v>0</v>
      </c>
      <c r="K431" s="221" t="s">
        <v>1</v>
      </c>
      <c r="L431" s="45"/>
      <c r="M431" s="226" t="s">
        <v>1</v>
      </c>
      <c r="N431" s="227" t="s">
        <v>42</v>
      </c>
      <c r="O431" s="92"/>
      <c r="P431" s="228">
        <f>O431*H431</f>
        <v>0</v>
      </c>
      <c r="Q431" s="228">
        <v>0</v>
      </c>
      <c r="R431" s="228">
        <f>Q431*H431</f>
        <v>0</v>
      </c>
      <c r="S431" s="228">
        <v>0</v>
      </c>
      <c r="T431" s="229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0" t="s">
        <v>128</v>
      </c>
      <c r="AT431" s="230" t="s">
        <v>123</v>
      </c>
      <c r="AU431" s="230" t="s">
        <v>85</v>
      </c>
      <c r="AY431" s="18" t="s">
        <v>121</v>
      </c>
      <c r="BE431" s="231">
        <f>IF(N431="základní",J431,0)</f>
        <v>0</v>
      </c>
      <c r="BF431" s="231">
        <f>IF(N431="snížená",J431,0)</f>
        <v>0</v>
      </c>
      <c r="BG431" s="231">
        <f>IF(N431="zákl. přenesená",J431,0)</f>
        <v>0</v>
      </c>
      <c r="BH431" s="231">
        <f>IF(N431="sníž. přenesená",J431,0)</f>
        <v>0</v>
      </c>
      <c r="BI431" s="231">
        <f>IF(N431="nulová",J431,0)</f>
        <v>0</v>
      </c>
      <c r="BJ431" s="18" t="s">
        <v>82</v>
      </c>
      <c r="BK431" s="231">
        <f>ROUND(I431*H431,2)</f>
        <v>0</v>
      </c>
      <c r="BL431" s="18" t="s">
        <v>128</v>
      </c>
      <c r="BM431" s="230" t="s">
        <v>559</v>
      </c>
    </row>
    <row r="432" s="13" customFormat="1">
      <c r="A432" s="13"/>
      <c r="B432" s="232"/>
      <c r="C432" s="233"/>
      <c r="D432" s="234" t="s">
        <v>130</v>
      </c>
      <c r="E432" s="235" t="s">
        <v>1</v>
      </c>
      <c r="F432" s="236" t="s">
        <v>560</v>
      </c>
      <c r="G432" s="233"/>
      <c r="H432" s="237">
        <v>2</v>
      </c>
      <c r="I432" s="238"/>
      <c r="J432" s="233"/>
      <c r="K432" s="233"/>
      <c r="L432" s="239"/>
      <c r="M432" s="240"/>
      <c r="N432" s="241"/>
      <c r="O432" s="241"/>
      <c r="P432" s="241"/>
      <c r="Q432" s="241"/>
      <c r="R432" s="241"/>
      <c r="S432" s="241"/>
      <c r="T432" s="24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3" t="s">
        <v>130</v>
      </c>
      <c r="AU432" s="243" t="s">
        <v>85</v>
      </c>
      <c r="AV432" s="13" t="s">
        <v>85</v>
      </c>
      <c r="AW432" s="13" t="s">
        <v>32</v>
      </c>
      <c r="AX432" s="13" t="s">
        <v>77</v>
      </c>
      <c r="AY432" s="243" t="s">
        <v>121</v>
      </c>
    </row>
    <row r="433" s="15" customFormat="1">
      <c r="A433" s="15"/>
      <c r="B433" s="255"/>
      <c r="C433" s="256"/>
      <c r="D433" s="234" t="s">
        <v>130</v>
      </c>
      <c r="E433" s="257" t="s">
        <v>1</v>
      </c>
      <c r="F433" s="258" t="s">
        <v>134</v>
      </c>
      <c r="G433" s="256"/>
      <c r="H433" s="259">
        <v>2</v>
      </c>
      <c r="I433" s="260"/>
      <c r="J433" s="256"/>
      <c r="K433" s="256"/>
      <c r="L433" s="261"/>
      <c r="M433" s="262"/>
      <c r="N433" s="263"/>
      <c r="O433" s="263"/>
      <c r="P433" s="263"/>
      <c r="Q433" s="263"/>
      <c r="R433" s="263"/>
      <c r="S433" s="263"/>
      <c r="T433" s="264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5" t="s">
        <v>130</v>
      </c>
      <c r="AU433" s="265" t="s">
        <v>85</v>
      </c>
      <c r="AV433" s="15" t="s">
        <v>128</v>
      </c>
      <c r="AW433" s="15" t="s">
        <v>32</v>
      </c>
      <c r="AX433" s="15" t="s">
        <v>82</v>
      </c>
      <c r="AY433" s="265" t="s">
        <v>121</v>
      </c>
    </row>
    <row r="434" s="2" customFormat="1" ht="33" customHeight="1">
      <c r="A434" s="39"/>
      <c r="B434" s="40"/>
      <c r="C434" s="219" t="s">
        <v>561</v>
      </c>
      <c r="D434" s="219" t="s">
        <v>123</v>
      </c>
      <c r="E434" s="220" t="s">
        <v>562</v>
      </c>
      <c r="F434" s="221" t="s">
        <v>563</v>
      </c>
      <c r="G434" s="222" t="s">
        <v>336</v>
      </c>
      <c r="H434" s="223">
        <v>4</v>
      </c>
      <c r="I434" s="224"/>
      <c r="J434" s="225">
        <f>ROUND(I434*H434,2)</f>
        <v>0</v>
      </c>
      <c r="K434" s="221" t="s">
        <v>1</v>
      </c>
      <c r="L434" s="45"/>
      <c r="M434" s="226" t="s">
        <v>1</v>
      </c>
      <c r="N434" s="227" t="s">
        <v>42</v>
      </c>
      <c r="O434" s="92"/>
      <c r="P434" s="228">
        <f>O434*H434</f>
        <v>0</v>
      </c>
      <c r="Q434" s="228">
        <v>0</v>
      </c>
      <c r="R434" s="228">
        <f>Q434*H434</f>
        <v>0</v>
      </c>
      <c r="S434" s="228">
        <v>0</v>
      </c>
      <c r="T434" s="229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0" t="s">
        <v>128</v>
      </c>
      <c r="AT434" s="230" t="s">
        <v>123</v>
      </c>
      <c r="AU434" s="230" t="s">
        <v>85</v>
      </c>
      <c r="AY434" s="18" t="s">
        <v>121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8" t="s">
        <v>82</v>
      </c>
      <c r="BK434" s="231">
        <f>ROUND(I434*H434,2)</f>
        <v>0</v>
      </c>
      <c r="BL434" s="18" t="s">
        <v>128</v>
      </c>
      <c r="BM434" s="230" t="s">
        <v>564</v>
      </c>
    </row>
    <row r="435" s="2" customFormat="1">
      <c r="A435" s="39"/>
      <c r="B435" s="40"/>
      <c r="C435" s="41"/>
      <c r="D435" s="234" t="s">
        <v>138</v>
      </c>
      <c r="E435" s="41"/>
      <c r="F435" s="266" t="s">
        <v>565</v>
      </c>
      <c r="G435" s="41"/>
      <c r="H435" s="41"/>
      <c r="I435" s="267"/>
      <c r="J435" s="41"/>
      <c r="K435" s="41"/>
      <c r="L435" s="45"/>
      <c r="M435" s="268"/>
      <c r="N435" s="269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138</v>
      </c>
      <c r="AU435" s="18" t="s">
        <v>85</v>
      </c>
    </row>
    <row r="436" s="13" customFormat="1">
      <c r="A436" s="13"/>
      <c r="B436" s="232"/>
      <c r="C436" s="233"/>
      <c r="D436" s="234" t="s">
        <v>130</v>
      </c>
      <c r="E436" s="235" t="s">
        <v>1</v>
      </c>
      <c r="F436" s="236" t="s">
        <v>566</v>
      </c>
      <c r="G436" s="233"/>
      <c r="H436" s="237">
        <v>1</v>
      </c>
      <c r="I436" s="238"/>
      <c r="J436" s="233"/>
      <c r="K436" s="233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130</v>
      </c>
      <c r="AU436" s="243" t="s">
        <v>85</v>
      </c>
      <c r="AV436" s="13" t="s">
        <v>85</v>
      </c>
      <c r="AW436" s="13" t="s">
        <v>32</v>
      </c>
      <c r="AX436" s="13" t="s">
        <v>77</v>
      </c>
      <c r="AY436" s="243" t="s">
        <v>121</v>
      </c>
    </row>
    <row r="437" s="13" customFormat="1">
      <c r="A437" s="13"/>
      <c r="B437" s="232"/>
      <c r="C437" s="233"/>
      <c r="D437" s="234" t="s">
        <v>130</v>
      </c>
      <c r="E437" s="235" t="s">
        <v>1</v>
      </c>
      <c r="F437" s="236" t="s">
        <v>567</v>
      </c>
      <c r="G437" s="233"/>
      <c r="H437" s="237">
        <v>1</v>
      </c>
      <c r="I437" s="238"/>
      <c r="J437" s="233"/>
      <c r="K437" s="233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130</v>
      </c>
      <c r="AU437" s="243" t="s">
        <v>85</v>
      </c>
      <c r="AV437" s="13" t="s">
        <v>85</v>
      </c>
      <c r="AW437" s="13" t="s">
        <v>32</v>
      </c>
      <c r="AX437" s="13" t="s">
        <v>77</v>
      </c>
      <c r="AY437" s="243" t="s">
        <v>121</v>
      </c>
    </row>
    <row r="438" s="13" customFormat="1">
      <c r="A438" s="13"/>
      <c r="B438" s="232"/>
      <c r="C438" s="233"/>
      <c r="D438" s="234" t="s">
        <v>130</v>
      </c>
      <c r="E438" s="235" t="s">
        <v>1</v>
      </c>
      <c r="F438" s="236" t="s">
        <v>568</v>
      </c>
      <c r="G438" s="233"/>
      <c r="H438" s="237">
        <v>1</v>
      </c>
      <c r="I438" s="238"/>
      <c r="J438" s="233"/>
      <c r="K438" s="233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130</v>
      </c>
      <c r="AU438" s="243" t="s">
        <v>85</v>
      </c>
      <c r="AV438" s="13" t="s">
        <v>85</v>
      </c>
      <c r="AW438" s="13" t="s">
        <v>32</v>
      </c>
      <c r="AX438" s="13" t="s">
        <v>77</v>
      </c>
      <c r="AY438" s="243" t="s">
        <v>121</v>
      </c>
    </row>
    <row r="439" s="13" customFormat="1">
      <c r="A439" s="13"/>
      <c r="B439" s="232"/>
      <c r="C439" s="233"/>
      <c r="D439" s="234" t="s">
        <v>130</v>
      </c>
      <c r="E439" s="235" t="s">
        <v>1</v>
      </c>
      <c r="F439" s="236" t="s">
        <v>569</v>
      </c>
      <c r="G439" s="233"/>
      <c r="H439" s="237">
        <v>1</v>
      </c>
      <c r="I439" s="238"/>
      <c r="J439" s="233"/>
      <c r="K439" s="233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130</v>
      </c>
      <c r="AU439" s="243" t="s">
        <v>85</v>
      </c>
      <c r="AV439" s="13" t="s">
        <v>85</v>
      </c>
      <c r="AW439" s="13" t="s">
        <v>32</v>
      </c>
      <c r="AX439" s="13" t="s">
        <v>77</v>
      </c>
      <c r="AY439" s="243" t="s">
        <v>121</v>
      </c>
    </row>
    <row r="440" s="15" customFormat="1">
      <c r="A440" s="15"/>
      <c r="B440" s="255"/>
      <c r="C440" s="256"/>
      <c r="D440" s="234" t="s">
        <v>130</v>
      </c>
      <c r="E440" s="257" t="s">
        <v>1</v>
      </c>
      <c r="F440" s="258" t="s">
        <v>134</v>
      </c>
      <c r="G440" s="256"/>
      <c r="H440" s="259">
        <v>4</v>
      </c>
      <c r="I440" s="260"/>
      <c r="J440" s="256"/>
      <c r="K440" s="256"/>
      <c r="L440" s="261"/>
      <c r="M440" s="262"/>
      <c r="N440" s="263"/>
      <c r="O440" s="263"/>
      <c r="P440" s="263"/>
      <c r="Q440" s="263"/>
      <c r="R440" s="263"/>
      <c r="S440" s="263"/>
      <c r="T440" s="264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5" t="s">
        <v>130</v>
      </c>
      <c r="AU440" s="265" t="s">
        <v>85</v>
      </c>
      <c r="AV440" s="15" t="s">
        <v>128</v>
      </c>
      <c r="AW440" s="15" t="s">
        <v>32</v>
      </c>
      <c r="AX440" s="15" t="s">
        <v>82</v>
      </c>
      <c r="AY440" s="265" t="s">
        <v>121</v>
      </c>
    </row>
    <row r="441" s="2" customFormat="1" ht="24.15" customHeight="1">
      <c r="A441" s="39"/>
      <c r="B441" s="40"/>
      <c r="C441" s="219" t="s">
        <v>570</v>
      </c>
      <c r="D441" s="219" t="s">
        <v>123</v>
      </c>
      <c r="E441" s="220" t="s">
        <v>571</v>
      </c>
      <c r="F441" s="221" t="s">
        <v>572</v>
      </c>
      <c r="G441" s="222" t="s">
        <v>173</v>
      </c>
      <c r="H441" s="223">
        <v>1.03</v>
      </c>
      <c r="I441" s="224"/>
      <c r="J441" s="225">
        <f>ROUND(I441*H441,2)</f>
        <v>0</v>
      </c>
      <c r="K441" s="221" t="s">
        <v>127</v>
      </c>
      <c r="L441" s="45"/>
      <c r="M441" s="226" t="s">
        <v>1</v>
      </c>
      <c r="N441" s="227" t="s">
        <v>42</v>
      </c>
      <c r="O441" s="92"/>
      <c r="P441" s="228">
        <f>O441*H441</f>
        <v>0</v>
      </c>
      <c r="Q441" s="228">
        <v>0.0027599999999999999</v>
      </c>
      <c r="R441" s="228">
        <f>Q441*H441</f>
        <v>0.0028427999999999999</v>
      </c>
      <c r="S441" s="228">
        <v>0</v>
      </c>
      <c r="T441" s="229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0" t="s">
        <v>128</v>
      </c>
      <c r="AT441" s="230" t="s">
        <v>123</v>
      </c>
      <c r="AU441" s="230" t="s">
        <v>85</v>
      </c>
      <c r="AY441" s="18" t="s">
        <v>121</v>
      </c>
      <c r="BE441" s="231">
        <f>IF(N441="základní",J441,0)</f>
        <v>0</v>
      </c>
      <c r="BF441" s="231">
        <f>IF(N441="snížená",J441,0)</f>
        <v>0</v>
      </c>
      <c r="BG441" s="231">
        <f>IF(N441="zákl. přenesená",J441,0)</f>
        <v>0</v>
      </c>
      <c r="BH441" s="231">
        <f>IF(N441="sníž. přenesená",J441,0)</f>
        <v>0</v>
      </c>
      <c r="BI441" s="231">
        <f>IF(N441="nulová",J441,0)</f>
        <v>0</v>
      </c>
      <c r="BJ441" s="18" t="s">
        <v>82</v>
      </c>
      <c r="BK441" s="231">
        <f>ROUND(I441*H441,2)</f>
        <v>0</v>
      </c>
      <c r="BL441" s="18" t="s">
        <v>128</v>
      </c>
      <c r="BM441" s="230" t="s">
        <v>573</v>
      </c>
    </row>
    <row r="442" s="13" customFormat="1">
      <c r="A442" s="13"/>
      <c r="B442" s="232"/>
      <c r="C442" s="233"/>
      <c r="D442" s="234" t="s">
        <v>130</v>
      </c>
      <c r="E442" s="235" t="s">
        <v>1</v>
      </c>
      <c r="F442" s="236" t="s">
        <v>574</v>
      </c>
      <c r="G442" s="233"/>
      <c r="H442" s="237">
        <v>1.03</v>
      </c>
      <c r="I442" s="238"/>
      <c r="J442" s="233"/>
      <c r="K442" s="233"/>
      <c r="L442" s="239"/>
      <c r="M442" s="240"/>
      <c r="N442" s="241"/>
      <c r="O442" s="241"/>
      <c r="P442" s="241"/>
      <c r="Q442" s="241"/>
      <c r="R442" s="241"/>
      <c r="S442" s="241"/>
      <c r="T442" s="24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3" t="s">
        <v>130</v>
      </c>
      <c r="AU442" s="243" t="s">
        <v>85</v>
      </c>
      <c r="AV442" s="13" t="s">
        <v>85</v>
      </c>
      <c r="AW442" s="13" t="s">
        <v>32</v>
      </c>
      <c r="AX442" s="13" t="s">
        <v>77</v>
      </c>
      <c r="AY442" s="243" t="s">
        <v>121</v>
      </c>
    </row>
    <row r="443" s="15" customFormat="1">
      <c r="A443" s="15"/>
      <c r="B443" s="255"/>
      <c r="C443" s="256"/>
      <c r="D443" s="234" t="s">
        <v>130</v>
      </c>
      <c r="E443" s="257" t="s">
        <v>1</v>
      </c>
      <c r="F443" s="258" t="s">
        <v>134</v>
      </c>
      <c r="G443" s="256"/>
      <c r="H443" s="259">
        <v>1.03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5" t="s">
        <v>130</v>
      </c>
      <c r="AU443" s="265" t="s">
        <v>85</v>
      </c>
      <c r="AV443" s="15" t="s">
        <v>128</v>
      </c>
      <c r="AW443" s="15" t="s">
        <v>32</v>
      </c>
      <c r="AX443" s="15" t="s">
        <v>82</v>
      </c>
      <c r="AY443" s="265" t="s">
        <v>121</v>
      </c>
    </row>
    <row r="444" s="2" customFormat="1" ht="24.15" customHeight="1">
      <c r="A444" s="39"/>
      <c r="B444" s="40"/>
      <c r="C444" s="219" t="s">
        <v>575</v>
      </c>
      <c r="D444" s="219" t="s">
        <v>123</v>
      </c>
      <c r="E444" s="220" t="s">
        <v>576</v>
      </c>
      <c r="F444" s="221" t="s">
        <v>577</v>
      </c>
      <c r="G444" s="222" t="s">
        <v>173</v>
      </c>
      <c r="H444" s="223">
        <v>2</v>
      </c>
      <c r="I444" s="224"/>
      <c r="J444" s="225">
        <f>ROUND(I444*H444,2)</f>
        <v>0</v>
      </c>
      <c r="K444" s="221" t="s">
        <v>127</v>
      </c>
      <c r="L444" s="45"/>
      <c r="M444" s="226" t="s">
        <v>1</v>
      </c>
      <c r="N444" s="227" t="s">
        <v>42</v>
      </c>
      <c r="O444" s="92"/>
      <c r="P444" s="228">
        <f>O444*H444</f>
        <v>0</v>
      </c>
      <c r="Q444" s="228">
        <v>0.011820000000000001</v>
      </c>
      <c r="R444" s="228">
        <f>Q444*H444</f>
        <v>0.023640000000000001</v>
      </c>
      <c r="S444" s="228">
        <v>0</v>
      </c>
      <c r="T444" s="229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0" t="s">
        <v>128</v>
      </c>
      <c r="AT444" s="230" t="s">
        <v>123</v>
      </c>
      <c r="AU444" s="230" t="s">
        <v>85</v>
      </c>
      <c r="AY444" s="18" t="s">
        <v>121</v>
      </c>
      <c r="BE444" s="231">
        <f>IF(N444="základní",J444,0)</f>
        <v>0</v>
      </c>
      <c r="BF444" s="231">
        <f>IF(N444="snížená",J444,0)</f>
        <v>0</v>
      </c>
      <c r="BG444" s="231">
        <f>IF(N444="zákl. přenesená",J444,0)</f>
        <v>0</v>
      </c>
      <c r="BH444" s="231">
        <f>IF(N444="sníž. přenesená",J444,0)</f>
        <v>0</v>
      </c>
      <c r="BI444" s="231">
        <f>IF(N444="nulová",J444,0)</f>
        <v>0</v>
      </c>
      <c r="BJ444" s="18" t="s">
        <v>82</v>
      </c>
      <c r="BK444" s="231">
        <f>ROUND(I444*H444,2)</f>
        <v>0</v>
      </c>
      <c r="BL444" s="18" t="s">
        <v>128</v>
      </c>
      <c r="BM444" s="230" t="s">
        <v>578</v>
      </c>
    </row>
    <row r="445" s="13" customFormat="1">
      <c r="A445" s="13"/>
      <c r="B445" s="232"/>
      <c r="C445" s="233"/>
      <c r="D445" s="234" t="s">
        <v>130</v>
      </c>
      <c r="E445" s="235" t="s">
        <v>1</v>
      </c>
      <c r="F445" s="236" t="s">
        <v>579</v>
      </c>
      <c r="G445" s="233"/>
      <c r="H445" s="237">
        <v>2</v>
      </c>
      <c r="I445" s="238"/>
      <c r="J445" s="233"/>
      <c r="K445" s="233"/>
      <c r="L445" s="239"/>
      <c r="M445" s="240"/>
      <c r="N445" s="241"/>
      <c r="O445" s="241"/>
      <c r="P445" s="241"/>
      <c r="Q445" s="241"/>
      <c r="R445" s="241"/>
      <c r="S445" s="241"/>
      <c r="T445" s="24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3" t="s">
        <v>130</v>
      </c>
      <c r="AU445" s="243" t="s">
        <v>85</v>
      </c>
      <c r="AV445" s="13" t="s">
        <v>85</v>
      </c>
      <c r="AW445" s="13" t="s">
        <v>32</v>
      </c>
      <c r="AX445" s="13" t="s">
        <v>82</v>
      </c>
      <c r="AY445" s="243" t="s">
        <v>121</v>
      </c>
    </row>
    <row r="446" s="2" customFormat="1" ht="33" customHeight="1">
      <c r="A446" s="39"/>
      <c r="B446" s="40"/>
      <c r="C446" s="219" t="s">
        <v>580</v>
      </c>
      <c r="D446" s="219" t="s">
        <v>123</v>
      </c>
      <c r="E446" s="220" t="s">
        <v>581</v>
      </c>
      <c r="F446" s="221" t="s">
        <v>582</v>
      </c>
      <c r="G446" s="222" t="s">
        <v>336</v>
      </c>
      <c r="H446" s="223">
        <v>2</v>
      </c>
      <c r="I446" s="224"/>
      <c r="J446" s="225">
        <f>ROUND(I446*H446,2)</f>
        <v>0</v>
      </c>
      <c r="K446" s="221" t="s">
        <v>127</v>
      </c>
      <c r="L446" s="45"/>
      <c r="M446" s="226" t="s">
        <v>1</v>
      </c>
      <c r="N446" s="227" t="s">
        <v>42</v>
      </c>
      <c r="O446" s="92"/>
      <c r="P446" s="228">
        <f>O446*H446</f>
        <v>0</v>
      </c>
      <c r="Q446" s="228">
        <v>0</v>
      </c>
      <c r="R446" s="228">
        <f>Q446*H446</f>
        <v>0</v>
      </c>
      <c r="S446" s="228">
        <v>0</v>
      </c>
      <c r="T446" s="22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0" t="s">
        <v>128</v>
      </c>
      <c r="AT446" s="230" t="s">
        <v>123</v>
      </c>
      <c r="AU446" s="230" t="s">
        <v>85</v>
      </c>
      <c r="AY446" s="18" t="s">
        <v>121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8" t="s">
        <v>82</v>
      </c>
      <c r="BK446" s="231">
        <f>ROUND(I446*H446,2)</f>
        <v>0</v>
      </c>
      <c r="BL446" s="18" t="s">
        <v>128</v>
      </c>
      <c r="BM446" s="230" t="s">
        <v>583</v>
      </c>
    </row>
    <row r="447" s="13" customFormat="1">
      <c r="A447" s="13"/>
      <c r="B447" s="232"/>
      <c r="C447" s="233"/>
      <c r="D447" s="234" t="s">
        <v>130</v>
      </c>
      <c r="E447" s="235" t="s">
        <v>1</v>
      </c>
      <c r="F447" s="236" t="s">
        <v>584</v>
      </c>
      <c r="G447" s="233"/>
      <c r="H447" s="237">
        <v>2</v>
      </c>
      <c r="I447" s="238"/>
      <c r="J447" s="233"/>
      <c r="K447" s="233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130</v>
      </c>
      <c r="AU447" s="243" t="s">
        <v>85</v>
      </c>
      <c r="AV447" s="13" t="s">
        <v>85</v>
      </c>
      <c r="AW447" s="13" t="s">
        <v>32</v>
      </c>
      <c r="AX447" s="13" t="s">
        <v>82</v>
      </c>
      <c r="AY447" s="243" t="s">
        <v>121</v>
      </c>
    </row>
    <row r="448" s="2" customFormat="1" ht="16.5" customHeight="1">
      <c r="A448" s="39"/>
      <c r="B448" s="40"/>
      <c r="C448" s="270" t="s">
        <v>585</v>
      </c>
      <c r="D448" s="270" t="s">
        <v>268</v>
      </c>
      <c r="E448" s="271" t="s">
        <v>586</v>
      </c>
      <c r="F448" s="272" t="s">
        <v>587</v>
      </c>
      <c r="G448" s="273" t="s">
        <v>336</v>
      </c>
      <c r="H448" s="274">
        <v>2.1000000000000001</v>
      </c>
      <c r="I448" s="275"/>
      <c r="J448" s="276">
        <f>ROUND(I448*H448,2)</f>
        <v>0</v>
      </c>
      <c r="K448" s="272" t="s">
        <v>127</v>
      </c>
      <c r="L448" s="277"/>
      <c r="M448" s="278" t="s">
        <v>1</v>
      </c>
      <c r="N448" s="279" t="s">
        <v>42</v>
      </c>
      <c r="O448" s="92"/>
      <c r="P448" s="228">
        <f>O448*H448</f>
        <v>0</v>
      </c>
      <c r="Q448" s="228">
        <v>0.00054000000000000001</v>
      </c>
      <c r="R448" s="228">
        <f>Q448*H448</f>
        <v>0.001134</v>
      </c>
      <c r="S448" s="228">
        <v>0</v>
      </c>
      <c r="T448" s="22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0" t="s">
        <v>166</v>
      </c>
      <c r="AT448" s="230" t="s">
        <v>268</v>
      </c>
      <c r="AU448" s="230" t="s">
        <v>85</v>
      </c>
      <c r="AY448" s="18" t="s">
        <v>121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8" t="s">
        <v>82</v>
      </c>
      <c r="BK448" s="231">
        <f>ROUND(I448*H448,2)</f>
        <v>0</v>
      </c>
      <c r="BL448" s="18" t="s">
        <v>128</v>
      </c>
      <c r="BM448" s="230" t="s">
        <v>588</v>
      </c>
    </row>
    <row r="449" s="13" customFormat="1">
      <c r="A449" s="13"/>
      <c r="B449" s="232"/>
      <c r="C449" s="233"/>
      <c r="D449" s="234" t="s">
        <v>130</v>
      </c>
      <c r="E449" s="235" t="s">
        <v>1</v>
      </c>
      <c r="F449" s="236" t="s">
        <v>589</v>
      </c>
      <c r="G449" s="233"/>
      <c r="H449" s="237">
        <v>2.0600000000000001</v>
      </c>
      <c r="I449" s="238"/>
      <c r="J449" s="233"/>
      <c r="K449" s="233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130</v>
      </c>
      <c r="AU449" s="243" t="s">
        <v>85</v>
      </c>
      <c r="AV449" s="13" t="s">
        <v>85</v>
      </c>
      <c r="AW449" s="13" t="s">
        <v>32</v>
      </c>
      <c r="AX449" s="13" t="s">
        <v>77</v>
      </c>
      <c r="AY449" s="243" t="s">
        <v>121</v>
      </c>
    </row>
    <row r="450" s="15" customFormat="1">
      <c r="A450" s="15"/>
      <c r="B450" s="255"/>
      <c r="C450" s="256"/>
      <c r="D450" s="234" t="s">
        <v>130</v>
      </c>
      <c r="E450" s="257" t="s">
        <v>1</v>
      </c>
      <c r="F450" s="258" t="s">
        <v>134</v>
      </c>
      <c r="G450" s="256"/>
      <c r="H450" s="259">
        <v>2.0600000000000001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5" t="s">
        <v>130</v>
      </c>
      <c r="AU450" s="265" t="s">
        <v>85</v>
      </c>
      <c r="AV450" s="15" t="s">
        <v>128</v>
      </c>
      <c r="AW450" s="15" t="s">
        <v>32</v>
      </c>
      <c r="AX450" s="15" t="s">
        <v>77</v>
      </c>
      <c r="AY450" s="265" t="s">
        <v>121</v>
      </c>
    </row>
    <row r="451" s="13" customFormat="1">
      <c r="A451" s="13"/>
      <c r="B451" s="232"/>
      <c r="C451" s="233"/>
      <c r="D451" s="234" t="s">
        <v>130</v>
      </c>
      <c r="E451" s="235" t="s">
        <v>1</v>
      </c>
      <c r="F451" s="236" t="s">
        <v>590</v>
      </c>
      <c r="G451" s="233"/>
      <c r="H451" s="237">
        <v>2.1000000000000001</v>
      </c>
      <c r="I451" s="238"/>
      <c r="J451" s="233"/>
      <c r="K451" s="233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130</v>
      </c>
      <c r="AU451" s="243" t="s">
        <v>85</v>
      </c>
      <c r="AV451" s="13" t="s">
        <v>85</v>
      </c>
      <c r="AW451" s="13" t="s">
        <v>32</v>
      </c>
      <c r="AX451" s="13" t="s">
        <v>82</v>
      </c>
      <c r="AY451" s="243" t="s">
        <v>121</v>
      </c>
    </row>
    <row r="452" s="2" customFormat="1" ht="37.8" customHeight="1">
      <c r="A452" s="39"/>
      <c r="B452" s="40"/>
      <c r="C452" s="219" t="s">
        <v>591</v>
      </c>
      <c r="D452" s="219" t="s">
        <v>123</v>
      </c>
      <c r="E452" s="220" t="s">
        <v>592</v>
      </c>
      <c r="F452" s="221" t="s">
        <v>593</v>
      </c>
      <c r="G452" s="222" t="s">
        <v>336</v>
      </c>
      <c r="H452" s="223">
        <v>1</v>
      </c>
      <c r="I452" s="224"/>
      <c r="J452" s="225">
        <f>ROUND(I452*H452,2)</f>
        <v>0</v>
      </c>
      <c r="K452" s="221" t="s">
        <v>1</v>
      </c>
      <c r="L452" s="45"/>
      <c r="M452" s="226" t="s">
        <v>1</v>
      </c>
      <c r="N452" s="227" t="s">
        <v>42</v>
      </c>
      <c r="O452" s="92"/>
      <c r="P452" s="228">
        <f>O452*H452</f>
        <v>0</v>
      </c>
      <c r="Q452" s="228">
        <v>0.00059999999999999995</v>
      </c>
      <c r="R452" s="228">
        <f>Q452*H452</f>
        <v>0.00059999999999999995</v>
      </c>
      <c r="S452" s="228">
        <v>0</v>
      </c>
      <c r="T452" s="229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0" t="s">
        <v>128</v>
      </c>
      <c r="AT452" s="230" t="s">
        <v>123</v>
      </c>
      <c r="AU452" s="230" t="s">
        <v>85</v>
      </c>
      <c r="AY452" s="18" t="s">
        <v>121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8" t="s">
        <v>82</v>
      </c>
      <c r="BK452" s="231">
        <f>ROUND(I452*H452,2)</f>
        <v>0</v>
      </c>
      <c r="BL452" s="18" t="s">
        <v>128</v>
      </c>
      <c r="BM452" s="230" t="s">
        <v>594</v>
      </c>
    </row>
    <row r="453" s="13" customFormat="1">
      <c r="A453" s="13"/>
      <c r="B453" s="232"/>
      <c r="C453" s="233"/>
      <c r="D453" s="234" t="s">
        <v>130</v>
      </c>
      <c r="E453" s="235" t="s">
        <v>1</v>
      </c>
      <c r="F453" s="236" t="s">
        <v>595</v>
      </c>
      <c r="G453" s="233"/>
      <c r="H453" s="237">
        <v>1</v>
      </c>
      <c r="I453" s="238"/>
      <c r="J453" s="233"/>
      <c r="K453" s="233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130</v>
      </c>
      <c r="AU453" s="243" t="s">
        <v>85</v>
      </c>
      <c r="AV453" s="13" t="s">
        <v>85</v>
      </c>
      <c r="AW453" s="13" t="s">
        <v>32</v>
      </c>
      <c r="AX453" s="13" t="s">
        <v>77</v>
      </c>
      <c r="AY453" s="243" t="s">
        <v>121</v>
      </c>
    </row>
    <row r="454" s="15" customFormat="1">
      <c r="A454" s="15"/>
      <c r="B454" s="255"/>
      <c r="C454" s="256"/>
      <c r="D454" s="234" t="s">
        <v>130</v>
      </c>
      <c r="E454" s="257" t="s">
        <v>1</v>
      </c>
      <c r="F454" s="258" t="s">
        <v>134</v>
      </c>
      <c r="G454" s="256"/>
      <c r="H454" s="259">
        <v>1</v>
      </c>
      <c r="I454" s="260"/>
      <c r="J454" s="256"/>
      <c r="K454" s="256"/>
      <c r="L454" s="261"/>
      <c r="M454" s="262"/>
      <c r="N454" s="263"/>
      <c r="O454" s="263"/>
      <c r="P454" s="263"/>
      <c r="Q454" s="263"/>
      <c r="R454" s="263"/>
      <c r="S454" s="263"/>
      <c r="T454" s="26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5" t="s">
        <v>130</v>
      </c>
      <c r="AU454" s="265" t="s">
        <v>85</v>
      </c>
      <c r="AV454" s="15" t="s">
        <v>128</v>
      </c>
      <c r="AW454" s="15" t="s">
        <v>32</v>
      </c>
      <c r="AX454" s="15" t="s">
        <v>82</v>
      </c>
      <c r="AY454" s="265" t="s">
        <v>121</v>
      </c>
    </row>
    <row r="455" s="2" customFormat="1" ht="37.8" customHeight="1">
      <c r="A455" s="39"/>
      <c r="B455" s="40"/>
      <c r="C455" s="219" t="s">
        <v>596</v>
      </c>
      <c r="D455" s="219" t="s">
        <v>123</v>
      </c>
      <c r="E455" s="220" t="s">
        <v>597</v>
      </c>
      <c r="F455" s="221" t="s">
        <v>598</v>
      </c>
      <c r="G455" s="222" t="s">
        <v>336</v>
      </c>
      <c r="H455" s="223">
        <v>1</v>
      </c>
      <c r="I455" s="224"/>
      <c r="J455" s="225">
        <f>ROUND(I455*H455,2)</f>
        <v>0</v>
      </c>
      <c r="K455" s="221" t="s">
        <v>1</v>
      </c>
      <c r="L455" s="45"/>
      <c r="M455" s="226" t="s">
        <v>1</v>
      </c>
      <c r="N455" s="227" t="s">
        <v>42</v>
      </c>
      <c r="O455" s="92"/>
      <c r="P455" s="228">
        <f>O455*H455</f>
        <v>0</v>
      </c>
      <c r="Q455" s="228">
        <v>0.00059999999999999995</v>
      </c>
      <c r="R455" s="228">
        <f>Q455*H455</f>
        <v>0.00059999999999999995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128</v>
      </c>
      <c r="AT455" s="230" t="s">
        <v>123</v>
      </c>
      <c r="AU455" s="230" t="s">
        <v>85</v>
      </c>
      <c r="AY455" s="18" t="s">
        <v>121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82</v>
      </c>
      <c r="BK455" s="231">
        <f>ROUND(I455*H455,2)</f>
        <v>0</v>
      </c>
      <c r="BL455" s="18" t="s">
        <v>128</v>
      </c>
      <c r="BM455" s="230" t="s">
        <v>599</v>
      </c>
    </row>
    <row r="456" s="13" customFormat="1">
      <c r="A456" s="13"/>
      <c r="B456" s="232"/>
      <c r="C456" s="233"/>
      <c r="D456" s="234" t="s">
        <v>130</v>
      </c>
      <c r="E456" s="235" t="s">
        <v>1</v>
      </c>
      <c r="F456" s="236" t="s">
        <v>82</v>
      </c>
      <c r="G456" s="233"/>
      <c r="H456" s="237">
        <v>1</v>
      </c>
      <c r="I456" s="238"/>
      <c r="J456" s="233"/>
      <c r="K456" s="233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130</v>
      </c>
      <c r="AU456" s="243" t="s">
        <v>85</v>
      </c>
      <c r="AV456" s="13" t="s">
        <v>85</v>
      </c>
      <c r="AW456" s="13" t="s">
        <v>32</v>
      </c>
      <c r="AX456" s="13" t="s">
        <v>82</v>
      </c>
      <c r="AY456" s="243" t="s">
        <v>121</v>
      </c>
    </row>
    <row r="457" s="2" customFormat="1" ht="24.15" customHeight="1">
      <c r="A457" s="39"/>
      <c r="B457" s="40"/>
      <c r="C457" s="219" t="s">
        <v>600</v>
      </c>
      <c r="D457" s="219" t="s">
        <v>123</v>
      </c>
      <c r="E457" s="220" t="s">
        <v>601</v>
      </c>
      <c r="F457" s="221" t="s">
        <v>602</v>
      </c>
      <c r="G457" s="222" t="s">
        <v>603</v>
      </c>
      <c r="H457" s="223">
        <v>1</v>
      </c>
      <c r="I457" s="224"/>
      <c r="J457" s="225">
        <f>ROUND(I457*H457,2)</f>
        <v>0</v>
      </c>
      <c r="K457" s="221" t="s">
        <v>1</v>
      </c>
      <c r="L457" s="45"/>
      <c r="M457" s="226" t="s">
        <v>1</v>
      </c>
      <c r="N457" s="227" t="s">
        <v>42</v>
      </c>
      <c r="O457" s="92"/>
      <c r="P457" s="228">
        <f>O457*H457</f>
        <v>0</v>
      </c>
      <c r="Q457" s="228">
        <v>0</v>
      </c>
      <c r="R457" s="228">
        <f>Q457*H457</f>
        <v>0</v>
      </c>
      <c r="S457" s="228">
        <v>0</v>
      </c>
      <c r="T457" s="229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0" t="s">
        <v>128</v>
      </c>
      <c r="AT457" s="230" t="s">
        <v>123</v>
      </c>
      <c r="AU457" s="230" t="s">
        <v>85</v>
      </c>
      <c r="AY457" s="18" t="s">
        <v>121</v>
      </c>
      <c r="BE457" s="231">
        <f>IF(N457="základní",J457,0)</f>
        <v>0</v>
      </c>
      <c r="BF457" s="231">
        <f>IF(N457="snížená",J457,0)</f>
        <v>0</v>
      </c>
      <c r="BG457" s="231">
        <f>IF(N457="zákl. přenesená",J457,0)</f>
        <v>0</v>
      </c>
      <c r="BH457" s="231">
        <f>IF(N457="sníž. přenesená",J457,0)</f>
        <v>0</v>
      </c>
      <c r="BI457" s="231">
        <f>IF(N457="nulová",J457,0)</f>
        <v>0</v>
      </c>
      <c r="BJ457" s="18" t="s">
        <v>82</v>
      </c>
      <c r="BK457" s="231">
        <f>ROUND(I457*H457,2)</f>
        <v>0</v>
      </c>
      <c r="BL457" s="18" t="s">
        <v>128</v>
      </c>
      <c r="BM457" s="230" t="s">
        <v>604</v>
      </c>
    </row>
    <row r="458" s="13" customFormat="1">
      <c r="A458" s="13"/>
      <c r="B458" s="232"/>
      <c r="C458" s="233"/>
      <c r="D458" s="234" t="s">
        <v>130</v>
      </c>
      <c r="E458" s="235" t="s">
        <v>1</v>
      </c>
      <c r="F458" s="236" t="s">
        <v>82</v>
      </c>
      <c r="G458" s="233"/>
      <c r="H458" s="237">
        <v>1</v>
      </c>
      <c r="I458" s="238"/>
      <c r="J458" s="233"/>
      <c r="K458" s="233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130</v>
      </c>
      <c r="AU458" s="243" t="s">
        <v>85</v>
      </c>
      <c r="AV458" s="13" t="s">
        <v>85</v>
      </c>
      <c r="AW458" s="13" t="s">
        <v>32</v>
      </c>
      <c r="AX458" s="13" t="s">
        <v>77</v>
      </c>
      <c r="AY458" s="243" t="s">
        <v>121</v>
      </c>
    </row>
    <row r="459" s="15" customFormat="1">
      <c r="A459" s="15"/>
      <c r="B459" s="255"/>
      <c r="C459" s="256"/>
      <c r="D459" s="234" t="s">
        <v>130</v>
      </c>
      <c r="E459" s="257" t="s">
        <v>1</v>
      </c>
      <c r="F459" s="258" t="s">
        <v>134</v>
      </c>
      <c r="G459" s="256"/>
      <c r="H459" s="259">
        <v>1</v>
      </c>
      <c r="I459" s="260"/>
      <c r="J459" s="256"/>
      <c r="K459" s="256"/>
      <c r="L459" s="261"/>
      <c r="M459" s="262"/>
      <c r="N459" s="263"/>
      <c r="O459" s="263"/>
      <c r="P459" s="263"/>
      <c r="Q459" s="263"/>
      <c r="R459" s="263"/>
      <c r="S459" s="263"/>
      <c r="T459" s="264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5" t="s">
        <v>130</v>
      </c>
      <c r="AU459" s="265" t="s">
        <v>85</v>
      </c>
      <c r="AV459" s="15" t="s">
        <v>128</v>
      </c>
      <c r="AW459" s="15" t="s">
        <v>32</v>
      </c>
      <c r="AX459" s="15" t="s">
        <v>82</v>
      </c>
      <c r="AY459" s="265" t="s">
        <v>121</v>
      </c>
    </row>
    <row r="460" s="2" customFormat="1" ht="24.15" customHeight="1">
      <c r="A460" s="39"/>
      <c r="B460" s="40"/>
      <c r="C460" s="219" t="s">
        <v>605</v>
      </c>
      <c r="D460" s="219" t="s">
        <v>123</v>
      </c>
      <c r="E460" s="220" t="s">
        <v>606</v>
      </c>
      <c r="F460" s="221" t="s">
        <v>607</v>
      </c>
      <c r="G460" s="222" t="s">
        <v>336</v>
      </c>
      <c r="H460" s="223">
        <v>1</v>
      </c>
      <c r="I460" s="224"/>
      <c r="J460" s="225">
        <f>ROUND(I460*H460,2)</f>
        <v>0</v>
      </c>
      <c r="K460" s="221" t="s">
        <v>127</v>
      </c>
      <c r="L460" s="45"/>
      <c r="M460" s="226" t="s">
        <v>1</v>
      </c>
      <c r="N460" s="227" t="s">
        <v>42</v>
      </c>
      <c r="O460" s="92"/>
      <c r="P460" s="228">
        <f>O460*H460</f>
        <v>0</v>
      </c>
      <c r="Q460" s="228">
        <v>0.12422</v>
      </c>
      <c r="R460" s="228">
        <f>Q460*H460</f>
        <v>0.12422</v>
      </c>
      <c r="S460" s="228">
        <v>0</v>
      </c>
      <c r="T460" s="22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0" t="s">
        <v>128</v>
      </c>
      <c r="AT460" s="230" t="s">
        <v>123</v>
      </c>
      <c r="AU460" s="230" t="s">
        <v>85</v>
      </c>
      <c r="AY460" s="18" t="s">
        <v>121</v>
      </c>
      <c r="BE460" s="231">
        <f>IF(N460="základní",J460,0)</f>
        <v>0</v>
      </c>
      <c r="BF460" s="231">
        <f>IF(N460="snížená",J460,0)</f>
        <v>0</v>
      </c>
      <c r="BG460" s="231">
        <f>IF(N460="zákl. přenesená",J460,0)</f>
        <v>0</v>
      </c>
      <c r="BH460" s="231">
        <f>IF(N460="sníž. přenesená",J460,0)</f>
        <v>0</v>
      </c>
      <c r="BI460" s="231">
        <f>IF(N460="nulová",J460,0)</f>
        <v>0</v>
      </c>
      <c r="BJ460" s="18" t="s">
        <v>82</v>
      </c>
      <c r="BK460" s="231">
        <f>ROUND(I460*H460,2)</f>
        <v>0</v>
      </c>
      <c r="BL460" s="18" t="s">
        <v>128</v>
      </c>
      <c r="BM460" s="230" t="s">
        <v>608</v>
      </c>
    </row>
    <row r="461" s="13" customFormat="1">
      <c r="A461" s="13"/>
      <c r="B461" s="232"/>
      <c r="C461" s="233"/>
      <c r="D461" s="234" t="s">
        <v>130</v>
      </c>
      <c r="E461" s="235" t="s">
        <v>1</v>
      </c>
      <c r="F461" s="236" t="s">
        <v>82</v>
      </c>
      <c r="G461" s="233"/>
      <c r="H461" s="237">
        <v>1</v>
      </c>
      <c r="I461" s="238"/>
      <c r="J461" s="233"/>
      <c r="K461" s="233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130</v>
      </c>
      <c r="AU461" s="243" t="s">
        <v>85</v>
      </c>
      <c r="AV461" s="13" t="s">
        <v>85</v>
      </c>
      <c r="AW461" s="13" t="s">
        <v>32</v>
      </c>
      <c r="AX461" s="13" t="s">
        <v>82</v>
      </c>
      <c r="AY461" s="243" t="s">
        <v>121</v>
      </c>
    </row>
    <row r="462" s="2" customFormat="1" ht="24.15" customHeight="1">
      <c r="A462" s="39"/>
      <c r="B462" s="40"/>
      <c r="C462" s="270" t="s">
        <v>609</v>
      </c>
      <c r="D462" s="270" t="s">
        <v>268</v>
      </c>
      <c r="E462" s="271" t="s">
        <v>610</v>
      </c>
      <c r="F462" s="272" t="s">
        <v>611</v>
      </c>
      <c r="G462" s="273" t="s">
        <v>336</v>
      </c>
      <c r="H462" s="274">
        <v>1</v>
      </c>
      <c r="I462" s="275"/>
      <c r="J462" s="276">
        <f>ROUND(I462*H462,2)</f>
        <v>0</v>
      </c>
      <c r="K462" s="272" t="s">
        <v>127</v>
      </c>
      <c r="L462" s="277"/>
      <c r="M462" s="278" t="s">
        <v>1</v>
      </c>
      <c r="N462" s="279" t="s">
        <v>42</v>
      </c>
      <c r="O462" s="92"/>
      <c r="P462" s="228">
        <f>O462*H462</f>
        <v>0</v>
      </c>
      <c r="Q462" s="228">
        <v>0.108</v>
      </c>
      <c r="R462" s="228">
        <f>Q462*H462</f>
        <v>0.108</v>
      </c>
      <c r="S462" s="228">
        <v>0</v>
      </c>
      <c r="T462" s="229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0" t="s">
        <v>166</v>
      </c>
      <c r="AT462" s="230" t="s">
        <v>268</v>
      </c>
      <c r="AU462" s="230" t="s">
        <v>85</v>
      </c>
      <c r="AY462" s="18" t="s">
        <v>121</v>
      </c>
      <c r="BE462" s="231">
        <f>IF(N462="základní",J462,0)</f>
        <v>0</v>
      </c>
      <c r="BF462" s="231">
        <f>IF(N462="snížená",J462,0)</f>
        <v>0</v>
      </c>
      <c r="BG462" s="231">
        <f>IF(N462="zákl. přenesená",J462,0)</f>
        <v>0</v>
      </c>
      <c r="BH462" s="231">
        <f>IF(N462="sníž. přenesená",J462,0)</f>
        <v>0</v>
      </c>
      <c r="BI462" s="231">
        <f>IF(N462="nulová",J462,0)</f>
        <v>0</v>
      </c>
      <c r="BJ462" s="18" t="s">
        <v>82</v>
      </c>
      <c r="BK462" s="231">
        <f>ROUND(I462*H462,2)</f>
        <v>0</v>
      </c>
      <c r="BL462" s="18" t="s">
        <v>128</v>
      </c>
      <c r="BM462" s="230" t="s">
        <v>612</v>
      </c>
    </row>
    <row r="463" s="2" customFormat="1" ht="24.15" customHeight="1">
      <c r="A463" s="39"/>
      <c r="B463" s="40"/>
      <c r="C463" s="219" t="s">
        <v>613</v>
      </c>
      <c r="D463" s="219" t="s">
        <v>123</v>
      </c>
      <c r="E463" s="220" t="s">
        <v>614</v>
      </c>
      <c r="F463" s="221" t="s">
        <v>615</v>
      </c>
      <c r="G463" s="222" t="s">
        <v>336</v>
      </c>
      <c r="H463" s="223">
        <v>1</v>
      </c>
      <c r="I463" s="224"/>
      <c r="J463" s="225">
        <f>ROUND(I463*H463,2)</f>
        <v>0</v>
      </c>
      <c r="K463" s="221" t="s">
        <v>127</v>
      </c>
      <c r="L463" s="45"/>
      <c r="M463" s="226" t="s">
        <v>1</v>
      </c>
      <c r="N463" s="227" t="s">
        <v>42</v>
      </c>
      <c r="O463" s="92"/>
      <c r="P463" s="228">
        <f>O463*H463</f>
        <v>0</v>
      </c>
      <c r="Q463" s="228">
        <v>0.02972</v>
      </c>
      <c r="R463" s="228">
        <f>Q463*H463</f>
        <v>0.02972</v>
      </c>
      <c r="S463" s="228">
        <v>0</v>
      </c>
      <c r="T463" s="229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0" t="s">
        <v>128</v>
      </c>
      <c r="AT463" s="230" t="s">
        <v>123</v>
      </c>
      <c r="AU463" s="230" t="s">
        <v>85</v>
      </c>
      <c r="AY463" s="18" t="s">
        <v>121</v>
      </c>
      <c r="BE463" s="231">
        <f>IF(N463="základní",J463,0)</f>
        <v>0</v>
      </c>
      <c r="BF463" s="231">
        <f>IF(N463="snížená",J463,0)</f>
        <v>0</v>
      </c>
      <c r="BG463" s="231">
        <f>IF(N463="zákl. přenesená",J463,0)</f>
        <v>0</v>
      </c>
      <c r="BH463" s="231">
        <f>IF(N463="sníž. přenesená",J463,0)</f>
        <v>0</v>
      </c>
      <c r="BI463" s="231">
        <f>IF(N463="nulová",J463,0)</f>
        <v>0</v>
      </c>
      <c r="BJ463" s="18" t="s">
        <v>82</v>
      </c>
      <c r="BK463" s="231">
        <f>ROUND(I463*H463,2)</f>
        <v>0</v>
      </c>
      <c r="BL463" s="18" t="s">
        <v>128</v>
      </c>
      <c r="BM463" s="230" t="s">
        <v>616</v>
      </c>
    </row>
    <row r="464" s="13" customFormat="1">
      <c r="A464" s="13"/>
      <c r="B464" s="232"/>
      <c r="C464" s="233"/>
      <c r="D464" s="234" t="s">
        <v>130</v>
      </c>
      <c r="E464" s="235" t="s">
        <v>1</v>
      </c>
      <c r="F464" s="236" t="s">
        <v>82</v>
      </c>
      <c r="G464" s="233"/>
      <c r="H464" s="237">
        <v>1</v>
      </c>
      <c r="I464" s="238"/>
      <c r="J464" s="233"/>
      <c r="K464" s="233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130</v>
      </c>
      <c r="AU464" s="243" t="s">
        <v>85</v>
      </c>
      <c r="AV464" s="13" t="s">
        <v>85</v>
      </c>
      <c r="AW464" s="13" t="s">
        <v>32</v>
      </c>
      <c r="AX464" s="13" t="s">
        <v>82</v>
      </c>
      <c r="AY464" s="243" t="s">
        <v>121</v>
      </c>
    </row>
    <row r="465" s="2" customFormat="1" ht="21.75" customHeight="1">
      <c r="A465" s="39"/>
      <c r="B465" s="40"/>
      <c r="C465" s="270" t="s">
        <v>617</v>
      </c>
      <c r="D465" s="270" t="s">
        <v>268</v>
      </c>
      <c r="E465" s="271" t="s">
        <v>618</v>
      </c>
      <c r="F465" s="272" t="s">
        <v>619</v>
      </c>
      <c r="G465" s="273" t="s">
        <v>336</v>
      </c>
      <c r="H465" s="274">
        <v>1.01</v>
      </c>
      <c r="I465" s="275"/>
      <c r="J465" s="276">
        <f>ROUND(I465*H465,2)</f>
        <v>0</v>
      </c>
      <c r="K465" s="272" t="s">
        <v>127</v>
      </c>
      <c r="L465" s="277"/>
      <c r="M465" s="278" t="s">
        <v>1</v>
      </c>
      <c r="N465" s="279" t="s">
        <v>42</v>
      </c>
      <c r="O465" s="92"/>
      <c r="P465" s="228">
        <f>O465*H465</f>
        <v>0</v>
      </c>
      <c r="Q465" s="228">
        <v>0.040000000000000001</v>
      </c>
      <c r="R465" s="228">
        <f>Q465*H465</f>
        <v>0.040399999999999998</v>
      </c>
      <c r="S465" s="228">
        <v>0</v>
      </c>
      <c r="T465" s="22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0" t="s">
        <v>166</v>
      </c>
      <c r="AT465" s="230" t="s">
        <v>268</v>
      </c>
      <c r="AU465" s="230" t="s">
        <v>85</v>
      </c>
      <c r="AY465" s="18" t="s">
        <v>121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8" t="s">
        <v>82</v>
      </c>
      <c r="BK465" s="231">
        <f>ROUND(I465*H465,2)</f>
        <v>0</v>
      </c>
      <c r="BL465" s="18" t="s">
        <v>128</v>
      </c>
      <c r="BM465" s="230" t="s">
        <v>620</v>
      </c>
    </row>
    <row r="466" s="13" customFormat="1">
      <c r="A466" s="13"/>
      <c r="B466" s="232"/>
      <c r="C466" s="233"/>
      <c r="D466" s="234" t="s">
        <v>130</v>
      </c>
      <c r="E466" s="235" t="s">
        <v>1</v>
      </c>
      <c r="F466" s="236" t="s">
        <v>385</v>
      </c>
      <c r="G466" s="233"/>
      <c r="H466" s="237">
        <v>1.01</v>
      </c>
      <c r="I466" s="238"/>
      <c r="J466" s="233"/>
      <c r="K466" s="233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130</v>
      </c>
      <c r="AU466" s="243" t="s">
        <v>85</v>
      </c>
      <c r="AV466" s="13" t="s">
        <v>85</v>
      </c>
      <c r="AW466" s="13" t="s">
        <v>32</v>
      </c>
      <c r="AX466" s="13" t="s">
        <v>82</v>
      </c>
      <c r="AY466" s="243" t="s">
        <v>121</v>
      </c>
    </row>
    <row r="467" s="2" customFormat="1" ht="24.15" customHeight="1">
      <c r="A467" s="39"/>
      <c r="B467" s="40"/>
      <c r="C467" s="219" t="s">
        <v>621</v>
      </c>
      <c r="D467" s="219" t="s">
        <v>123</v>
      </c>
      <c r="E467" s="220" t="s">
        <v>622</v>
      </c>
      <c r="F467" s="221" t="s">
        <v>623</v>
      </c>
      <c r="G467" s="222" t="s">
        <v>336</v>
      </c>
      <c r="H467" s="223">
        <v>18</v>
      </c>
      <c r="I467" s="224"/>
      <c r="J467" s="225">
        <f>ROUND(I467*H467,2)</f>
        <v>0</v>
      </c>
      <c r="K467" s="221" t="s">
        <v>127</v>
      </c>
      <c r="L467" s="45"/>
      <c r="M467" s="226" t="s">
        <v>1</v>
      </c>
      <c r="N467" s="227" t="s">
        <v>42</v>
      </c>
      <c r="O467" s="92"/>
      <c r="P467" s="228">
        <f>O467*H467</f>
        <v>0</v>
      </c>
      <c r="Q467" s="228">
        <v>0.21734000000000001</v>
      </c>
      <c r="R467" s="228">
        <f>Q467*H467</f>
        <v>3.9121200000000003</v>
      </c>
      <c r="S467" s="228">
        <v>0</v>
      </c>
      <c r="T467" s="229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0" t="s">
        <v>128</v>
      </c>
      <c r="AT467" s="230" t="s">
        <v>123</v>
      </c>
      <c r="AU467" s="230" t="s">
        <v>85</v>
      </c>
      <c r="AY467" s="18" t="s">
        <v>121</v>
      </c>
      <c r="BE467" s="231">
        <f>IF(N467="základní",J467,0)</f>
        <v>0</v>
      </c>
      <c r="BF467" s="231">
        <f>IF(N467="snížená",J467,0)</f>
        <v>0</v>
      </c>
      <c r="BG467" s="231">
        <f>IF(N467="zákl. přenesená",J467,0)</f>
        <v>0</v>
      </c>
      <c r="BH467" s="231">
        <f>IF(N467="sníž. přenesená",J467,0)</f>
        <v>0</v>
      </c>
      <c r="BI467" s="231">
        <f>IF(N467="nulová",J467,0)</f>
        <v>0</v>
      </c>
      <c r="BJ467" s="18" t="s">
        <v>82</v>
      </c>
      <c r="BK467" s="231">
        <f>ROUND(I467*H467,2)</f>
        <v>0</v>
      </c>
      <c r="BL467" s="18" t="s">
        <v>128</v>
      </c>
      <c r="BM467" s="230" t="s">
        <v>624</v>
      </c>
    </row>
    <row r="468" s="13" customFormat="1">
      <c r="A468" s="13"/>
      <c r="B468" s="232"/>
      <c r="C468" s="233"/>
      <c r="D468" s="234" t="s">
        <v>130</v>
      </c>
      <c r="E468" s="235" t="s">
        <v>1</v>
      </c>
      <c r="F468" s="236" t="s">
        <v>243</v>
      </c>
      <c r="G468" s="233"/>
      <c r="H468" s="237">
        <v>18</v>
      </c>
      <c r="I468" s="238"/>
      <c r="J468" s="233"/>
      <c r="K468" s="233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130</v>
      </c>
      <c r="AU468" s="243" t="s">
        <v>85</v>
      </c>
      <c r="AV468" s="13" t="s">
        <v>85</v>
      </c>
      <c r="AW468" s="13" t="s">
        <v>32</v>
      </c>
      <c r="AX468" s="13" t="s">
        <v>82</v>
      </c>
      <c r="AY468" s="243" t="s">
        <v>121</v>
      </c>
    </row>
    <row r="469" s="2" customFormat="1" ht="24.15" customHeight="1">
      <c r="A469" s="39"/>
      <c r="B469" s="40"/>
      <c r="C469" s="270" t="s">
        <v>625</v>
      </c>
      <c r="D469" s="270" t="s">
        <v>268</v>
      </c>
      <c r="E469" s="271" t="s">
        <v>626</v>
      </c>
      <c r="F469" s="272" t="s">
        <v>627</v>
      </c>
      <c r="G469" s="273" t="s">
        <v>336</v>
      </c>
      <c r="H469" s="274">
        <v>1</v>
      </c>
      <c r="I469" s="275"/>
      <c r="J469" s="276">
        <f>ROUND(I469*H469,2)</f>
        <v>0</v>
      </c>
      <c r="K469" s="272" t="s">
        <v>1</v>
      </c>
      <c r="L469" s="277"/>
      <c r="M469" s="278" t="s">
        <v>1</v>
      </c>
      <c r="N469" s="279" t="s">
        <v>42</v>
      </c>
      <c r="O469" s="92"/>
      <c r="P469" s="228">
        <f>O469*H469</f>
        <v>0</v>
      </c>
      <c r="Q469" s="228">
        <v>0.108</v>
      </c>
      <c r="R469" s="228">
        <f>Q469*H469</f>
        <v>0.108</v>
      </c>
      <c r="S469" s="228">
        <v>0</v>
      </c>
      <c r="T469" s="22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0" t="s">
        <v>166</v>
      </c>
      <c r="AT469" s="230" t="s">
        <v>268</v>
      </c>
      <c r="AU469" s="230" t="s">
        <v>85</v>
      </c>
      <c r="AY469" s="18" t="s">
        <v>121</v>
      </c>
      <c r="BE469" s="231">
        <f>IF(N469="základní",J469,0)</f>
        <v>0</v>
      </c>
      <c r="BF469" s="231">
        <f>IF(N469="snížená",J469,0)</f>
        <v>0</v>
      </c>
      <c r="BG469" s="231">
        <f>IF(N469="zákl. přenesená",J469,0)</f>
        <v>0</v>
      </c>
      <c r="BH469" s="231">
        <f>IF(N469="sníž. přenesená",J469,0)</f>
        <v>0</v>
      </c>
      <c r="BI469" s="231">
        <f>IF(N469="nulová",J469,0)</f>
        <v>0</v>
      </c>
      <c r="BJ469" s="18" t="s">
        <v>82</v>
      </c>
      <c r="BK469" s="231">
        <f>ROUND(I469*H469,2)</f>
        <v>0</v>
      </c>
      <c r="BL469" s="18" t="s">
        <v>128</v>
      </c>
      <c r="BM469" s="230" t="s">
        <v>628</v>
      </c>
    </row>
    <row r="470" s="13" customFormat="1">
      <c r="A470" s="13"/>
      <c r="B470" s="232"/>
      <c r="C470" s="233"/>
      <c r="D470" s="234" t="s">
        <v>130</v>
      </c>
      <c r="E470" s="235" t="s">
        <v>1</v>
      </c>
      <c r="F470" s="236" t="s">
        <v>82</v>
      </c>
      <c r="G470" s="233"/>
      <c r="H470" s="237">
        <v>1</v>
      </c>
      <c r="I470" s="238"/>
      <c r="J470" s="233"/>
      <c r="K470" s="233"/>
      <c r="L470" s="239"/>
      <c r="M470" s="240"/>
      <c r="N470" s="241"/>
      <c r="O470" s="241"/>
      <c r="P470" s="241"/>
      <c r="Q470" s="241"/>
      <c r="R470" s="241"/>
      <c r="S470" s="241"/>
      <c r="T470" s="24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3" t="s">
        <v>130</v>
      </c>
      <c r="AU470" s="243" t="s">
        <v>85</v>
      </c>
      <c r="AV470" s="13" t="s">
        <v>85</v>
      </c>
      <c r="AW470" s="13" t="s">
        <v>32</v>
      </c>
      <c r="AX470" s="13" t="s">
        <v>82</v>
      </c>
      <c r="AY470" s="243" t="s">
        <v>121</v>
      </c>
    </row>
    <row r="471" s="2" customFormat="1" ht="24.15" customHeight="1">
      <c r="A471" s="39"/>
      <c r="B471" s="40"/>
      <c r="C471" s="270" t="s">
        <v>629</v>
      </c>
      <c r="D471" s="270" t="s">
        <v>268</v>
      </c>
      <c r="E471" s="271" t="s">
        <v>630</v>
      </c>
      <c r="F471" s="272" t="s">
        <v>631</v>
      </c>
      <c r="G471" s="273" t="s">
        <v>336</v>
      </c>
      <c r="H471" s="274">
        <v>1</v>
      </c>
      <c r="I471" s="275"/>
      <c r="J471" s="276">
        <f>ROUND(I471*H471,2)</f>
        <v>0</v>
      </c>
      <c r="K471" s="272" t="s">
        <v>127</v>
      </c>
      <c r="L471" s="277"/>
      <c r="M471" s="278" t="s">
        <v>1</v>
      </c>
      <c r="N471" s="279" t="s">
        <v>42</v>
      </c>
      <c r="O471" s="92"/>
      <c r="P471" s="228">
        <f>O471*H471</f>
        <v>0</v>
      </c>
      <c r="Q471" s="228">
        <v>0.0030000000000000001</v>
      </c>
      <c r="R471" s="228">
        <f>Q471*H471</f>
        <v>0.0030000000000000001</v>
      </c>
      <c r="S471" s="228">
        <v>0</v>
      </c>
      <c r="T471" s="22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0" t="s">
        <v>166</v>
      </c>
      <c r="AT471" s="230" t="s">
        <v>268</v>
      </c>
      <c r="AU471" s="230" t="s">
        <v>85</v>
      </c>
      <c r="AY471" s="18" t="s">
        <v>121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8" t="s">
        <v>82</v>
      </c>
      <c r="BK471" s="231">
        <f>ROUND(I471*H471,2)</f>
        <v>0</v>
      </c>
      <c r="BL471" s="18" t="s">
        <v>128</v>
      </c>
      <c r="BM471" s="230" t="s">
        <v>632</v>
      </c>
    </row>
    <row r="472" s="13" customFormat="1">
      <c r="A472" s="13"/>
      <c r="B472" s="232"/>
      <c r="C472" s="233"/>
      <c r="D472" s="234" t="s">
        <v>130</v>
      </c>
      <c r="E472" s="235" t="s">
        <v>1</v>
      </c>
      <c r="F472" s="236" t="s">
        <v>82</v>
      </c>
      <c r="G472" s="233"/>
      <c r="H472" s="237">
        <v>1</v>
      </c>
      <c r="I472" s="238"/>
      <c r="J472" s="233"/>
      <c r="K472" s="233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130</v>
      </c>
      <c r="AU472" s="243" t="s">
        <v>85</v>
      </c>
      <c r="AV472" s="13" t="s">
        <v>85</v>
      </c>
      <c r="AW472" s="13" t="s">
        <v>32</v>
      </c>
      <c r="AX472" s="13" t="s">
        <v>82</v>
      </c>
      <c r="AY472" s="243" t="s">
        <v>121</v>
      </c>
    </row>
    <row r="473" s="2" customFormat="1" ht="24.15" customHeight="1">
      <c r="A473" s="39"/>
      <c r="B473" s="40"/>
      <c r="C473" s="219" t="s">
        <v>633</v>
      </c>
      <c r="D473" s="219" t="s">
        <v>123</v>
      </c>
      <c r="E473" s="220" t="s">
        <v>634</v>
      </c>
      <c r="F473" s="221" t="s">
        <v>635</v>
      </c>
      <c r="G473" s="222" t="s">
        <v>184</v>
      </c>
      <c r="H473" s="223">
        <v>1.2</v>
      </c>
      <c r="I473" s="224"/>
      <c r="J473" s="225">
        <f>ROUND(I473*H473,2)</f>
        <v>0</v>
      </c>
      <c r="K473" s="221" t="s">
        <v>127</v>
      </c>
      <c r="L473" s="45"/>
      <c r="M473" s="226" t="s">
        <v>1</v>
      </c>
      <c r="N473" s="227" t="s">
        <v>42</v>
      </c>
      <c r="O473" s="92"/>
      <c r="P473" s="228">
        <f>O473*H473</f>
        <v>0</v>
      </c>
      <c r="Q473" s="228">
        <v>0</v>
      </c>
      <c r="R473" s="228">
        <f>Q473*H473</f>
        <v>0</v>
      </c>
      <c r="S473" s="228">
        <v>0</v>
      </c>
      <c r="T473" s="229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0" t="s">
        <v>128</v>
      </c>
      <c r="AT473" s="230" t="s">
        <v>123</v>
      </c>
      <c r="AU473" s="230" t="s">
        <v>85</v>
      </c>
      <c r="AY473" s="18" t="s">
        <v>121</v>
      </c>
      <c r="BE473" s="231">
        <f>IF(N473="základní",J473,0)</f>
        <v>0</v>
      </c>
      <c r="BF473" s="231">
        <f>IF(N473="snížená",J473,0)</f>
        <v>0</v>
      </c>
      <c r="BG473" s="231">
        <f>IF(N473="zákl. přenesená",J473,0)</f>
        <v>0</v>
      </c>
      <c r="BH473" s="231">
        <f>IF(N473="sníž. přenesená",J473,0)</f>
        <v>0</v>
      </c>
      <c r="BI473" s="231">
        <f>IF(N473="nulová",J473,0)</f>
        <v>0</v>
      </c>
      <c r="BJ473" s="18" t="s">
        <v>82</v>
      </c>
      <c r="BK473" s="231">
        <f>ROUND(I473*H473,2)</f>
        <v>0</v>
      </c>
      <c r="BL473" s="18" t="s">
        <v>128</v>
      </c>
      <c r="BM473" s="230" t="s">
        <v>636</v>
      </c>
    </row>
    <row r="474" s="13" customFormat="1">
      <c r="A474" s="13"/>
      <c r="B474" s="232"/>
      <c r="C474" s="233"/>
      <c r="D474" s="234" t="s">
        <v>130</v>
      </c>
      <c r="E474" s="235" t="s">
        <v>1</v>
      </c>
      <c r="F474" s="236" t="s">
        <v>637</v>
      </c>
      <c r="G474" s="233"/>
      <c r="H474" s="237">
        <v>1.2</v>
      </c>
      <c r="I474" s="238"/>
      <c r="J474" s="233"/>
      <c r="K474" s="233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130</v>
      </c>
      <c r="AU474" s="243" t="s">
        <v>85</v>
      </c>
      <c r="AV474" s="13" t="s">
        <v>85</v>
      </c>
      <c r="AW474" s="13" t="s">
        <v>32</v>
      </c>
      <c r="AX474" s="13" t="s">
        <v>82</v>
      </c>
      <c r="AY474" s="243" t="s">
        <v>121</v>
      </c>
    </row>
    <row r="475" s="12" customFormat="1" ht="22.8" customHeight="1">
      <c r="A475" s="12"/>
      <c r="B475" s="203"/>
      <c r="C475" s="204"/>
      <c r="D475" s="205" t="s">
        <v>76</v>
      </c>
      <c r="E475" s="217" t="s">
        <v>170</v>
      </c>
      <c r="F475" s="217" t="s">
        <v>638</v>
      </c>
      <c r="G475" s="204"/>
      <c r="H475" s="204"/>
      <c r="I475" s="207"/>
      <c r="J475" s="218">
        <f>BK475</f>
        <v>0</v>
      </c>
      <c r="K475" s="204"/>
      <c r="L475" s="209"/>
      <c r="M475" s="210"/>
      <c r="N475" s="211"/>
      <c r="O475" s="211"/>
      <c r="P475" s="212">
        <f>SUM(P476:P757)</f>
        <v>0</v>
      </c>
      <c r="Q475" s="211"/>
      <c r="R475" s="212">
        <f>SUM(R476:R757)</f>
        <v>318.20776249000005</v>
      </c>
      <c r="S475" s="211"/>
      <c r="T475" s="213">
        <f>SUM(T476:T757)</f>
        <v>76.410999999999987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14" t="s">
        <v>82</v>
      </c>
      <c r="AT475" s="215" t="s">
        <v>76</v>
      </c>
      <c r="AU475" s="215" t="s">
        <v>82</v>
      </c>
      <c r="AY475" s="214" t="s">
        <v>121</v>
      </c>
      <c r="BK475" s="216">
        <f>SUM(BK476:BK757)</f>
        <v>0</v>
      </c>
    </row>
    <row r="476" s="2" customFormat="1" ht="24.15" customHeight="1">
      <c r="A476" s="39"/>
      <c r="B476" s="40"/>
      <c r="C476" s="219" t="s">
        <v>639</v>
      </c>
      <c r="D476" s="219" t="s">
        <v>123</v>
      </c>
      <c r="E476" s="220" t="s">
        <v>640</v>
      </c>
      <c r="F476" s="221" t="s">
        <v>641</v>
      </c>
      <c r="G476" s="222" t="s">
        <v>173</v>
      </c>
      <c r="H476" s="223">
        <v>70.5</v>
      </c>
      <c r="I476" s="224"/>
      <c r="J476" s="225">
        <f>ROUND(I476*H476,2)</f>
        <v>0</v>
      </c>
      <c r="K476" s="221" t="s">
        <v>1</v>
      </c>
      <c r="L476" s="45"/>
      <c r="M476" s="226" t="s">
        <v>1</v>
      </c>
      <c r="N476" s="227" t="s">
        <v>42</v>
      </c>
      <c r="O476" s="92"/>
      <c r="P476" s="228">
        <f>O476*H476</f>
        <v>0</v>
      </c>
      <c r="Q476" s="228">
        <v>0.00084000000000000003</v>
      </c>
      <c r="R476" s="228">
        <f>Q476*H476</f>
        <v>0.059220000000000002</v>
      </c>
      <c r="S476" s="228">
        <v>0</v>
      </c>
      <c r="T476" s="229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0" t="s">
        <v>128</v>
      </c>
      <c r="AT476" s="230" t="s">
        <v>123</v>
      </c>
      <c r="AU476" s="230" t="s">
        <v>85</v>
      </c>
      <c r="AY476" s="18" t="s">
        <v>121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18" t="s">
        <v>82</v>
      </c>
      <c r="BK476" s="231">
        <f>ROUND(I476*H476,2)</f>
        <v>0</v>
      </c>
      <c r="BL476" s="18" t="s">
        <v>128</v>
      </c>
      <c r="BM476" s="230" t="s">
        <v>642</v>
      </c>
    </row>
    <row r="477" s="13" customFormat="1">
      <c r="A477" s="13"/>
      <c r="B477" s="232"/>
      <c r="C477" s="233"/>
      <c r="D477" s="234" t="s">
        <v>130</v>
      </c>
      <c r="E477" s="235" t="s">
        <v>1</v>
      </c>
      <c r="F477" s="236" t="s">
        <v>643</v>
      </c>
      <c r="G477" s="233"/>
      <c r="H477" s="237">
        <v>52.200000000000003</v>
      </c>
      <c r="I477" s="238"/>
      <c r="J477" s="233"/>
      <c r="K477" s="233"/>
      <c r="L477" s="239"/>
      <c r="M477" s="240"/>
      <c r="N477" s="241"/>
      <c r="O477" s="241"/>
      <c r="P477" s="241"/>
      <c r="Q477" s="241"/>
      <c r="R477" s="241"/>
      <c r="S477" s="241"/>
      <c r="T477" s="24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3" t="s">
        <v>130</v>
      </c>
      <c r="AU477" s="243" t="s">
        <v>85</v>
      </c>
      <c r="AV477" s="13" t="s">
        <v>85</v>
      </c>
      <c r="AW477" s="13" t="s">
        <v>32</v>
      </c>
      <c r="AX477" s="13" t="s">
        <v>77</v>
      </c>
      <c r="AY477" s="243" t="s">
        <v>121</v>
      </c>
    </row>
    <row r="478" s="13" customFormat="1">
      <c r="A478" s="13"/>
      <c r="B478" s="232"/>
      <c r="C478" s="233"/>
      <c r="D478" s="234" t="s">
        <v>130</v>
      </c>
      <c r="E478" s="235" t="s">
        <v>1</v>
      </c>
      <c r="F478" s="236" t="s">
        <v>644</v>
      </c>
      <c r="G478" s="233"/>
      <c r="H478" s="237">
        <v>18.300000000000001</v>
      </c>
      <c r="I478" s="238"/>
      <c r="J478" s="233"/>
      <c r="K478" s="233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130</v>
      </c>
      <c r="AU478" s="243" t="s">
        <v>85</v>
      </c>
      <c r="AV478" s="13" t="s">
        <v>85</v>
      </c>
      <c r="AW478" s="13" t="s">
        <v>32</v>
      </c>
      <c r="AX478" s="13" t="s">
        <v>77</v>
      </c>
      <c r="AY478" s="243" t="s">
        <v>121</v>
      </c>
    </row>
    <row r="479" s="15" customFormat="1">
      <c r="A479" s="15"/>
      <c r="B479" s="255"/>
      <c r="C479" s="256"/>
      <c r="D479" s="234" t="s">
        <v>130</v>
      </c>
      <c r="E479" s="257" t="s">
        <v>1</v>
      </c>
      <c r="F479" s="258" t="s">
        <v>134</v>
      </c>
      <c r="G479" s="256"/>
      <c r="H479" s="259">
        <v>70.5</v>
      </c>
      <c r="I479" s="260"/>
      <c r="J479" s="256"/>
      <c r="K479" s="256"/>
      <c r="L479" s="261"/>
      <c r="M479" s="262"/>
      <c r="N479" s="263"/>
      <c r="O479" s="263"/>
      <c r="P479" s="263"/>
      <c r="Q479" s="263"/>
      <c r="R479" s="263"/>
      <c r="S479" s="263"/>
      <c r="T479" s="264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5" t="s">
        <v>130</v>
      </c>
      <c r="AU479" s="265" t="s">
        <v>85</v>
      </c>
      <c r="AV479" s="15" t="s">
        <v>128</v>
      </c>
      <c r="AW479" s="15" t="s">
        <v>32</v>
      </c>
      <c r="AX479" s="15" t="s">
        <v>82</v>
      </c>
      <c r="AY479" s="265" t="s">
        <v>121</v>
      </c>
    </row>
    <row r="480" s="2" customFormat="1" ht="37.8" customHeight="1">
      <c r="A480" s="39"/>
      <c r="B480" s="40"/>
      <c r="C480" s="270" t="s">
        <v>645</v>
      </c>
      <c r="D480" s="270" t="s">
        <v>268</v>
      </c>
      <c r="E480" s="271" t="s">
        <v>646</v>
      </c>
      <c r="F480" s="272" t="s">
        <v>647</v>
      </c>
      <c r="G480" s="273" t="s">
        <v>603</v>
      </c>
      <c r="H480" s="274">
        <v>1</v>
      </c>
      <c r="I480" s="275"/>
      <c r="J480" s="276">
        <f>ROUND(I480*H480,2)</f>
        <v>0</v>
      </c>
      <c r="K480" s="272" t="s">
        <v>1</v>
      </c>
      <c r="L480" s="277"/>
      <c r="M480" s="278" t="s">
        <v>1</v>
      </c>
      <c r="N480" s="279" t="s">
        <v>42</v>
      </c>
      <c r="O480" s="92"/>
      <c r="P480" s="228">
        <f>O480*H480</f>
        <v>0</v>
      </c>
      <c r="Q480" s="228">
        <v>0.04512</v>
      </c>
      <c r="R480" s="228">
        <f>Q480*H480</f>
        <v>0.04512</v>
      </c>
      <c r="S480" s="228">
        <v>0</v>
      </c>
      <c r="T480" s="229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30" t="s">
        <v>166</v>
      </c>
      <c r="AT480" s="230" t="s">
        <v>268</v>
      </c>
      <c r="AU480" s="230" t="s">
        <v>85</v>
      </c>
      <c r="AY480" s="18" t="s">
        <v>121</v>
      </c>
      <c r="BE480" s="231">
        <f>IF(N480="základní",J480,0)</f>
        <v>0</v>
      </c>
      <c r="BF480" s="231">
        <f>IF(N480="snížená",J480,0)</f>
        <v>0</v>
      </c>
      <c r="BG480" s="231">
        <f>IF(N480="zákl. přenesená",J480,0)</f>
        <v>0</v>
      </c>
      <c r="BH480" s="231">
        <f>IF(N480="sníž. přenesená",J480,0)</f>
        <v>0</v>
      </c>
      <c r="BI480" s="231">
        <f>IF(N480="nulová",J480,0)</f>
        <v>0</v>
      </c>
      <c r="BJ480" s="18" t="s">
        <v>82</v>
      </c>
      <c r="BK480" s="231">
        <f>ROUND(I480*H480,2)</f>
        <v>0</v>
      </c>
      <c r="BL480" s="18" t="s">
        <v>128</v>
      </c>
      <c r="BM480" s="230" t="s">
        <v>648</v>
      </c>
    </row>
    <row r="481" s="2" customFormat="1">
      <c r="A481" s="39"/>
      <c r="B481" s="40"/>
      <c r="C481" s="41"/>
      <c r="D481" s="234" t="s">
        <v>138</v>
      </c>
      <c r="E481" s="41"/>
      <c r="F481" s="266" t="s">
        <v>649</v>
      </c>
      <c r="G481" s="41"/>
      <c r="H481" s="41"/>
      <c r="I481" s="267"/>
      <c r="J481" s="41"/>
      <c r="K481" s="41"/>
      <c r="L481" s="45"/>
      <c r="M481" s="268"/>
      <c r="N481" s="269"/>
      <c r="O481" s="92"/>
      <c r="P481" s="92"/>
      <c r="Q481" s="92"/>
      <c r="R481" s="92"/>
      <c r="S481" s="92"/>
      <c r="T481" s="93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138</v>
      </c>
      <c r="AU481" s="18" t="s">
        <v>85</v>
      </c>
    </row>
    <row r="482" s="13" customFormat="1">
      <c r="A482" s="13"/>
      <c r="B482" s="232"/>
      <c r="C482" s="233"/>
      <c r="D482" s="234" t="s">
        <v>130</v>
      </c>
      <c r="E482" s="235" t="s">
        <v>1</v>
      </c>
      <c r="F482" s="236" t="s">
        <v>650</v>
      </c>
      <c r="G482" s="233"/>
      <c r="H482" s="237">
        <v>1</v>
      </c>
      <c r="I482" s="238"/>
      <c r="J482" s="233"/>
      <c r="K482" s="233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130</v>
      </c>
      <c r="AU482" s="243" t="s">
        <v>85</v>
      </c>
      <c r="AV482" s="13" t="s">
        <v>85</v>
      </c>
      <c r="AW482" s="13" t="s">
        <v>32</v>
      </c>
      <c r="AX482" s="13" t="s">
        <v>77</v>
      </c>
      <c r="AY482" s="243" t="s">
        <v>121</v>
      </c>
    </row>
    <row r="483" s="16" customFormat="1">
      <c r="A483" s="16"/>
      <c r="B483" s="280"/>
      <c r="C483" s="281"/>
      <c r="D483" s="234" t="s">
        <v>130</v>
      </c>
      <c r="E483" s="282" t="s">
        <v>1</v>
      </c>
      <c r="F483" s="283" t="s">
        <v>651</v>
      </c>
      <c r="G483" s="281"/>
      <c r="H483" s="282" t="s">
        <v>1</v>
      </c>
      <c r="I483" s="284"/>
      <c r="J483" s="281"/>
      <c r="K483" s="281"/>
      <c r="L483" s="285"/>
      <c r="M483" s="286"/>
      <c r="N483" s="287"/>
      <c r="O483" s="287"/>
      <c r="P483" s="287"/>
      <c r="Q483" s="287"/>
      <c r="R483" s="287"/>
      <c r="S483" s="287"/>
      <c r="T483" s="288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89" t="s">
        <v>130</v>
      </c>
      <c r="AU483" s="289" t="s">
        <v>85</v>
      </c>
      <c r="AV483" s="16" t="s">
        <v>82</v>
      </c>
      <c r="AW483" s="16" t="s">
        <v>32</v>
      </c>
      <c r="AX483" s="16" t="s">
        <v>77</v>
      </c>
      <c r="AY483" s="289" t="s">
        <v>121</v>
      </c>
    </row>
    <row r="484" s="16" customFormat="1">
      <c r="A484" s="16"/>
      <c r="B484" s="280"/>
      <c r="C484" s="281"/>
      <c r="D484" s="234" t="s">
        <v>130</v>
      </c>
      <c r="E484" s="282" t="s">
        <v>1</v>
      </c>
      <c r="F484" s="283" t="s">
        <v>652</v>
      </c>
      <c r="G484" s="281"/>
      <c r="H484" s="282" t="s">
        <v>1</v>
      </c>
      <c r="I484" s="284"/>
      <c r="J484" s="281"/>
      <c r="K484" s="281"/>
      <c r="L484" s="285"/>
      <c r="M484" s="286"/>
      <c r="N484" s="287"/>
      <c r="O484" s="287"/>
      <c r="P484" s="287"/>
      <c r="Q484" s="287"/>
      <c r="R484" s="287"/>
      <c r="S484" s="287"/>
      <c r="T484" s="288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T484" s="289" t="s">
        <v>130</v>
      </c>
      <c r="AU484" s="289" t="s">
        <v>85</v>
      </c>
      <c r="AV484" s="16" t="s">
        <v>82</v>
      </c>
      <c r="AW484" s="16" t="s">
        <v>32</v>
      </c>
      <c r="AX484" s="16" t="s">
        <v>77</v>
      </c>
      <c r="AY484" s="289" t="s">
        <v>121</v>
      </c>
    </row>
    <row r="485" s="16" customFormat="1">
      <c r="A485" s="16"/>
      <c r="B485" s="280"/>
      <c r="C485" s="281"/>
      <c r="D485" s="234" t="s">
        <v>130</v>
      </c>
      <c r="E485" s="282" t="s">
        <v>1</v>
      </c>
      <c r="F485" s="283" t="s">
        <v>653</v>
      </c>
      <c r="G485" s="281"/>
      <c r="H485" s="282" t="s">
        <v>1</v>
      </c>
      <c r="I485" s="284"/>
      <c r="J485" s="281"/>
      <c r="K485" s="281"/>
      <c r="L485" s="285"/>
      <c r="M485" s="286"/>
      <c r="N485" s="287"/>
      <c r="O485" s="287"/>
      <c r="P485" s="287"/>
      <c r="Q485" s="287"/>
      <c r="R485" s="287"/>
      <c r="S485" s="287"/>
      <c r="T485" s="288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T485" s="289" t="s">
        <v>130</v>
      </c>
      <c r="AU485" s="289" t="s">
        <v>85</v>
      </c>
      <c r="AV485" s="16" t="s">
        <v>82</v>
      </c>
      <c r="AW485" s="16" t="s">
        <v>32</v>
      </c>
      <c r="AX485" s="16" t="s">
        <v>77</v>
      </c>
      <c r="AY485" s="289" t="s">
        <v>121</v>
      </c>
    </row>
    <row r="486" s="16" customFormat="1">
      <c r="A486" s="16"/>
      <c r="B486" s="280"/>
      <c r="C486" s="281"/>
      <c r="D486" s="234" t="s">
        <v>130</v>
      </c>
      <c r="E486" s="282" t="s">
        <v>1</v>
      </c>
      <c r="F486" s="283" t="s">
        <v>654</v>
      </c>
      <c r="G486" s="281"/>
      <c r="H486" s="282" t="s">
        <v>1</v>
      </c>
      <c r="I486" s="284"/>
      <c r="J486" s="281"/>
      <c r="K486" s="281"/>
      <c r="L486" s="285"/>
      <c r="M486" s="286"/>
      <c r="N486" s="287"/>
      <c r="O486" s="287"/>
      <c r="P486" s="287"/>
      <c r="Q486" s="287"/>
      <c r="R486" s="287"/>
      <c r="S486" s="287"/>
      <c r="T486" s="288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T486" s="289" t="s">
        <v>130</v>
      </c>
      <c r="AU486" s="289" t="s">
        <v>85</v>
      </c>
      <c r="AV486" s="16" t="s">
        <v>82</v>
      </c>
      <c r="AW486" s="16" t="s">
        <v>32</v>
      </c>
      <c r="AX486" s="16" t="s">
        <v>77</v>
      </c>
      <c r="AY486" s="289" t="s">
        <v>121</v>
      </c>
    </row>
    <row r="487" s="15" customFormat="1">
      <c r="A487" s="15"/>
      <c r="B487" s="255"/>
      <c r="C487" s="256"/>
      <c r="D487" s="234" t="s">
        <v>130</v>
      </c>
      <c r="E487" s="257" t="s">
        <v>1</v>
      </c>
      <c r="F487" s="258" t="s">
        <v>134</v>
      </c>
      <c r="G487" s="256"/>
      <c r="H487" s="259">
        <v>1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5" t="s">
        <v>130</v>
      </c>
      <c r="AU487" s="265" t="s">
        <v>85</v>
      </c>
      <c r="AV487" s="15" t="s">
        <v>128</v>
      </c>
      <c r="AW487" s="15" t="s">
        <v>32</v>
      </c>
      <c r="AX487" s="15" t="s">
        <v>82</v>
      </c>
      <c r="AY487" s="265" t="s">
        <v>121</v>
      </c>
    </row>
    <row r="488" s="2" customFormat="1" ht="37.8" customHeight="1">
      <c r="A488" s="39"/>
      <c r="B488" s="40"/>
      <c r="C488" s="219" t="s">
        <v>655</v>
      </c>
      <c r="D488" s="219" t="s">
        <v>123</v>
      </c>
      <c r="E488" s="220" t="s">
        <v>656</v>
      </c>
      <c r="F488" s="221" t="s">
        <v>657</v>
      </c>
      <c r="G488" s="222" t="s">
        <v>173</v>
      </c>
      <c r="H488" s="223">
        <v>40</v>
      </c>
      <c r="I488" s="224"/>
      <c r="J488" s="225">
        <f>ROUND(I488*H488,2)</f>
        <v>0</v>
      </c>
      <c r="K488" s="221" t="s">
        <v>1</v>
      </c>
      <c r="L488" s="45"/>
      <c r="M488" s="226" t="s">
        <v>1</v>
      </c>
      <c r="N488" s="227" t="s">
        <v>42</v>
      </c>
      <c r="O488" s="92"/>
      <c r="P488" s="228">
        <f>O488*H488</f>
        <v>0</v>
      </c>
      <c r="Q488" s="228">
        <v>0.085699999999999998</v>
      </c>
      <c r="R488" s="228">
        <f>Q488*H488</f>
        <v>3.4279999999999999</v>
      </c>
      <c r="S488" s="228">
        <v>0</v>
      </c>
      <c r="T488" s="229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0" t="s">
        <v>128</v>
      </c>
      <c r="AT488" s="230" t="s">
        <v>123</v>
      </c>
      <c r="AU488" s="230" t="s">
        <v>85</v>
      </c>
      <c r="AY488" s="18" t="s">
        <v>121</v>
      </c>
      <c r="BE488" s="231">
        <f>IF(N488="základní",J488,0)</f>
        <v>0</v>
      </c>
      <c r="BF488" s="231">
        <f>IF(N488="snížená",J488,0)</f>
        <v>0</v>
      </c>
      <c r="BG488" s="231">
        <f>IF(N488="zákl. přenesená",J488,0)</f>
        <v>0</v>
      </c>
      <c r="BH488" s="231">
        <f>IF(N488="sníž. přenesená",J488,0)</f>
        <v>0</v>
      </c>
      <c r="BI488" s="231">
        <f>IF(N488="nulová",J488,0)</f>
        <v>0</v>
      </c>
      <c r="BJ488" s="18" t="s">
        <v>82</v>
      </c>
      <c r="BK488" s="231">
        <f>ROUND(I488*H488,2)</f>
        <v>0</v>
      </c>
      <c r="BL488" s="18" t="s">
        <v>128</v>
      </c>
      <c r="BM488" s="230" t="s">
        <v>658</v>
      </c>
    </row>
    <row r="489" s="2" customFormat="1">
      <c r="A489" s="39"/>
      <c r="B489" s="40"/>
      <c r="C489" s="41"/>
      <c r="D489" s="234" t="s">
        <v>138</v>
      </c>
      <c r="E489" s="41"/>
      <c r="F489" s="266" t="s">
        <v>659</v>
      </c>
      <c r="G489" s="41"/>
      <c r="H489" s="41"/>
      <c r="I489" s="267"/>
      <c r="J489" s="41"/>
      <c r="K489" s="41"/>
      <c r="L489" s="45"/>
      <c r="M489" s="268"/>
      <c r="N489" s="269"/>
      <c r="O489" s="92"/>
      <c r="P489" s="92"/>
      <c r="Q489" s="92"/>
      <c r="R489" s="92"/>
      <c r="S489" s="92"/>
      <c r="T489" s="93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138</v>
      </c>
      <c r="AU489" s="18" t="s">
        <v>85</v>
      </c>
    </row>
    <row r="490" s="13" customFormat="1">
      <c r="A490" s="13"/>
      <c r="B490" s="232"/>
      <c r="C490" s="233"/>
      <c r="D490" s="234" t="s">
        <v>130</v>
      </c>
      <c r="E490" s="235" t="s">
        <v>1</v>
      </c>
      <c r="F490" s="236" t="s">
        <v>391</v>
      </c>
      <c r="G490" s="233"/>
      <c r="H490" s="237">
        <v>40</v>
      </c>
      <c r="I490" s="238"/>
      <c r="J490" s="233"/>
      <c r="K490" s="233"/>
      <c r="L490" s="239"/>
      <c r="M490" s="240"/>
      <c r="N490" s="241"/>
      <c r="O490" s="241"/>
      <c r="P490" s="241"/>
      <c r="Q490" s="241"/>
      <c r="R490" s="241"/>
      <c r="S490" s="241"/>
      <c r="T490" s="24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3" t="s">
        <v>130</v>
      </c>
      <c r="AU490" s="243" t="s">
        <v>85</v>
      </c>
      <c r="AV490" s="13" t="s">
        <v>85</v>
      </c>
      <c r="AW490" s="13" t="s">
        <v>32</v>
      </c>
      <c r="AX490" s="13" t="s">
        <v>82</v>
      </c>
      <c r="AY490" s="243" t="s">
        <v>121</v>
      </c>
    </row>
    <row r="491" s="2" customFormat="1" ht="24.15" customHeight="1">
      <c r="A491" s="39"/>
      <c r="B491" s="40"/>
      <c r="C491" s="219" t="s">
        <v>660</v>
      </c>
      <c r="D491" s="219" t="s">
        <v>123</v>
      </c>
      <c r="E491" s="220" t="s">
        <v>661</v>
      </c>
      <c r="F491" s="221" t="s">
        <v>662</v>
      </c>
      <c r="G491" s="222" t="s">
        <v>336</v>
      </c>
      <c r="H491" s="223">
        <v>38</v>
      </c>
      <c r="I491" s="224"/>
      <c r="J491" s="225">
        <f>ROUND(I491*H491,2)</f>
        <v>0</v>
      </c>
      <c r="K491" s="221" t="s">
        <v>127</v>
      </c>
      <c r="L491" s="45"/>
      <c r="M491" s="226" t="s">
        <v>1</v>
      </c>
      <c r="N491" s="227" t="s">
        <v>42</v>
      </c>
      <c r="O491" s="92"/>
      <c r="P491" s="228">
        <f>O491*H491</f>
        <v>0</v>
      </c>
      <c r="Q491" s="228">
        <v>0</v>
      </c>
      <c r="R491" s="228">
        <f>Q491*H491</f>
        <v>0</v>
      </c>
      <c r="S491" s="228">
        <v>0</v>
      </c>
      <c r="T491" s="229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0" t="s">
        <v>128</v>
      </c>
      <c r="AT491" s="230" t="s">
        <v>123</v>
      </c>
      <c r="AU491" s="230" t="s">
        <v>85</v>
      </c>
      <c r="AY491" s="18" t="s">
        <v>121</v>
      </c>
      <c r="BE491" s="231">
        <f>IF(N491="základní",J491,0)</f>
        <v>0</v>
      </c>
      <c r="BF491" s="231">
        <f>IF(N491="snížená",J491,0)</f>
        <v>0</v>
      </c>
      <c r="BG491" s="231">
        <f>IF(N491="zákl. přenesená",J491,0)</f>
        <v>0</v>
      </c>
      <c r="BH491" s="231">
        <f>IF(N491="sníž. přenesená",J491,0)</f>
        <v>0</v>
      </c>
      <c r="BI491" s="231">
        <f>IF(N491="nulová",J491,0)</f>
        <v>0</v>
      </c>
      <c r="BJ491" s="18" t="s">
        <v>82</v>
      </c>
      <c r="BK491" s="231">
        <f>ROUND(I491*H491,2)</f>
        <v>0</v>
      </c>
      <c r="BL491" s="18" t="s">
        <v>128</v>
      </c>
      <c r="BM491" s="230" t="s">
        <v>663</v>
      </c>
    </row>
    <row r="492" s="13" customFormat="1">
      <c r="A492" s="13"/>
      <c r="B492" s="232"/>
      <c r="C492" s="233"/>
      <c r="D492" s="234" t="s">
        <v>130</v>
      </c>
      <c r="E492" s="235" t="s">
        <v>1</v>
      </c>
      <c r="F492" s="236" t="s">
        <v>664</v>
      </c>
      <c r="G492" s="233"/>
      <c r="H492" s="237">
        <v>38</v>
      </c>
      <c r="I492" s="238"/>
      <c r="J492" s="233"/>
      <c r="K492" s="233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130</v>
      </c>
      <c r="AU492" s="243" t="s">
        <v>85</v>
      </c>
      <c r="AV492" s="13" t="s">
        <v>85</v>
      </c>
      <c r="AW492" s="13" t="s">
        <v>32</v>
      </c>
      <c r="AX492" s="13" t="s">
        <v>82</v>
      </c>
      <c r="AY492" s="243" t="s">
        <v>121</v>
      </c>
    </row>
    <row r="493" s="2" customFormat="1" ht="24.15" customHeight="1">
      <c r="A493" s="39"/>
      <c r="B493" s="40"/>
      <c r="C493" s="270" t="s">
        <v>665</v>
      </c>
      <c r="D493" s="270" t="s">
        <v>268</v>
      </c>
      <c r="E493" s="271" t="s">
        <v>666</v>
      </c>
      <c r="F493" s="272" t="s">
        <v>667</v>
      </c>
      <c r="G493" s="273" t="s">
        <v>336</v>
      </c>
      <c r="H493" s="274">
        <v>39</v>
      </c>
      <c r="I493" s="275"/>
      <c r="J493" s="276">
        <f>ROUND(I493*H493,2)</f>
        <v>0</v>
      </c>
      <c r="K493" s="272" t="s">
        <v>1</v>
      </c>
      <c r="L493" s="277"/>
      <c r="M493" s="278" t="s">
        <v>1</v>
      </c>
      <c r="N493" s="279" t="s">
        <v>42</v>
      </c>
      <c r="O493" s="92"/>
      <c r="P493" s="228">
        <f>O493*H493</f>
        <v>0</v>
      </c>
      <c r="Q493" s="228">
        <v>0.0020999999999999999</v>
      </c>
      <c r="R493" s="228">
        <f>Q493*H493</f>
        <v>0.081900000000000001</v>
      </c>
      <c r="S493" s="228">
        <v>0</v>
      </c>
      <c r="T493" s="22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0" t="s">
        <v>166</v>
      </c>
      <c r="AT493" s="230" t="s">
        <v>268</v>
      </c>
      <c r="AU493" s="230" t="s">
        <v>85</v>
      </c>
      <c r="AY493" s="18" t="s">
        <v>121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18" t="s">
        <v>82</v>
      </c>
      <c r="BK493" s="231">
        <f>ROUND(I493*H493,2)</f>
        <v>0</v>
      </c>
      <c r="BL493" s="18" t="s">
        <v>128</v>
      </c>
      <c r="BM493" s="230" t="s">
        <v>668</v>
      </c>
    </row>
    <row r="494" s="13" customFormat="1">
      <c r="A494" s="13"/>
      <c r="B494" s="232"/>
      <c r="C494" s="233"/>
      <c r="D494" s="234" t="s">
        <v>130</v>
      </c>
      <c r="E494" s="235" t="s">
        <v>1</v>
      </c>
      <c r="F494" s="236" t="s">
        <v>669</v>
      </c>
      <c r="G494" s="233"/>
      <c r="H494" s="237">
        <v>38.380000000000003</v>
      </c>
      <c r="I494" s="238"/>
      <c r="J494" s="233"/>
      <c r="K494" s="233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130</v>
      </c>
      <c r="AU494" s="243" t="s">
        <v>85</v>
      </c>
      <c r="AV494" s="13" t="s">
        <v>85</v>
      </c>
      <c r="AW494" s="13" t="s">
        <v>32</v>
      </c>
      <c r="AX494" s="13" t="s">
        <v>77</v>
      </c>
      <c r="AY494" s="243" t="s">
        <v>121</v>
      </c>
    </row>
    <row r="495" s="15" customFormat="1">
      <c r="A495" s="15"/>
      <c r="B495" s="255"/>
      <c r="C495" s="256"/>
      <c r="D495" s="234" t="s">
        <v>130</v>
      </c>
      <c r="E495" s="257" t="s">
        <v>1</v>
      </c>
      <c r="F495" s="258" t="s">
        <v>134</v>
      </c>
      <c r="G495" s="256"/>
      <c r="H495" s="259">
        <v>38.380000000000003</v>
      </c>
      <c r="I495" s="260"/>
      <c r="J495" s="256"/>
      <c r="K495" s="256"/>
      <c r="L495" s="261"/>
      <c r="M495" s="262"/>
      <c r="N495" s="263"/>
      <c r="O495" s="263"/>
      <c r="P495" s="263"/>
      <c r="Q495" s="263"/>
      <c r="R495" s="263"/>
      <c r="S495" s="263"/>
      <c r="T495" s="264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5" t="s">
        <v>130</v>
      </c>
      <c r="AU495" s="265" t="s">
        <v>85</v>
      </c>
      <c r="AV495" s="15" t="s">
        <v>128</v>
      </c>
      <c r="AW495" s="15" t="s">
        <v>32</v>
      </c>
      <c r="AX495" s="15" t="s">
        <v>77</v>
      </c>
      <c r="AY495" s="265" t="s">
        <v>121</v>
      </c>
    </row>
    <row r="496" s="13" customFormat="1">
      <c r="A496" s="13"/>
      <c r="B496" s="232"/>
      <c r="C496" s="233"/>
      <c r="D496" s="234" t="s">
        <v>130</v>
      </c>
      <c r="E496" s="235" t="s">
        <v>1</v>
      </c>
      <c r="F496" s="236" t="s">
        <v>386</v>
      </c>
      <c r="G496" s="233"/>
      <c r="H496" s="237">
        <v>39</v>
      </c>
      <c r="I496" s="238"/>
      <c r="J496" s="233"/>
      <c r="K496" s="233"/>
      <c r="L496" s="239"/>
      <c r="M496" s="240"/>
      <c r="N496" s="241"/>
      <c r="O496" s="241"/>
      <c r="P496" s="241"/>
      <c r="Q496" s="241"/>
      <c r="R496" s="241"/>
      <c r="S496" s="241"/>
      <c r="T496" s="24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3" t="s">
        <v>130</v>
      </c>
      <c r="AU496" s="243" t="s">
        <v>85</v>
      </c>
      <c r="AV496" s="13" t="s">
        <v>85</v>
      </c>
      <c r="AW496" s="13" t="s">
        <v>32</v>
      </c>
      <c r="AX496" s="13" t="s">
        <v>82</v>
      </c>
      <c r="AY496" s="243" t="s">
        <v>121</v>
      </c>
    </row>
    <row r="497" s="2" customFormat="1" ht="24.15" customHeight="1">
      <c r="A497" s="39"/>
      <c r="B497" s="40"/>
      <c r="C497" s="219" t="s">
        <v>670</v>
      </c>
      <c r="D497" s="219" t="s">
        <v>123</v>
      </c>
      <c r="E497" s="220" t="s">
        <v>671</v>
      </c>
      <c r="F497" s="221" t="s">
        <v>672</v>
      </c>
      <c r="G497" s="222" t="s">
        <v>336</v>
      </c>
      <c r="H497" s="223">
        <v>3</v>
      </c>
      <c r="I497" s="224"/>
      <c r="J497" s="225">
        <f>ROUND(I497*H497,2)</f>
        <v>0</v>
      </c>
      <c r="K497" s="221" t="s">
        <v>127</v>
      </c>
      <c r="L497" s="45"/>
      <c r="M497" s="226" t="s">
        <v>1</v>
      </c>
      <c r="N497" s="227" t="s">
        <v>42</v>
      </c>
      <c r="O497" s="92"/>
      <c r="P497" s="228">
        <f>O497*H497</f>
        <v>0</v>
      </c>
      <c r="Q497" s="228">
        <v>0.00069999999999999999</v>
      </c>
      <c r="R497" s="228">
        <f>Q497*H497</f>
        <v>0.0020999999999999999</v>
      </c>
      <c r="S497" s="228">
        <v>0</v>
      </c>
      <c r="T497" s="229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0" t="s">
        <v>128</v>
      </c>
      <c r="AT497" s="230" t="s">
        <v>123</v>
      </c>
      <c r="AU497" s="230" t="s">
        <v>85</v>
      </c>
      <c r="AY497" s="18" t="s">
        <v>121</v>
      </c>
      <c r="BE497" s="231">
        <f>IF(N497="základní",J497,0)</f>
        <v>0</v>
      </c>
      <c r="BF497" s="231">
        <f>IF(N497="snížená",J497,0)</f>
        <v>0</v>
      </c>
      <c r="BG497" s="231">
        <f>IF(N497="zákl. přenesená",J497,0)</f>
        <v>0</v>
      </c>
      <c r="BH497" s="231">
        <f>IF(N497="sníž. přenesená",J497,0)</f>
        <v>0</v>
      </c>
      <c r="BI497" s="231">
        <f>IF(N497="nulová",J497,0)</f>
        <v>0</v>
      </c>
      <c r="BJ497" s="18" t="s">
        <v>82</v>
      </c>
      <c r="BK497" s="231">
        <f>ROUND(I497*H497,2)</f>
        <v>0</v>
      </c>
      <c r="BL497" s="18" t="s">
        <v>128</v>
      </c>
      <c r="BM497" s="230" t="s">
        <v>673</v>
      </c>
    </row>
    <row r="498" s="13" customFormat="1">
      <c r="A498" s="13"/>
      <c r="B498" s="232"/>
      <c r="C498" s="233"/>
      <c r="D498" s="234" t="s">
        <v>130</v>
      </c>
      <c r="E498" s="235" t="s">
        <v>1</v>
      </c>
      <c r="F498" s="236" t="s">
        <v>674</v>
      </c>
      <c r="G498" s="233"/>
      <c r="H498" s="237">
        <v>2</v>
      </c>
      <c r="I498" s="238"/>
      <c r="J498" s="233"/>
      <c r="K498" s="233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130</v>
      </c>
      <c r="AU498" s="243" t="s">
        <v>85</v>
      </c>
      <c r="AV498" s="13" t="s">
        <v>85</v>
      </c>
      <c r="AW498" s="13" t="s">
        <v>32</v>
      </c>
      <c r="AX498" s="13" t="s">
        <v>77</v>
      </c>
      <c r="AY498" s="243" t="s">
        <v>121</v>
      </c>
    </row>
    <row r="499" s="13" customFormat="1">
      <c r="A499" s="13"/>
      <c r="B499" s="232"/>
      <c r="C499" s="233"/>
      <c r="D499" s="234" t="s">
        <v>130</v>
      </c>
      <c r="E499" s="235" t="s">
        <v>1</v>
      </c>
      <c r="F499" s="236" t="s">
        <v>675</v>
      </c>
      <c r="G499" s="233"/>
      <c r="H499" s="237">
        <v>1</v>
      </c>
      <c r="I499" s="238"/>
      <c r="J499" s="233"/>
      <c r="K499" s="233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130</v>
      </c>
      <c r="AU499" s="243" t="s">
        <v>85</v>
      </c>
      <c r="AV499" s="13" t="s">
        <v>85</v>
      </c>
      <c r="AW499" s="13" t="s">
        <v>32</v>
      </c>
      <c r="AX499" s="13" t="s">
        <v>77</v>
      </c>
      <c r="AY499" s="243" t="s">
        <v>121</v>
      </c>
    </row>
    <row r="500" s="15" customFormat="1">
      <c r="A500" s="15"/>
      <c r="B500" s="255"/>
      <c r="C500" s="256"/>
      <c r="D500" s="234" t="s">
        <v>130</v>
      </c>
      <c r="E500" s="257" t="s">
        <v>1</v>
      </c>
      <c r="F500" s="258" t="s">
        <v>134</v>
      </c>
      <c r="G500" s="256"/>
      <c r="H500" s="259">
        <v>3</v>
      </c>
      <c r="I500" s="260"/>
      <c r="J500" s="256"/>
      <c r="K500" s="256"/>
      <c r="L500" s="261"/>
      <c r="M500" s="262"/>
      <c r="N500" s="263"/>
      <c r="O500" s="263"/>
      <c r="P500" s="263"/>
      <c r="Q500" s="263"/>
      <c r="R500" s="263"/>
      <c r="S500" s="263"/>
      <c r="T500" s="26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5" t="s">
        <v>130</v>
      </c>
      <c r="AU500" s="265" t="s">
        <v>85</v>
      </c>
      <c r="AV500" s="15" t="s">
        <v>128</v>
      </c>
      <c r="AW500" s="15" t="s">
        <v>32</v>
      </c>
      <c r="AX500" s="15" t="s">
        <v>82</v>
      </c>
      <c r="AY500" s="265" t="s">
        <v>121</v>
      </c>
    </row>
    <row r="501" s="2" customFormat="1" ht="37.8" customHeight="1">
      <c r="A501" s="39"/>
      <c r="B501" s="40"/>
      <c r="C501" s="270" t="s">
        <v>676</v>
      </c>
      <c r="D501" s="270" t="s">
        <v>268</v>
      </c>
      <c r="E501" s="271" t="s">
        <v>677</v>
      </c>
      <c r="F501" s="272" t="s">
        <v>678</v>
      </c>
      <c r="G501" s="273" t="s">
        <v>336</v>
      </c>
      <c r="H501" s="274">
        <v>3.0299999999999998</v>
      </c>
      <c r="I501" s="275"/>
      <c r="J501" s="276">
        <f>ROUND(I501*H501,2)</f>
        <v>0</v>
      </c>
      <c r="K501" s="272" t="s">
        <v>1</v>
      </c>
      <c r="L501" s="277"/>
      <c r="M501" s="278" t="s">
        <v>1</v>
      </c>
      <c r="N501" s="279" t="s">
        <v>42</v>
      </c>
      <c r="O501" s="92"/>
      <c r="P501" s="228">
        <f>O501*H501</f>
        <v>0</v>
      </c>
      <c r="Q501" s="228">
        <v>0.0053</v>
      </c>
      <c r="R501" s="228">
        <f>Q501*H501</f>
        <v>0.016059</v>
      </c>
      <c r="S501" s="228">
        <v>0</v>
      </c>
      <c r="T501" s="229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0" t="s">
        <v>166</v>
      </c>
      <c r="AT501" s="230" t="s">
        <v>268</v>
      </c>
      <c r="AU501" s="230" t="s">
        <v>85</v>
      </c>
      <c r="AY501" s="18" t="s">
        <v>121</v>
      </c>
      <c r="BE501" s="231">
        <f>IF(N501="základní",J501,0)</f>
        <v>0</v>
      </c>
      <c r="BF501" s="231">
        <f>IF(N501="snížená",J501,0)</f>
        <v>0</v>
      </c>
      <c r="BG501" s="231">
        <f>IF(N501="zákl. přenesená",J501,0)</f>
        <v>0</v>
      </c>
      <c r="BH501" s="231">
        <f>IF(N501="sníž. přenesená",J501,0)</f>
        <v>0</v>
      </c>
      <c r="BI501" s="231">
        <f>IF(N501="nulová",J501,0)</f>
        <v>0</v>
      </c>
      <c r="BJ501" s="18" t="s">
        <v>82</v>
      </c>
      <c r="BK501" s="231">
        <f>ROUND(I501*H501,2)</f>
        <v>0</v>
      </c>
      <c r="BL501" s="18" t="s">
        <v>128</v>
      </c>
      <c r="BM501" s="230" t="s">
        <v>679</v>
      </c>
    </row>
    <row r="502" s="13" customFormat="1">
      <c r="A502" s="13"/>
      <c r="B502" s="232"/>
      <c r="C502" s="233"/>
      <c r="D502" s="234" t="s">
        <v>130</v>
      </c>
      <c r="E502" s="235" t="s">
        <v>1</v>
      </c>
      <c r="F502" s="236" t="s">
        <v>680</v>
      </c>
      <c r="G502" s="233"/>
      <c r="H502" s="237">
        <v>2.02</v>
      </c>
      <c r="I502" s="238"/>
      <c r="J502" s="233"/>
      <c r="K502" s="233"/>
      <c r="L502" s="239"/>
      <c r="M502" s="240"/>
      <c r="N502" s="241"/>
      <c r="O502" s="241"/>
      <c r="P502" s="241"/>
      <c r="Q502" s="241"/>
      <c r="R502" s="241"/>
      <c r="S502" s="241"/>
      <c r="T502" s="24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3" t="s">
        <v>130</v>
      </c>
      <c r="AU502" s="243" t="s">
        <v>85</v>
      </c>
      <c r="AV502" s="13" t="s">
        <v>85</v>
      </c>
      <c r="AW502" s="13" t="s">
        <v>32</v>
      </c>
      <c r="AX502" s="13" t="s">
        <v>77</v>
      </c>
      <c r="AY502" s="243" t="s">
        <v>121</v>
      </c>
    </row>
    <row r="503" s="13" customFormat="1">
      <c r="A503" s="13"/>
      <c r="B503" s="232"/>
      <c r="C503" s="233"/>
      <c r="D503" s="234" t="s">
        <v>130</v>
      </c>
      <c r="E503" s="235" t="s">
        <v>1</v>
      </c>
      <c r="F503" s="236" t="s">
        <v>681</v>
      </c>
      <c r="G503" s="233"/>
      <c r="H503" s="237">
        <v>1.01</v>
      </c>
      <c r="I503" s="238"/>
      <c r="J503" s="233"/>
      <c r="K503" s="233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130</v>
      </c>
      <c r="AU503" s="243" t="s">
        <v>85</v>
      </c>
      <c r="AV503" s="13" t="s">
        <v>85</v>
      </c>
      <c r="AW503" s="13" t="s">
        <v>32</v>
      </c>
      <c r="AX503" s="13" t="s">
        <v>77</v>
      </c>
      <c r="AY503" s="243" t="s">
        <v>121</v>
      </c>
    </row>
    <row r="504" s="15" customFormat="1">
      <c r="A504" s="15"/>
      <c r="B504" s="255"/>
      <c r="C504" s="256"/>
      <c r="D504" s="234" t="s">
        <v>130</v>
      </c>
      <c r="E504" s="257" t="s">
        <v>1</v>
      </c>
      <c r="F504" s="258" t="s">
        <v>134</v>
      </c>
      <c r="G504" s="256"/>
      <c r="H504" s="259">
        <v>3.0299999999999998</v>
      </c>
      <c r="I504" s="260"/>
      <c r="J504" s="256"/>
      <c r="K504" s="256"/>
      <c r="L504" s="261"/>
      <c r="M504" s="262"/>
      <c r="N504" s="263"/>
      <c r="O504" s="263"/>
      <c r="P504" s="263"/>
      <c r="Q504" s="263"/>
      <c r="R504" s="263"/>
      <c r="S504" s="263"/>
      <c r="T504" s="26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65" t="s">
        <v>130</v>
      </c>
      <c r="AU504" s="265" t="s">
        <v>85</v>
      </c>
      <c r="AV504" s="15" t="s">
        <v>128</v>
      </c>
      <c r="AW504" s="15" t="s">
        <v>32</v>
      </c>
      <c r="AX504" s="15" t="s">
        <v>82</v>
      </c>
      <c r="AY504" s="265" t="s">
        <v>121</v>
      </c>
    </row>
    <row r="505" s="2" customFormat="1" ht="24.15" customHeight="1">
      <c r="A505" s="39"/>
      <c r="B505" s="40"/>
      <c r="C505" s="219" t="s">
        <v>682</v>
      </c>
      <c r="D505" s="219" t="s">
        <v>123</v>
      </c>
      <c r="E505" s="220" t="s">
        <v>683</v>
      </c>
      <c r="F505" s="221" t="s">
        <v>684</v>
      </c>
      <c r="G505" s="222" t="s">
        <v>336</v>
      </c>
      <c r="H505" s="223">
        <v>2</v>
      </c>
      <c r="I505" s="224"/>
      <c r="J505" s="225">
        <f>ROUND(I505*H505,2)</f>
        <v>0</v>
      </c>
      <c r="K505" s="221" t="s">
        <v>127</v>
      </c>
      <c r="L505" s="45"/>
      <c r="M505" s="226" t="s">
        <v>1</v>
      </c>
      <c r="N505" s="227" t="s">
        <v>42</v>
      </c>
      <c r="O505" s="92"/>
      <c r="P505" s="228">
        <f>O505*H505</f>
        <v>0</v>
      </c>
      <c r="Q505" s="228">
        <v>0</v>
      </c>
      <c r="R505" s="228">
        <f>Q505*H505</f>
        <v>0</v>
      </c>
      <c r="S505" s="228">
        <v>0</v>
      </c>
      <c r="T505" s="22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0" t="s">
        <v>128</v>
      </c>
      <c r="AT505" s="230" t="s">
        <v>123</v>
      </c>
      <c r="AU505" s="230" t="s">
        <v>85</v>
      </c>
      <c r="AY505" s="18" t="s">
        <v>121</v>
      </c>
      <c r="BE505" s="231">
        <f>IF(N505="základní",J505,0)</f>
        <v>0</v>
      </c>
      <c r="BF505" s="231">
        <f>IF(N505="snížená",J505,0)</f>
        <v>0</v>
      </c>
      <c r="BG505" s="231">
        <f>IF(N505="zákl. přenesená",J505,0)</f>
        <v>0</v>
      </c>
      <c r="BH505" s="231">
        <f>IF(N505="sníž. přenesená",J505,0)</f>
        <v>0</v>
      </c>
      <c r="BI505" s="231">
        <f>IF(N505="nulová",J505,0)</f>
        <v>0</v>
      </c>
      <c r="BJ505" s="18" t="s">
        <v>82</v>
      </c>
      <c r="BK505" s="231">
        <f>ROUND(I505*H505,2)</f>
        <v>0</v>
      </c>
      <c r="BL505" s="18" t="s">
        <v>128</v>
      </c>
      <c r="BM505" s="230" t="s">
        <v>685</v>
      </c>
    </row>
    <row r="506" s="13" customFormat="1">
      <c r="A506" s="13"/>
      <c r="B506" s="232"/>
      <c r="C506" s="233"/>
      <c r="D506" s="234" t="s">
        <v>130</v>
      </c>
      <c r="E506" s="235" t="s">
        <v>1</v>
      </c>
      <c r="F506" s="236" t="s">
        <v>686</v>
      </c>
      <c r="G506" s="233"/>
      <c r="H506" s="237">
        <v>1</v>
      </c>
      <c r="I506" s="238"/>
      <c r="J506" s="233"/>
      <c r="K506" s="233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130</v>
      </c>
      <c r="AU506" s="243" t="s">
        <v>85</v>
      </c>
      <c r="AV506" s="13" t="s">
        <v>85</v>
      </c>
      <c r="AW506" s="13" t="s">
        <v>32</v>
      </c>
      <c r="AX506" s="13" t="s">
        <v>77</v>
      </c>
      <c r="AY506" s="243" t="s">
        <v>121</v>
      </c>
    </row>
    <row r="507" s="13" customFormat="1">
      <c r="A507" s="13"/>
      <c r="B507" s="232"/>
      <c r="C507" s="233"/>
      <c r="D507" s="234" t="s">
        <v>130</v>
      </c>
      <c r="E507" s="235" t="s">
        <v>1</v>
      </c>
      <c r="F507" s="236" t="s">
        <v>687</v>
      </c>
      <c r="G507" s="233"/>
      <c r="H507" s="237">
        <v>1</v>
      </c>
      <c r="I507" s="238"/>
      <c r="J507" s="233"/>
      <c r="K507" s="233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130</v>
      </c>
      <c r="AU507" s="243" t="s">
        <v>85</v>
      </c>
      <c r="AV507" s="13" t="s">
        <v>85</v>
      </c>
      <c r="AW507" s="13" t="s">
        <v>32</v>
      </c>
      <c r="AX507" s="13" t="s">
        <v>77</v>
      </c>
      <c r="AY507" s="243" t="s">
        <v>121</v>
      </c>
    </row>
    <row r="508" s="15" customFormat="1">
      <c r="A508" s="15"/>
      <c r="B508" s="255"/>
      <c r="C508" s="256"/>
      <c r="D508" s="234" t="s">
        <v>130</v>
      </c>
      <c r="E508" s="257" t="s">
        <v>1</v>
      </c>
      <c r="F508" s="258" t="s">
        <v>134</v>
      </c>
      <c r="G508" s="256"/>
      <c r="H508" s="259">
        <v>2</v>
      </c>
      <c r="I508" s="260"/>
      <c r="J508" s="256"/>
      <c r="K508" s="256"/>
      <c r="L508" s="261"/>
      <c r="M508" s="262"/>
      <c r="N508" s="263"/>
      <c r="O508" s="263"/>
      <c r="P508" s="263"/>
      <c r="Q508" s="263"/>
      <c r="R508" s="263"/>
      <c r="S508" s="263"/>
      <c r="T508" s="26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5" t="s">
        <v>130</v>
      </c>
      <c r="AU508" s="265" t="s">
        <v>85</v>
      </c>
      <c r="AV508" s="15" t="s">
        <v>128</v>
      </c>
      <c r="AW508" s="15" t="s">
        <v>32</v>
      </c>
      <c r="AX508" s="15" t="s">
        <v>82</v>
      </c>
      <c r="AY508" s="265" t="s">
        <v>121</v>
      </c>
    </row>
    <row r="509" s="2" customFormat="1" ht="16.5" customHeight="1">
      <c r="A509" s="39"/>
      <c r="B509" s="40"/>
      <c r="C509" s="270" t="s">
        <v>688</v>
      </c>
      <c r="D509" s="270" t="s">
        <v>268</v>
      </c>
      <c r="E509" s="271" t="s">
        <v>689</v>
      </c>
      <c r="F509" s="272" t="s">
        <v>690</v>
      </c>
      <c r="G509" s="273" t="s">
        <v>336</v>
      </c>
      <c r="H509" s="274">
        <v>1</v>
      </c>
      <c r="I509" s="275"/>
      <c r="J509" s="276">
        <f>ROUND(I509*H509,2)</f>
        <v>0</v>
      </c>
      <c r="K509" s="272" t="s">
        <v>1</v>
      </c>
      <c r="L509" s="277"/>
      <c r="M509" s="278" t="s">
        <v>1</v>
      </c>
      <c r="N509" s="279" t="s">
        <v>42</v>
      </c>
      <c r="O509" s="92"/>
      <c r="P509" s="228">
        <f>O509*H509</f>
        <v>0</v>
      </c>
      <c r="Q509" s="228">
        <v>0.0089999999999999993</v>
      </c>
      <c r="R509" s="228">
        <f>Q509*H509</f>
        <v>0.0089999999999999993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166</v>
      </c>
      <c r="AT509" s="230" t="s">
        <v>268</v>
      </c>
      <c r="AU509" s="230" t="s">
        <v>85</v>
      </c>
      <c r="AY509" s="18" t="s">
        <v>121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82</v>
      </c>
      <c r="BK509" s="231">
        <f>ROUND(I509*H509,2)</f>
        <v>0</v>
      </c>
      <c r="BL509" s="18" t="s">
        <v>128</v>
      </c>
      <c r="BM509" s="230" t="s">
        <v>691</v>
      </c>
    </row>
    <row r="510" s="2" customFormat="1" ht="16.5" customHeight="1">
      <c r="A510" s="39"/>
      <c r="B510" s="40"/>
      <c r="C510" s="270" t="s">
        <v>692</v>
      </c>
      <c r="D510" s="270" t="s">
        <v>268</v>
      </c>
      <c r="E510" s="271" t="s">
        <v>693</v>
      </c>
      <c r="F510" s="272" t="s">
        <v>694</v>
      </c>
      <c r="G510" s="273" t="s">
        <v>336</v>
      </c>
      <c r="H510" s="274">
        <v>1</v>
      </c>
      <c r="I510" s="275"/>
      <c r="J510" s="276">
        <f>ROUND(I510*H510,2)</f>
        <v>0</v>
      </c>
      <c r="K510" s="272" t="s">
        <v>1</v>
      </c>
      <c r="L510" s="277"/>
      <c r="M510" s="278" t="s">
        <v>1</v>
      </c>
      <c r="N510" s="279" t="s">
        <v>42</v>
      </c>
      <c r="O510" s="92"/>
      <c r="P510" s="228">
        <f>O510*H510</f>
        <v>0</v>
      </c>
      <c r="Q510" s="228">
        <v>0.0089999999999999993</v>
      </c>
      <c r="R510" s="228">
        <f>Q510*H510</f>
        <v>0.0089999999999999993</v>
      </c>
      <c r="S510" s="228">
        <v>0</v>
      </c>
      <c r="T510" s="229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0" t="s">
        <v>166</v>
      </c>
      <c r="AT510" s="230" t="s">
        <v>268</v>
      </c>
      <c r="AU510" s="230" t="s">
        <v>85</v>
      </c>
      <c r="AY510" s="18" t="s">
        <v>121</v>
      </c>
      <c r="BE510" s="231">
        <f>IF(N510="základní",J510,0)</f>
        <v>0</v>
      </c>
      <c r="BF510" s="231">
        <f>IF(N510="snížená",J510,0)</f>
        <v>0</v>
      </c>
      <c r="BG510" s="231">
        <f>IF(N510="zákl. přenesená",J510,0)</f>
        <v>0</v>
      </c>
      <c r="BH510" s="231">
        <f>IF(N510="sníž. přenesená",J510,0)</f>
        <v>0</v>
      </c>
      <c r="BI510" s="231">
        <f>IF(N510="nulová",J510,0)</f>
        <v>0</v>
      </c>
      <c r="BJ510" s="18" t="s">
        <v>82</v>
      </c>
      <c r="BK510" s="231">
        <f>ROUND(I510*H510,2)</f>
        <v>0</v>
      </c>
      <c r="BL510" s="18" t="s">
        <v>128</v>
      </c>
      <c r="BM510" s="230" t="s">
        <v>695</v>
      </c>
    </row>
    <row r="511" s="13" customFormat="1">
      <c r="A511" s="13"/>
      <c r="B511" s="232"/>
      <c r="C511" s="233"/>
      <c r="D511" s="234" t="s">
        <v>130</v>
      </c>
      <c r="E511" s="235" t="s">
        <v>1</v>
      </c>
      <c r="F511" s="236" t="s">
        <v>82</v>
      </c>
      <c r="G511" s="233"/>
      <c r="H511" s="237">
        <v>1</v>
      </c>
      <c r="I511" s="238"/>
      <c r="J511" s="233"/>
      <c r="K511" s="233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130</v>
      </c>
      <c r="AU511" s="243" t="s">
        <v>85</v>
      </c>
      <c r="AV511" s="13" t="s">
        <v>85</v>
      </c>
      <c r="AW511" s="13" t="s">
        <v>32</v>
      </c>
      <c r="AX511" s="13" t="s">
        <v>82</v>
      </c>
      <c r="AY511" s="243" t="s">
        <v>121</v>
      </c>
    </row>
    <row r="512" s="2" customFormat="1" ht="24.15" customHeight="1">
      <c r="A512" s="39"/>
      <c r="B512" s="40"/>
      <c r="C512" s="219" t="s">
        <v>696</v>
      </c>
      <c r="D512" s="219" t="s">
        <v>123</v>
      </c>
      <c r="E512" s="220" t="s">
        <v>697</v>
      </c>
      <c r="F512" s="221" t="s">
        <v>698</v>
      </c>
      <c r="G512" s="222" t="s">
        <v>336</v>
      </c>
      <c r="H512" s="223">
        <v>3</v>
      </c>
      <c r="I512" s="224"/>
      <c r="J512" s="225">
        <f>ROUND(I512*H512,2)</f>
        <v>0</v>
      </c>
      <c r="K512" s="221" t="s">
        <v>1</v>
      </c>
      <c r="L512" s="45"/>
      <c r="M512" s="226" t="s">
        <v>1</v>
      </c>
      <c r="N512" s="227" t="s">
        <v>42</v>
      </c>
      <c r="O512" s="92"/>
      <c r="P512" s="228">
        <f>O512*H512</f>
        <v>0</v>
      </c>
      <c r="Q512" s="228">
        <v>0.11241</v>
      </c>
      <c r="R512" s="228">
        <f>Q512*H512</f>
        <v>0.33722999999999997</v>
      </c>
      <c r="S512" s="228">
        <v>0</v>
      </c>
      <c r="T512" s="229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0" t="s">
        <v>128</v>
      </c>
      <c r="AT512" s="230" t="s">
        <v>123</v>
      </c>
      <c r="AU512" s="230" t="s">
        <v>85</v>
      </c>
      <c r="AY512" s="18" t="s">
        <v>121</v>
      </c>
      <c r="BE512" s="231">
        <f>IF(N512="základní",J512,0)</f>
        <v>0</v>
      </c>
      <c r="BF512" s="231">
        <f>IF(N512="snížená",J512,0)</f>
        <v>0</v>
      </c>
      <c r="BG512" s="231">
        <f>IF(N512="zákl. přenesená",J512,0)</f>
        <v>0</v>
      </c>
      <c r="BH512" s="231">
        <f>IF(N512="sníž. přenesená",J512,0)</f>
        <v>0</v>
      </c>
      <c r="BI512" s="231">
        <f>IF(N512="nulová",J512,0)</f>
        <v>0</v>
      </c>
      <c r="BJ512" s="18" t="s">
        <v>82</v>
      </c>
      <c r="BK512" s="231">
        <f>ROUND(I512*H512,2)</f>
        <v>0</v>
      </c>
      <c r="BL512" s="18" t="s">
        <v>128</v>
      </c>
      <c r="BM512" s="230" t="s">
        <v>699</v>
      </c>
    </row>
    <row r="513" s="13" customFormat="1">
      <c r="A513" s="13"/>
      <c r="B513" s="232"/>
      <c r="C513" s="233"/>
      <c r="D513" s="234" t="s">
        <v>130</v>
      </c>
      <c r="E513" s="235" t="s">
        <v>1</v>
      </c>
      <c r="F513" s="236" t="s">
        <v>700</v>
      </c>
      <c r="G513" s="233"/>
      <c r="H513" s="237">
        <v>3</v>
      </c>
      <c r="I513" s="238"/>
      <c r="J513" s="233"/>
      <c r="K513" s="233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130</v>
      </c>
      <c r="AU513" s="243" t="s">
        <v>85</v>
      </c>
      <c r="AV513" s="13" t="s">
        <v>85</v>
      </c>
      <c r="AW513" s="13" t="s">
        <v>32</v>
      </c>
      <c r="AX513" s="13" t="s">
        <v>77</v>
      </c>
      <c r="AY513" s="243" t="s">
        <v>121</v>
      </c>
    </row>
    <row r="514" s="15" customFormat="1">
      <c r="A514" s="15"/>
      <c r="B514" s="255"/>
      <c r="C514" s="256"/>
      <c r="D514" s="234" t="s">
        <v>130</v>
      </c>
      <c r="E514" s="257" t="s">
        <v>1</v>
      </c>
      <c r="F514" s="258" t="s">
        <v>134</v>
      </c>
      <c r="G514" s="256"/>
      <c r="H514" s="259">
        <v>3</v>
      </c>
      <c r="I514" s="260"/>
      <c r="J514" s="256"/>
      <c r="K514" s="256"/>
      <c r="L514" s="261"/>
      <c r="M514" s="262"/>
      <c r="N514" s="263"/>
      <c r="O514" s="263"/>
      <c r="P514" s="263"/>
      <c r="Q514" s="263"/>
      <c r="R514" s="263"/>
      <c r="S514" s="263"/>
      <c r="T514" s="264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5" t="s">
        <v>130</v>
      </c>
      <c r="AU514" s="265" t="s">
        <v>85</v>
      </c>
      <c r="AV514" s="15" t="s">
        <v>128</v>
      </c>
      <c r="AW514" s="15" t="s">
        <v>32</v>
      </c>
      <c r="AX514" s="15" t="s">
        <v>82</v>
      </c>
      <c r="AY514" s="265" t="s">
        <v>121</v>
      </c>
    </row>
    <row r="515" s="2" customFormat="1" ht="24.15" customHeight="1">
      <c r="A515" s="39"/>
      <c r="B515" s="40"/>
      <c r="C515" s="270" t="s">
        <v>701</v>
      </c>
      <c r="D515" s="270" t="s">
        <v>268</v>
      </c>
      <c r="E515" s="271" t="s">
        <v>702</v>
      </c>
      <c r="F515" s="272" t="s">
        <v>703</v>
      </c>
      <c r="G515" s="273" t="s">
        <v>336</v>
      </c>
      <c r="H515" s="274">
        <v>3.0299999999999998</v>
      </c>
      <c r="I515" s="275"/>
      <c r="J515" s="276">
        <f>ROUND(I515*H515,2)</f>
        <v>0</v>
      </c>
      <c r="K515" s="272" t="s">
        <v>1</v>
      </c>
      <c r="L515" s="277"/>
      <c r="M515" s="278" t="s">
        <v>1</v>
      </c>
      <c r="N515" s="279" t="s">
        <v>42</v>
      </c>
      <c r="O515" s="92"/>
      <c r="P515" s="228">
        <f>O515*H515</f>
        <v>0</v>
      </c>
      <c r="Q515" s="228">
        <v>0.035000000000000003</v>
      </c>
      <c r="R515" s="228">
        <f>Q515*H515</f>
        <v>0.10605000000000001</v>
      </c>
      <c r="S515" s="228">
        <v>0</v>
      </c>
      <c r="T515" s="229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0" t="s">
        <v>166</v>
      </c>
      <c r="AT515" s="230" t="s">
        <v>268</v>
      </c>
      <c r="AU515" s="230" t="s">
        <v>85</v>
      </c>
      <c r="AY515" s="18" t="s">
        <v>121</v>
      </c>
      <c r="BE515" s="231">
        <f>IF(N515="základní",J515,0)</f>
        <v>0</v>
      </c>
      <c r="BF515" s="231">
        <f>IF(N515="snížená",J515,0)</f>
        <v>0</v>
      </c>
      <c r="BG515" s="231">
        <f>IF(N515="zákl. přenesená",J515,0)</f>
        <v>0</v>
      </c>
      <c r="BH515" s="231">
        <f>IF(N515="sníž. přenesená",J515,0)</f>
        <v>0</v>
      </c>
      <c r="BI515" s="231">
        <f>IF(N515="nulová",J515,0)</f>
        <v>0</v>
      </c>
      <c r="BJ515" s="18" t="s">
        <v>82</v>
      </c>
      <c r="BK515" s="231">
        <f>ROUND(I515*H515,2)</f>
        <v>0</v>
      </c>
      <c r="BL515" s="18" t="s">
        <v>128</v>
      </c>
      <c r="BM515" s="230" t="s">
        <v>704</v>
      </c>
    </row>
    <row r="516" s="13" customFormat="1">
      <c r="A516" s="13"/>
      <c r="B516" s="232"/>
      <c r="C516" s="233"/>
      <c r="D516" s="234" t="s">
        <v>130</v>
      </c>
      <c r="E516" s="235" t="s">
        <v>1</v>
      </c>
      <c r="F516" s="236" t="s">
        <v>705</v>
      </c>
      <c r="G516" s="233"/>
      <c r="H516" s="237">
        <v>3.0299999999999998</v>
      </c>
      <c r="I516" s="238"/>
      <c r="J516" s="233"/>
      <c r="K516" s="233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130</v>
      </c>
      <c r="AU516" s="243" t="s">
        <v>85</v>
      </c>
      <c r="AV516" s="13" t="s">
        <v>85</v>
      </c>
      <c r="AW516" s="13" t="s">
        <v>32</v>
      </c>
      <c r="AX516" s="13" t="s">
        <v>77</v>
      </c>
      <c r="AY516" s="243" t="s">
        <v>121</v>
      </c>
    </row>
    <row r="517" s="15" customFormat="1">
      <c r="A517" s="15"/>
      <c r="B517" s="255"/>
      <c r="C517" s="256"/>
      <c r="D517" s="234" t="s">
        <v>130</v>
      </c>
      <c r="E517" s="257" t="s">
        <v>1</v>
      </c>
      <c r="F517" s="258" t="s">
        <v>134</v>
      </c>
      <c r="G517" s="256"/>
      <c r="H517" s="259">
        <v>3.0299999999999998</v>
      </c>
      <c r="I517" s="260"/>
      <c r="J517" s="256"/>
      <c r="K517" s="256"/>
      <c r="L517" s="261"/>
      <c r="M517" s="262"/>
      <c r="N517" s="263"/>
      <c r="O517" s="263"/>
      <c r="P517" s="263"/>
      <c r="Q517" s="263"/>
      <c r="R517" s="263"/>
      <c r="S517" s="263"/>
      <c r="T517" s="264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5" t="s">
        <v>130</v>
      </c>
      <c r="AU517" s="265" t="s">
        <v>85</v>
      </c>
      <c r="AV517" s="15" t="s">
        <v>128</v>
      </c>
      <c r="AW517" s="15" t="s">
        <v>32</v>
      </c>
      <c r="AX517" s="15" t="s">
        <v>82</v>
      </c>
      <c r="AY517" s="265" t="s">
        <v>121</v>
      </c>
    </row>
    <row r="518" s="2" customFormat="1" ht="24.15" customHeight="1">
      <c r="A518" s="39"/>
      <c r="B518" s="40"/>
      <c r="C518" s="219" t="s">
        <v>706</v>
      </c>
      <c r="D518" s="219" t="s">
        <v>123</v>
      </c>
      <c r="E518" s="220" t="s">
        <v>707</v>
      </c>
      <c r="F518" s="221" t="s">
        <v>708</v>
      </c>
      <c r="G518" s="222" t="s">
        <v>173</v>
      </c>
      <c r="H518" s="223">
        <v>7076</v>
      </c>
      <c r="I518" s="224"/>
      <c r="J518" s="225">
        <f>ROUND(I518*H518,2)</f>
        <v>0</v>
      </c>
      <c r="K518" s="221" t="s">
        <v>127</v>
      </c>
      <c r="L518" s="45"/>
      <c r="M518" s="226" t="s">
        <v>1</v>
      </c>
      <c r="N518" s="227" t="s">
        <v>42</v>
      </c>
      <c r="O518" s="92"/>
      <c r="P518" s="228">
        <f>O518*H518</f>
        <v>0</v>
      </c>
      <c r="Q518" s="228">
        <v>0.00012999999999999999</v>
      </c>
      <c r="R518" s="228">
        <f>Q518*H518</f>
        <v>0.91987999999999992</v>
      </c>
      <c r="S518" s="228">
        <v>0</v>
      </c>
      <c r="T518" s="22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0" t="s">
        <v>128</v>
      </c>
      <c r="AT518" s="230" t="s">
        <v>123</v>
      </c>
      <c r="AU518" s="230" t="s">
        <v>85</v>
      </c>
      <c r="AY518" s="18" t="s">
        <v>121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8" t="s">
        <v>82</v>
      </c>
      <c r="BK518" s="231">
        <f>ROUND(I518*H518,2)</f>
        <v>0</v>
      </c>
      <c r="BL518" s="18" t="s">
        <v>128</v>
      </c>
      <c r="BM518" s="230" t="s">
        <v>709</v>
      </c>
    </row>
    <row r="519" s="13" customFormat="1">
      <c r="A519" s="13"/>
      <c r="B519" s="232"/>
      <c r="C519" s="233"/>
      <c r="D519" s="234" t="s">
        <v>130</v>
      </c>
      <c r="E519" s="235" t="s">
        <v>1</v>
      </c>
      <c r="F519" s="236" t="s">
        <v>710</v>
      </c>
      <c r="G519" s="233"/>
      <c r="H519" s="237">
        <v>7069</v>
      </c>
      <c r="I519" s="238"/>
      <c r="J519" s="233"/>
      <c r="K519" s="233"/>
      <c r="L519" s="239"/>
      <c r="M519" s="240"/>
      <c r="N519" s="241"/>
      <c r="O519" s="241"/>
      <c r="P519" s="241"/>
      <c r="Q519" s="241"/>
      <c r="R519" s="241"/>
      <c r="S519" s="241"/>
      <c r="T519" s="24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3" t="s">
        <v>130</v>
      </c>
      <c r="AU519" s="243" t="s">
        <v>85</v>
      </c>
      <c r="AV519" s="13" t="s">
        <v>85</v>
      </c>
      <c r="AW519" s="13" t="s">
        <v>32</v>
      </c>
      <c r="AX519" s="13" t="s">
        <v>77</v>
      </c>
      <c r="AY519" s="243" t="s">
        <v>121</v>
      </c>
    </row>
    <row r="520" s="13" customFormat="1">
      <c r="A520" s="13"/>
      <c r="B520" s="232"/>
      <c r="C520" s="233"/>
      <c r="D520" s="234" t="s">
        <v>130</v>
      </c>
      <c r="E520" s="235" t="s">
        <v>1</v>
      </c>
      <c r="F520" s="236" t="s">
        <v>711</v>
      </c>
      <c r="G520" s="233"/>
      <c r="H520" s="237">
        <v>7</v>
      </c>
      <c r="I520" s="238"/>
      <c r="J520" s="233"/>
      <c r="K520" s="233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130</v>
      </c>
      <c r="AU520" s="243" t="s">
        <v>85</v>
      </c>
      <c r="AV520" s="13" t="s">
        <v>85</v>
      </c>
      <c r="AW520" s="13" t="s">
        <v>32</v>
      </c>
      <c r="AX520" s="13" t="s">
        <v>77</v>
      </c>
      <c r="AY520" s="243" t="s">
        <v>121</v>
      </c>
    </row>
    <row r="521" s="15" customFormat="1">
      <c r="A521" s="15"/>
      <c r="B521" s="255"/>
      <c r="C521" s="256"/>
      <c r="D521" s="234" t="s">
        <v>130</v>
      </c>
      <c r="E521" s="257" t="s">
        <v>1</v>
      </c>
      <c r="F521" s="258" t="s">
        <v>134</v>
      </c>
      <c r="G521" s="256"/>
      <c r="H521" s="259">
        <v>7076</v>
      </c>
      <c r="I521" s="260"/>
      <c r="J521" s="256"/>
      <c r="K521" s="256"/>
      <c r="L521" s="261"/>
      <c r="M521" s="262"/>
      <c r="N521" s="263"/>
      <c r="O521" s="263"/>
      <c r="P521" s="263"/>
      <c r="Q521" s="263"/>
      <c r="R521" s="263"/>
      <c r="S521" s="263"/>
      <c r="T521" s="264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5" t="s">
        <v>130</v>
      </c>
      <c r="AU521" s="265" t="s">
        <v>85</v>
      </c>
      <c r="AV521" s="15" t="s">
        <v>128</v>
      </c>
      <c r="AW521" s="15" t="s">
        <v>32</v>
      </c>
      <c r="AX521" s="15" t="s">
        <v>82</v>
      </c>
      <c r="AY521" s="265" t="s">
        <v>121</v>
      </c>
    </row>
    <row r="522" s="2" customFormat="1" ht="24.15" customHeight="1">
      <c r="A522" s="39"/>
      <c r="B522" s="40"/>
      <c r="C522" s="219" t="s">
        <v>712</v>
      </c>
      <c r="D522" s="219" t="s">
        <v>123</v>
      </c>
      <c r="E522" s="220" t="s">
        <v>713</v>
      </c>
      <c r="F522" s="221" t="s">
        <v>714</v>
      </c>
      <c r="G522" s="222" t="s">
        <v>173</v>
      </c>
      <c r="H522" s="223">
        <v>69</v>
      </c>
      <c r="I522" s="224"/>
      <c r="J522" s="225">
        <f>ROUND(I522*H522,2)</f>
        <v>0</v>
      </c>
      <c r="K522" s="221" t="s">
        <v>127</v>
      </c>
      <c r="L522" s="45"/>
      <c r="M522" s="226" t="s">
        <v>1</v>
      </c>
      <c r="N522" s="227" t="s">
        <v>42</v>
      </c>
      <c r="O522" s="92"/>
      <c r="P522" s="228">
        <f>O522*H522</f>
        <v>0</v>
      </c>
      <c r="Q522" s="228">
        <v>0.00016000000000000001</v>
      </c>
      <c r="R522" s="228">
        <f>Q522*H522</f>
        <v>0.011040000000000001</v>
      </c>
      <c r="S522" s="228">
        <v>0</v>
      </c>
      <c r="T522" s="229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0" t="s">
        <v>128</v>
      </c>
      <c r="AT522" s="230" t="s">
        <v>123</v>
      </c>
      <c r="AU522" s="230" t="s">
        <v>85</v>
      </c>
      <c r="AY522" s="18" t="s">
        <v>121</v>
      </c>
      <c r="BE522" s="231">
        <f>IF(N522="základní",J522,0)</f>
        <v>0</v>
      </c>
      <c r="BF522" s="231">
        <f>IF(N522="snížená",J522,0)</f>
        <v>0</v>
      </c>
      <c r="BG522" s="231">
        <f>IF(N522="zákl. přenesená",J522,0)</f>
        <v>0</v>
      </c>
      <c r="BH522" s="231">
        <f>IF(N522="sníž. přenesená",J522,0)</f>
        <v>0</v>
      </c>
      <c r="BI522" s="231">
        <f>IF(N522="nulová",J522,0)</f>
        <v>0</v>
      </c>
      <c r="BJ522" s="18" t="s">
        <v>82</v>
      </c>
      <c r="BK522" s="231">
        <f>ROUND(I522*H522,2)</f>
        <v>0</v>
      </c>
      <c r="BL522" s="18" t="s">
        <v>128</v>
      </c>
      <c r="BM522" s="230" t="s">
        <v>715</v>
      </c>
    </row>
    <row r="523" s="13" customFormat="1">
      <c r="A523" s="13"/>
      <c r="B523" s="232"/>
      <c r="C523" s="233"/>
      <c r="D523" s="234" t="s">
        <v>130</v>
      </c>
      <c r="E523" s="235" t="s">
        <v>1</v>
      </c>
      <c r="F523" s="236" t="s">
        <v>716</v>
      </c>
      <c r="G523" s="233"/>
      <c r="H523" s="237">
        <v>69</v>
      </c>
      <c r="I523" s="238"/>
      <c r="J523" s="233"/>
      <c r="K523" s="233"/>
      <c r="L523" s="239"/>
      <c r="M523" s="240"/>
      <c r="N523" s="241"/>
      <c r="O523" s="241"/>
      <c r="P523" s="241"/>
      <c r="Q523" s="241"/>
      <c r="R523" s="241"/>
      <c r="S523" s="241"/>
      <c r="T523" s="24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3" t="s">
        <v>130</v>
      </c>
      <c r="AU523" s="243" t="s">
        <v>85</v>
      </c>
      <c r="AV523" s="13" t="s">
        <v>85</v>
      </c>
      <c r="AW523" s="13" t="s">
        <v>32</v>
      </c>
      <c r="AX523" s="13" t="s">
        <v>77</v>
      </c>
      <c r="AY523" s="243" t="s">
        <v>121</v>
      </c>
    </row>
    <row r="524" s="15" customFormat="1">
      <c r="A524" s="15"/>
      <c r="B524" s="255"/>
      <c r="C524" s="256"/>
      <c r="D524" s="234" t="s">
        <v>130</v>
      </c>
      <c r="E524" s="257" t="s">
        <v>1</v>
      </c>
      <c r="F524" s="258" t="s">
        <v>134</v>
      </c>
      <c r="G524" s="256"/>
      <c r="H524" s="259">
        <v>69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5" t="s">
        <v>130</v>
      </c>
      <c r="AU524" s="265" t="s">
        <v>85</v>
      </c>
      <c r="AV524" s="15" t="s">
        <v>128</v>
      </c>
      <c r="AW524" s="15" t="s">
        <v>32</v>
      </c>
      <c r="AX524" s="15" t="s">
        <v>82</v>
      </c>
      <c r="AY524" s="265" t="s">
        <v>121</v>
      </c>
    </row>
    <row r="525" s="2" customFormat="1" ht="33" customHeight="1">
      <c r="A525" s="39"/>
      <c r="B525" s="40"/>
      <c r="C525" s="219" t="s">
        <v>717</v>
      </c>
      <c r="D525" s="219" t="s">
        <v>123</v>
      </c>
      <c r="E525" s="220" t="s">
        <v>718</v>
      </c>
      <c r="F525" s="221" t="s">
        <v>719</v>
      </c>
      <c r="G525" s="222" t="s">
        <v>173</v>
      </c>
      <c r="H525" s="223">
        <v>35</v>
      </c>
      <c r="I525" s="224"/>
      <c r="J525" s="225">
        <f>ROUND(I525*H525,2)</f>
        <v>0</v>
      </c>
      <c r="K525" s="221" t="s">
        <v>1</v>
      </c>
      <c r="L525" s="45"/>
      <c r="M525" s="226" t="s">
        <v>1</v>
      </c>
      <c r="N525" s="227" t="s">
        <v>42</v>
      </c>
      <c r="O525" s="92"/>
      <c r="P525" s="228">
        <f>O525*H525</f>
        <v>0</v>
      </c>
      <c r="Q525" s="228">
        <v>0.15540000000000001</v>
      </c>
      <c r="R525" s="228">
        <f>Q525*H525</f>
        <v>5.4390000000000001</v>
      </c>
      <c r="S525" s="228">
        <v>0</v>
      </c>
      <c r="T525" s="229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0" t="s">
        <v>128</v>
      </c>
      <c r="AT525" s="230" t="s">
        <v>123</v>
      </c>
      <c r="AU525" s="230" t="s">
        <v>85</v>
      </c>
      <c r="AY525" s="18" t="s">
        <v>121</v>
      </c>
      <c r="BE525" s="231">
        <f>IF(N525="základní",J525,0)</f>
        <v>0</v>
      </c>
      <c r="BF525" s="231">
        <f>IF(N525="snížená",J525,0)</f>
        <v>0</v>
      </c>
      <c r="BG525" s="231">
        <f>IF(N525="zákl. přenesená",J525,0)</f>
        <v>0</v>
      </c>
      <c r="BH525" s="231">
        <f>IF(N525="sníž. přenesená",J525,0)</f>
        <v>0</v>
      </c>
      <c r="BI525" s="231">
        <f>IF(N525="nulová",J525,0)</f>
        <v>0</v>
      </c>
      <c r="BJ525" s="18" t="s">
        <v>82</v>
      </c>
      <c r="BK525" s="231">
        <f>ROUND(I525*H525,2)</f>
        <v>0</v>
      </c>
      <c r="BL525" s="18" t="s">
        <v>128</v>
      </c>
      <c r="BM525" s="230" t="s">
        <v>720</v>
      </c>
    </row>
    <row r="526" s="2" customFormat="1">
      <c r="A526" s="39"/>
      <c r="B526" s="40"/>
      <c r="C526" s="41"/>
      <c r="D526" s="234" t="s">
        <v>138</v>
      </c>
      <c r="E526" s="41"/>
      <c r="F526" s="266" t="s">
        <v>721</v>
      </c>
      <c r="G526" s="41"/>
      <c r="H526" s="41"/>
      <c r="I526" s="267"/>
      <c r="J526" s="41"/>
      <c r="K526" s="41"/>
      <c r="L526" s="45"/>
      <c r="M526" s="268"/>
      <c r="N526" s="269"/>
      <c r="O526" s="92"/>
      <c r="P526" s="92"/>
      <c r="Q526" s="92"/>
      <c r="R526" s="92"/>
      <c r="S526" s="92"/>
      <c r="T526" s="93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138</v>
      </c>
      <c r="AU526" s="18" t="s">
        <v>85</v>
      </c>
    </row>
    <row r="527" s="13" customFormat="1">
      <c r="A527" s="13"/>
      <c r="B527" s="232"/>
      <c r="C527" s="233"/>
      <c r="D527" s="234" t="s">
        <v>130</v>
      </c>
      <c r="E527" s="235" t="s">
        <v>1</v>
      </c>
      <c r="F527" s="236" t="s">
        <v>291</v>
      </c>
      <c r="G527" s="233"/>
      <c r="H527" s="237">
        <v>25</v>
      </c>
      <c r="I527" s="238"/>
      <c r="J527" s="233"/>
      <c r="K527" s="233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130</v>
      </c>
      <c r="AU527" s="243" t="s">
        <v>85</v>
      </c>
      <c r="AV527" s="13" t="s">
        <v>85</v>
      </c>
      <c r="AW527" s="13" t="s">
        <v>32</v>
      </c>
      <c r="AX527" s="13" t="s">
        <v>77</v>
      </c>
      <c r="AY527" s="243" t="s">
        <v>121</v>
      </c>
    </row>
    <row r="528" s="16" customFormat="1">
      <c r="A528" s="16"/>
      <c r="B528" s="280"/>
      <c r="C528" s="281"/>
      <c r="D528" s="234" t="s">
        <v>130</v>
      </c>
      <c r="E528" s="282" t="s">
        <v>1</v>
      </c>
      <c r="F528" s="283" t="s">
        <v>722</v>
      </c>
      <c r="G528" s="281"/>
      <c r="H528" s="282" t="s">
        <v>1</v>
      </c>
      <c r="I528" s="284"/>
      <c r="J528" s="281"/>
      <c r="K528" s="281"/>
      <c r="L528" s="285"/>
      <c r="M528" s="286"/>
      <c r="N528" s="287"/>
      <c r="O528" s="287"/>
      <c r="P528" s="287"/>
      <c r="Q528" s="287"/>
      <c r="R528" s="287"/>
      <c r="S528" s="287"/>
      <c r="T528" s="288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T528" s="289" t="s">
        <v>130</v>
      </c>
      <c r="AU528" s="289" t="s">
        <v>85</v>
      </c>
      <c r="AV528" s="16" t="s">
        <v>82</v>
      </c>
      <c r="AW528" s="16" t="s">
        <v>32</v>
      </c>
      <c r="AX528" s="16" t="s">
        <v>77</v>
      </c>
      <c r="AY528" s="289" t="s">
        <v>121</v>
      </c>
    </row>
    <row r="529" s="14" customFormat="1">
      <c r="A529" s="14"/>
      <c r="B529" s="244"/>
      <c r="C529" s="245"/>
      <c r="D529" s="234" t="s">
        <v>130</v>
      </c>
      <c r="E529" s="246" t="s">
        <v>1</v>
      </c>
      <c r="F529" s="247" t="s">
        <v>187</v>
      </c>
      <c r="G529" s="245"/>
      <c r="H529" s="248">
        <v>25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4" t="s">
        <v>130</v>
      </c>
      <c r="AU529" s="254" t="s">
        <v>85</v>
      </c>
      <c r="AV529" s="14" t="s">
        <v>133</v>
      </c>
      <c r="AW529" s="14" t="s">
        <v>32</v>
      </c>
      <c r="AX529" s="14" t="s">
        <v>77</v>
      </c>
      <c r="AY529" s="254" t="s">
        <v>121</v>
      </c>
    </row>
    <row r="530" s="13" customFormat="1">
      <c r="A530" s="13"/>
      <c r="B530" s="232"/>
      <c r="C530" s="233"/>
      <c r="D530" s="234" t="s">
        <v>130</v>
      </c>
      <c r="E530" s="235" t="s">
        <v>1</v>
      </c>
      <c r="F530" s="236" t="s">
        <v>156</v>
      </c>
      <c r="G530" s="233"/>
      <c r="H530" s="237">
        <v>6</v>
      </c>
      <c r="I530" s="238"/>
      <c r="J530" s="233"/>
      <c r="K530" s="233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130</v>
      </c>
      <c r="AU530" s="243" t="s">
        <v>85</v>
      </c>
      <c r="AV530" s="13" t="s">
        <v>85</v>
      </c>
      <c r="AW530" s="13" t="s">
        <v>32</v>
      </c>
      <c r="AX530" s="13" t="s">
        <v>77</v>
      </c>
      <c r="AY530" s="243" t="s">
        <v>121</v>
      </c>
    </row>
    <row r="531" s="16" customFormat="1">
      <c r="A531" s="16"/>
      <c r="B531" s="280"/>
      <c r="C531" s="281"/>
      <c r="D531" s="234" t="s">
        <v>130</v>
      </c>
      <c r="E531" s="282" t="s">
        <v>1</v>
      </c>
      <c r="F531" s="283" t="s">
        <v>723</v>
      </c>
      <c r="G531" s="281"/>
      <c r="H531" s="282" t="s">
        <v>1</v>
      </c>
      <c r="I531" s="284"/>
      <c r="J531" s="281"/>
      <c r="K531" s="281"/>
      <c r="L531" s="285"/>
      <c r="M531" s="286"/>
      <c r="N531" s="287"/>
      <c r="O531" s="287"/>
      <c r="P531" s="287"/>
      <c r="Q531" s="287"/>
      <c r="R531" s="287"/>
      <c r="S531" s="287"/>
      <c r="T531" s="288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T531" s="289" t="s">
        <v>130</v>
      </c>
      <c r="AU531" s="289" t="s">
        <v>85</v>
      </c>
      <c r="AV531" s="16" t="s">
        <v>82</v>
      </c>
      <c r="AW531" s="16" t="s">
        <v>32</v>
      </c>
      <c r="AX531" s="16" t="s">
        <v>77</v>
      </c>
      <c r="AY531" s="289" t="s">
        <v>121</v>
      </c>
    </row>
    <row r="532" s="14" customFormat="1">
      <c r="A532" s="14"/>
      <c r="B532" s="244"/>
      <c r="C532" s="245"/>
      <c r="D532" s="234" t="s">
        <v>130</v>
      </c>
      <c r="E532" s="246" t="s">
        <v>1</v>
      </c>
      <c r="F532" s="247" t="s">
        <v>187</v>
      </c>
      <c r="G532" s="245"/>
      <c r="H532" s="248">
        <v>6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130</v>
      </c>
      <c r="AU532" s="254" t="s">
        <v>85</v>
      </c>
      <c r="AV532" s="14" t="s">
        <v>133</v>
      </c>
      <c r="AW532" s="14" t="s">
        <v>32</v>
      </c>
      <c r="AX532" s="14" t="s">
        <v>77</v>
      </c>
      <c r="AY532" s="254" t="s">
        <v>121</v>
      </c>
    </row>
    <row r="533" s="13" customFormat="1">
      <c r="A533" s="13"/>
      <c r="B533" s="232"/>
      <c r="C533" s="233"/>
      <c r="D533" s="234" t="s">
        <v>130</v>
      </c>
      <c r="E533" s="235" t="s">
        <v>1</v>
      </c>
      <c r="F533" s="236" t="s">
        <v>128</v>
      </c>
      <c r="G533" s="233"/>
      <c r="H533" s="237">
        <v>4</v>
      </c>
      <c r="I533" s="238"/>
      <c r="J533" s="233"/>
      <c r="K533" s="233"/>
      <c r="L533" s="239"/>
      <c r="M533" s="240"/>
      <c r="N533" s="241"/>
      <c r="O533" s="241"/>
      <c r="P533" s="241"/>
      <c r="Q533" s="241"/>
      <c r="R533" s="241"/>
      <c r="S533" s="241"/>
      <c r="T533" s="24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3" t="s">
        <v>130</v>
      </c>
      <c r="AU533" s="243" t="s">
        <v>85</v>
      </c>
      <c r="AV533" s="13" t="s">
        <v>85</v>
      </c>
      <c r="AW533" s="13" t="s">
        <v>32</v>
      </c>
      <c r="AX533" s="13" t="s">
        <v>77</v>
      </c>
      <c r="AY533" s="243" t="s">
        <v>121</v>
      </c>
    </row>
    <row r="534" s="16" customFormat="1">
      <c r="A534" s="16"/>
      <c r="B534" s="280"/>
      <c r="C534" s="281"/>
      <c r="D534" s="234" t="s">
        <v>130</v>
      </c>
      <c r="E534" s="282" t="s">
        <v>1</v>
      </c>
      <c r="F534" s="283" t="s">
        <v>724</v>
      </c>
      <c r="G534" s="281"/>
      <c r="H534" s="282" t="s">
        <v>1</v>
      </c>
      <c r="I534" s="284"/>
      <c r="J534" s="281"/>
      <c r="K534" s="281"/>
      <c r="L534" s="285"/>
      <c r="M534" s="286"/>
      <c r="N534" s="287"/>
      <c r="O534" s="287"/>
      <c r="P534" s="287"/>
      <c r="Q534" s="287"/>
      <c r="R534" s="287"/>
      <c r="S534" s="287"/>
      <c r="T534" s="288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T534" s="289" t="s">
        <v>130</v>
      </c>
      <c r="AU534" s="289" t="s">
        <v>85</v>
      </c>
      <c r="AV534" s="16" t="s">
        <v>82</v>
      </c>
      <c r="AW534" s="16" t="s">
        <v>32</v>
      </c>
      <c r="AX534" s="16" t="s">
        <v>77</v>
      </c>
      <c r="AY534" s="289" t="s">
        <v>121</v>
      </c>
    </row>
    <row r="535" s="14" customFormat="1">
      <c r="A535" s="14"/>
      <c r="B535" s="244"/>
      <c r="C535" s="245"/>
      <c r="D535" s="234" t="s">
        <v>130</v>
      </c>
      <c r="E535" s="246" t="s">
        <v>1</v>
      </c>
      <c r="F535" s="247" t="s">
        <v>187</v>
      </c>
      <c r="G535" s="245"/>
      <c r="H535" s="248">
        <v>4</v>
      </c>
      <c r="I535" s="249"/>
      <c r="J535" s="245"/>
      <c r="K535" s="245"/>
      <c r="L535" s="250"/>
      <c r="M535" s="251"/>
      <c r="N535" s="252"/>
      <c r="O535" s="252"/>
      <c r="P535" s="252"/>
      <c r="Q535" s="252"/>
      <c r="R535" s="252"/>
      <c r="S535" s="252"/>
      <c r="T535" s="25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4" t="s">
        <v>130</v>
      </c>
      <c r="AU535" s="254" t="s">
        <v>85</v>
      </c>
      <c r="AV535" s="14" t="s">
        <v>133</v>
      </c>
      <c r="AW535" s="14" t="s">
        <v>32</v>
      </c>
      <c r="AX535" s="14" t="s">
        <v>77</v>
      </c>
      <c r="AY535" s="254" t="s">
        <v>121</v>
      </c>
    </row>
    <row r="536" s="15" customFormat="1">
      <c r="A536" s="15"/>
      <c r="B536" s="255"/>
      <c r="C536" s="256"/>
      <c r="D536" s="234" t="s">
        <v>130</v>
      </c>
      <c r="E536" s="257" t="s">
        <v>1</v>
      </c>
      <c r="F536" s="258" t="s">
        <v>134</v>
      </c>
      <c r="G536" s="256"/>
      <c r="H536" s="259">
        <v>35</v>
      </c>
      <c r="I536" s="260"/>
      <c r="J536" s="256"/>
      <c r="K536" s="256"/>
      <c r="L536" s="261"/>
      <c r="M536" s="262"/>
      <c r="N536" s="263"/>
      <c r="O536" s="263"/>
      <c r="P536" s="263"/>
      <c r="Q536" s="263"/>
      <c r="R536" s="263"/>
      <c r="S536" s="263"/>
      <c r="T536" s="264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5" t="s">
        <v>130</v>
      </c>
      <c r="AU536" s="265" t="s">
        <v>85</v>
      </c>
      <c r="AV536" s="15" t="s">
        <v>128</v>
      </c>
      <c r="AW536" s="15" t="s">
        <v>32</v>
      </c>
      <c r="AX536" s="15" t="s">
        <v>82</v>
      </c>
      <c r="AY536" s="265" t="s">
        <v>121</v>
      </c>
    </row>
    <row r="537" s="2" customFormat="1" ht="16.5" customHeight="1">
      <c r="A537" s="39"/>
      <c r="B537" s="40"/>
      <c r="C537" s="270" t="s">
        <v>725</v>
      </c>
      <c r="D537" s="270" t="s">
        <v>268</v>
      </c>
      <c r="E537" s="271" t="s">
        <v>726</v>
      </c>
      <c r="F537" s="272" t="s">
        <v>727</v>
      </c>
      <c r="G537" s="273" t="s">
        <v>173</v>
      </c>
      <c r="H537" s="274">
        <v>25</v>
      </c>
      <c r="I537" s="275"/>
      <c r="J537" s="276">
        <f>ROUND(I537*H537,2)</f>
        <v>0</v>
      </c>
      <c r="K537" s="272" t="s">
        <v>1</v>
      </c>
      <c r="L537" s="277"/>
      <c r="M537" s="278" t="s">
        <v>1</v>
      </c>
      <c r="N537" s="279" t="s">
        <v>42</v>
      </c>
      <c r="O537" s="92"/>
      <c r="P537" s="228">
        <f>O537*H537</f>
        <v>0</v>
      </c>
      <c r="Q537" s="228">
        <v>0.080000000000000002</v>
      </c>
      <c r="R537" s="228">
        <f>Q537*H537</f>
        <v>2</v>
      </c>
      <c r="S537" s="228">
        <v>0</v>
      </c>
      <c r="T537" s="229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0" t="s">
        <v>166</v>
      </c>
      <c r="AT537" s="230" t="s">
        <v>268</v>
      </c>
      <c r="AU537" s="230" t="s">
        <v>85</v>
      </c>
      <c r="AY537" s="18" t="s">
        <v>121</v>
      </c>
      <c r="BE537" s="231">
        <f>IF(N537="základní",J537,0)</f>
        <v>0</v>
      </c>
      <c r="BF537" s="231">
        <f>IF(N537="snížená",J537,0)</f>
        <v>0</v>
      </c>
      <c r="BG537" s="231">
        <f>IF(N537="zákl. přenesená",J537,0)</f>
        <v>0</v>
      </c>
      <c r="BH537" s="231">
        <f>IF(N537="sníž. přenesená",J537,0)</f>
        <v>0</v>
      </c>
      <c r="BI537" s="231">
        <f>IF(N537="nulová",J537,0)</f>
        <v>0</v>
      </c>
      <c r="BJ537" s="18" t="s">
        <v>82</v>
      </c>
      <c r="BK537" s="231">
        <f>ROUND(I537*H537,2)</f>
        <v>0</v>
      </c>
      <c r="BL537" s="18" t="s">
        <v>128</v>
      </c>
      <c r="BM537" s="230" t="s">
        <v>728</v>
      </c>
    </row>
    <row r="538" s="13" customFormat="1">
      <c r="A538" s="13"/>
      <c r="B538" s="232"/>
      <c r="C538" s="233"/>
      <c r="D538" s="234" t="s">
        <v>130</v>
      </c>
      <c r="E538" s="235" t="s">
        <v>1</v>
      </c>
      <c r="F538" s="236" t="s">
        <v>729</v>
      </c>
      <c r="G538" s="233"/>
      <c r="H538" s="237">
        <v>25.25</v>
      </c>
      <c r="I538" s="238"/>
      <c r="J538" s="233"/>
      <c r="K538" s="233"/>
      <c r="L538" s="239"/>
      <c r="M538" s="240"/>
      <c r="N538" s="241"/>
      <c r="O538" s="241"/>
      <c r="P538" s="241"/>
      <c r="Q538" s="241"/>
      <c r="R538" s="241"/>
      <c r="S538" s="241"/>
      <c r="T538" s="24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3" t="s">
        <v>130</v>
      </c>
      <c r="AU538" s="243" t="s">
        <v>85</v>
      </c>
      <c r="AV538" s="13" t="s">
        <v>85</v>
      </c>
      <c r="AW538" s="13" t="s">
        <v>32</v>
      </c>
      <c r="AX538" s="13" t="s">
        <v>77</v>
      </c>
      <c r="AY538" s="243" t="s">
        <v>121</v>
      </c>
    </row>
    <row r="539" s="15" customFormat="1">
      <c r="A539" s="15"/>
      <c r="B539" s="255"/>
      <c r="C539" s="256"/>
      <c r="D539" s="234" t="s">
        <v>130</v>
      </c>
      <c r="E539" s="257" t="s">
        <v>1</v>
      </c>
      <c r="F539" s="258" t="s">
        <v>134</v>
      </c>
      <c r="G539" s="256"/>
      <c r="H539" s="259">
        <v>25.25</v>
      </c>
      <c r="I539" s="260"/>
      <c r="J539" s="256"/>
      <c r="K539" s="256"/>
      <c r="L539" s="261"/>
      <c r="M539" s="262"/>
      <c r="N539" s="263"/>
      <c r="O539" s="263"/>
      <c r="P539" s="263"/>
      <c r="Q539" s="263"/>
      <c r="R539" s="263"/>
      <c r="S539" s="263"/>
      <c r="T539" s="264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5" t="s">
        <v>130</v>
      </c>
      <c r="AU539" s="265" t="s">
        <v>85</v>
      </c>
      <c r="AV539" s="15" t="s">
        <v>128</v>
      </c>
      <c r="AW539" s="15" t="s">
        <v>32</v>
      </c>
      <c r="AX539" s="15" t="s">
        <v>77</v>
      </c>
      <c r="AY539" s="265" t="s">
        <v>121</v>
      </c>
    </row>
    <row r="540" s="13" customFormat="1">
      <c r="A540" s="13"/>
      <c r="B540" s="232"/>
      <c r="C540" s="233"/>
      <c r="D540" s="234" t="s">
        <v>130</v>
      </c>
      <c r="E540" s="235" t="s">
        <v>1</v>
      </c>
      <c r="F540" s="236" t="s">
        <v>730</v>
      </c>
      <c r="G540" s="233"/>
      <c r="H540" s="237">
        <v>25</v>
      </c>
      <c r="I540" s="238"/>
      <c r="J540" s="233"/>
      <c r="K540" s="233"/>
      <c r="L540" s="239"/>
      <c r="M540" s="240"/>
      <c r="N540" s="241"/>
      <c r="O540" s="241"/>
      <c r="P540" s="241"/>
      <c r="Q540" s="241"/>
      <c r="R540" s="241"/>
      <c r="S540" s="241"/>
      <c r="T540" s="24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3" t="s">
        <v>130</v>
      </c>
      <c r="AU540" s="243" t="s">
        <v>85</v>
      </c>
      <c r="AV540" s="13" t="s">
        <v>85</v>
      </c>
      <c r="AW540" s="13" t="s">
        <v>32</v>
      </c>
      <c r="AX540" s="13" t="s">
        <v>82</v>
      </c>
      <c r="AY540" s="243" t="s">
        <v>121</v>
      </c>
    </row>
    <row r="541" s="2" customFormat="1" ht="24.15" customHeight="1">
      <c r="A541" s="39"/>
      <c r="B541" s="40"/>
      <c r="C541" s="270" t="s">
        <v>731</v>
      </c>
      <c r="D541" s="270" t="s">
        <v>268</v>
      </c>
      <c r="E541" s="271" t="s">
        <v>732</v>
      </c>
      <c r="F541" s="272" t="s">
        <v>733</v>
      </c>
      <c r="G541" s="273" t="s">
        <v>173</v>
      </c>
      <c r="H541" s="274">
        <v>6.0999999999999996</v>
      </c>
      <c r="I541" s="275"/>
      <c r="J541" s="276">
        <f>ROUND(I541*H541,2)</f>
        <v>0</v>
      </c>
      <c r="K541" s="272" t="s">
        <v>1</v>
      </c>
      <c r="L541" s="277"/>
      <c r="M541" s="278" t="s">
        <v>1</v>
      </c>
      <c r="N541" s="279" t="s">
        <v>42</v>
      </c>
      <c r="O541" s="92"/>
      <c r="P541" s="228">
        <f>O541*H541</f>
        <v>0</v>
      </c>
      <c r="Q541" s="228">
        <v>0.048300000000000003</v>
      </c>
      <c r="R541" s="228">
        <f>Q541*H541</f>
        <v>0.29463</v>
      </c>
      <c r="S541" s="228">
        <v>0</v>
      </c>
      <c r="T541" s="229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0" t="s">
        <v>166</v>
      </c>
      <c r="AT541" s="230" t="s">
        <v>268</v>
      </c>
      <c r="AU541" s="230" t="s">
        <v>85</v>
      </c>
      <c r="AY541" s="18" t="s">
        <v>121</v>
      </c>
      <c r="BE541" s="231">
        <f>IF(N541="základní",J541,0)</f>
        <v>0</v>
      </c>
      <c r="BF541" s="231">
        <f>IF(N541="snížená",J541,0)</f>
        <v>0</v>
      </c>
      <c r="BG541" s="231">
        <f>IF(N541="zákl. přenesená",J541,0)</f>
        <v>0</v>
      </c>
      <c r="BH541" s="231">
        <f>IF(N541="sníž. přenesená",J541,0)</f>
        <v>0</v>
      </c>
      <c r="BI541" s="231">
        <f>IF(N541="nulová",J541,0)</f>
        <v>0</v>
      </c>
      <c r="BJ541" s="18" t="s">
        <v>82</v>
      </c>
      <c r="BK541" s="231">
        <f>ROUND(I541*H541,2)</f>
        <v>0</v>
      </c>
      <c r="BL541" s="18" t="s">
        <v>128</v>
      </c>
      <c r="BM541" s="230" t="s">
        <v>734</v>
      </c>
    </row>
    <row r="542" s="13" customFormat="1">
      <c r="A542" s="13"/>
      <c r="B542" s="232"/>
      <c r="C542" s="233"/>
      <c r="D542" s="234" t="s">
        <v>130</v>
      </c>
      <c r="E542" s="235" t="s">
        <v>1</v>
      </c>
      <c r="F542" s="236" t="s">
        <v>735</v>
      </c>
      <c r="G542" s="233"/>
      <c r="H542" s="237">
        <v>6.0599999999999996</v>
      </c>
      <c r="I542" s="238"/>
      <c r="J542" s="233"/>
      <c r="K542" s="233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130</v>
      </c>
      <c r="AU542" s="243" t="s">
        <v>85</v>
      </c>
      <c r="AV542" s="13" t="s">
        <v>85</v>
      </c>
      <c r="AW542" s="13" t="s">
        <v>32</v>
      </c>
      <c r="AX542" s="13" t="s">
        <v>77</v>
      </c>
      <c r="AY542" s="243" t="s">
        <v>121</v>
      </c>
    </row>
    <row r="543" s="15" customFormat="1">
      <c r="A543" s="15"/>
      <c r="B543" s="255"/>
      <c r="C543" s="256"/>
      <c r="D543" s="234" t="s">
        <v>130</v>
      </c>
      <c r="E543" s="257" t="s">
        <v>1</v>
      </c>
      <c r="F543" s="258" t="s">
        <v>134</v>
      </c>
      <c r="G543" s="256"/>
      <c r="H543" s="259">
        <v>6.0599999999999996</v>
      </c>
      <c r="I543" s="260"/>
      <c r="J543" s="256"/>
      <c r="K543" s="256"/>
      <c r="L543" s="261"/>
      <c r="M543" s="262"/>
      <c r="N543" s="263"/>
      <c r="O543" s="263"/>
      <c r="P543" s="263"/>
      <c r="Q543" s="263"/>
      <c r="R543" s="263"/>
      <c r="S543" s="263"/>
      <c r="T543" s="264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65" t="s">
        <v>130</v>
      </c>
      <c r="AU543" s="265" t="s">
        <v>85</v>
      </c>
      <c r="AV543" s="15" t="s">
        <v>128</v>
      </c>
      <c r="AW543" s="15" t="s">
        <v>32</v>
      </c>
      <c r="AX543" s="15" t="s">
        <v>77</v>
      </c>
      <c r="AY543" s="265" t="s">
        <v>121</v>
      </c>
    </row>
    <row r="544" s="13" customFormat="1">
      <c r="A544" s="13"/>
      <c r="B544" s="232"/>
      <c r="C544" s="233"/>
      <c r="D544" s="234" t="s">
        <v>130</v>
      </c>
      <c r="E544" s="235" t="s">
        <v>1</v>
      </c>
      <c r="F544" s="236" t="s">
        <v>736</v>
      </c>
      <c r="G544" s="233"/>
      <c r="H544" s="237">
        <v>6.0999999999999996</v>
      </c>
      <c r="I544" s="238"/>
      <c r="J544" s="233"/>
      <c r="K544" s="233"/>
      <c r="L544" s="239"/>
      <c r="M544" s="240"/>
      <c r="N544" s="241"/>
      <c r="O544" s="241"/>
      <c r="P544" s="241"/>
      <c r="Q544" s="241"/>
      <c r="R544" s="241"/>
      <c r="S544" s="241"/>
      <c r="T544" s="24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3" t="s">
        <v>130</v>
      </c>
      <c r="AU544" s="243" t="s">
        <v>85</v>
      </c>
      <c r="AV544" s="13" t="s">
        <v>85</v>
      </c>
      <c r="AW544" s="13" t="s">
        <v>32</v>
      </c>
      <c r="AX544" s="13" t="s">
        <v>82</v>
      </c>
      <c r="AY544" s="243" t="s">
        <v>121</v>
      </c>
    </row>
    <row r="545" s="2" customFormat="1" ht="24.15" customHeight="1">
      <c r="A545" s="39"/>
      <c r="B545" s="40"/>
      <c r="C545" s="270" t="s">
        <v>737</v>
      </c>
      <c r="D545" s="270" t="s">
        <v>268</v>
      </c>
      <c r="E545" s="271" t="s">
        <v>738</v>
      </c>
      <c r="F545" s="272" t="s">
        <v>739</v>
      </c>
      <c r="G545" s="273" t="s">
        <v>173</v>
      </c>
      <c r="H545" s="274">
        <v>4.04</v>
      </c>
      <c r="I545" s="275"/>
      <c r="J545" s="276">
        <f>ROUND(I545*H545,2)</f>
        <v>0</v>
      </c>
      <c r="K545" s="272" t="s">
        <v>1</v>
      </c>
      <c r="L545" s="277"/>
      <c r="M545" s="278" t="s">
        <v>1</v>
      </c>
      <c r="N545" s="279" t="s">
        <v>42</v>
      </c>
      <c r="O545" s="92"/>
      <c r="P545" s="228">
        <f>O545*H545</f>
        <v>0</v>
      </c>
      <c r="Q545" s="228">
        <v>0.065670000000000006</v>
      </c>
      <c r="R545" s="228">
        <f>Q545*H545</f>
        <v>0.26530680000000001</v>
      </c>
      <c r="S545" s="228">
        <v>0</v>
      </c>
      <c r="T545" s="229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0" t="s">
        <v>166</v>
      </c>
      <c r="AT545" s="230" t="s">
        <v>268</v>
      </c>
      <c r="AU545" s="230" t="s">
        <v>85</v>
      </c>
      <c r="AY545" s="18" t="s">
        <v>121</v>
      </c>
      <c r="BE545" s="231">
        <f>IF(N545="základní",J545,0)</f>
        <v>0</v>
      </c>
      <c r="BF545" s="231">
        <f>IF(N545="snížená",J545,0)</f>
        <v>0</v>
      </c>
      <c r="BG545" s="231">
        <f>IF(N545="zákl. přenesená",J545,0)</f>
        <v>0</v>
      </c>
      <c r="BH545" s="231">
        <f>IF(N545="sníž. přenesená",J545,0)</f>
        <v>0</v>
      </c>
      <c r="BI545" s="231">
        <f>IF(N545="nulová",J545,0)</f>
        <v>0</v>
      </c>
      <c r="BJ545" s="18" t="s">
        <v>82</v>
      </c>
      <c r="BK545" s="231">
        <f>ROUND(I545*H545,2)</f>
        <v>0</v>
      </c>
      <c r="BL545" s="18" t="s">
        <v>128</v>
      </c>
      <c r="BM545" s="230" t="s">
        <v>740</v>
      </c>
    </row>
    <row r="546" s="2" customFormat="1">
      <c r="A546" s="39"/>
      <c r="B546" s="40"/>
      <c r="C546" s="41"/>
      <c r="D546" s="234" t="s">
        <v>138</v>
      </c>
      <c r="E546" s="41"/>
      <c r="F546" s="266" t="s">
        <v>741</v>
      </c>
      <c r="G546" s="41"/>
      <c r="H546" s="41"/>
      <c r="I546" s="267"/>
      <c r="J546" s="41"/>
      <c r="K546" s="41"/>
      <c r="L546" s="45"/>
      <c r="M546" s="268"/>
      <c r="N546" s="269"/>
      <c r="O546" s="92"/>
      <c r="P546" s="92"/>
      <c r="Q546" s="92"/>
      <c r="R546" s="92"/>
      <c r="S546" s="92"/>
      <c r="T546" s="93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138</v>
      </c>
      <c r="AU546" s="18" t="s">
        <v>85</v>
      </c>
    </row>
    <row r="547" s="13" customFormat="1">
      <c r="A547" s="13"/>
      <c r="B547" s="232"/>
      <c r="C547" s="233"/>
      <c r="D547" s="234" t="s">
        <v>130</v>
      </c>
      <c r="E547" s="235" t="s">
        <v>1</v>
      </c>
      <c r="F547" s="236" t="s">
        <v>742</v>
      </c>
      <c r="G547" s="233"/>
      <c r="H547" s="237">
        <v>4.04</v>
      </c>
      <c r="I547" s="238"/>
      <c r="J547" s="233"/>
      <c r="K547" s="233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130</v>
      </c>
      <c r="AU547" s="243" t="s">
        <v>85</v>
      </c>
      <c r="AV547" s="13" t="s">
        <v>85</v>
      </c>
      <c r="AW547" s="13" t="s">
        <v>32</v>
      </c>
      <c r="AX547" s="13" t="s">
        <v>77</v>
      </c>
      <c r="AY547" s="243" t="s">
        <v>121</v>
      </c>
    </row>
    <row r="548" s="15" customFormat="1">
      <c r="A548" s="15"/>
      <c r="B548" s="255"/>
      <c r="C548" s="256"/>
      <c r="D548" s="234" t="s">
        <v>130</v>
      </c>
      <c r="E548" s="257" t="s">
        <v>1</v>
      </c>
      <c r="F548" s="258" t="s">
        <v>134</v>
      </c>
      <c r="G548" s="256"/>
      <c r="H548" s="259">
        <v>4.04</v>
      </c>
      <c r="I548" s="260"/>
      <c r="J548" s="256"/>
      <c r="K548" s="256"/>
      <c r="L548" s="261"/>
      <c r="M548" s="262"/>
      <c r="N548" s="263"/>
      <c r="O548" s="263"/>
      <c r="P548" s="263"/>
      <c r="Q548" s="263"/>
      <c r="R548" s="263"/>
      <c r="S548" s="263"/>
      <c r="T548" s="264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5" t="s">
        <v>130</v>
      </c>
      <c r="AU548" s="265" t="s">
        <v>85</v>
      </c>
      <c r="AV548" s="15" t="s">
        <v>128</v>
      </c>
      <c r="AW548" s="15" t="s">
        <v>32</v>
      </c>
      <c r="AX548" s="15" t="s">
        <v>77</v>
      </c>
      <c r="AY548" s="265" t="s">
        <v>121</v>
      </c>
    </row>
    <row r="549" s="13" customFormat="1">
      <c r="A549" s="13"/>
      <c r="B549" s="232"/>
      <c r="C549" s="233"/>
      <c r="D549" s="234" t="s">
        <v>130</v>
      </c>
      <c r="E549" s="235" t="s">
        <v>1</v>
      </c>
      <c r="F549" s="236" t="s">
        <v>342</v>
      </c>
      <c r="G549" s="233"/>
      <c r="H549" s="237">
        <v>4.04</v>
      </c>
      <c r="I549" s="238"/>
      <c r="J549" s="233"/>
      <c r="K549" s="233"/>
      <c r="L549" s="239"/>
      <c r="M549" s="240"/>
      <c r="N549" s="241"/>
      <c r="O549" s="241"/>
      <c r="P549" s="241"/>
      <c r="Q549" s="241"/>
      <c r="R549" s="241"/>
      <c r="S549" s="241"/>
      <c r="T549" s="24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3" t="s">
        <v>130</v>
      </c>
      <c r="AU549" s="243" t="s">
        <v>85</v>
      </c>
      <c r="AV549" s="13" t="s">
        <v>85</v>
      </c>
      <c r="AW549" s="13" t="s">
        <v>32</v>
      </c>
      <c r="AX549" s="13" t="s">
        <v>82</v>
      </c>
      <c r="AY549" s="243" t="s">
        <v>121</v>
      </c>
    </row>
    <row r="550" s="2" customFormat="1" ht="24.15" customHeight="1">
      <c r="A550" s="39"/>
      <c r="B550" s="40"/>
      <c r="C550" s="219" t="s">
        <v>348</v>
      </c>
      <c r="D550" s="219" t="s">
        <v>123</v>
      </c>
      <c r="E550" s="220" t="s">
        <v>743</v>
      </c>
      <c r="F550" s="221" t="s">
        <v>744</v>
      </c>
      <c r="G550" s="222" t="s">
        <v>184</v>
      </c>
      <c r="H550" s="223">
        <v>1.05</v>
      </c>
      <c r="I550" s="224"/>
      <c r="J550" s="225">
        <f>ROUND(I550*H550,2)</f>
        <v>0</v>
      </c>
      <c r="K550" s="221" t="s">
        <v>1</v>
      </c>
      <c r="L550" s="45"/>
      <c r="M550" s="226" t="s">
        <v>1</v>
      </c>
      <c r="N550" s="227" t="s">
        <v>42</v>
      </c>
      <c r="O550" s="92"/>
      <c r="P550" s="228">
        <f>O550*H550</f>
        <v>0</v>
      </c>
      <c r="Q550" s="228">
        <v>2.2563399999999998</v>
      </c>
      <c r="R550" s="228">
        <f>Q550*H550</f>
        <v>2.369157</v>
      </c>
      <c r="S550" s="228">
        <v>0</v>
      </c>
      <c r="T550" s="229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0" t="s">
        <v>128</v>
      </c>
      <c r="AT550" s="230" t="s">
        <v>123</v>
      </c>
      <c r="AU550" s="230" t="s">
        <v>85</v>
      </c>
      <c r="AY550" s="18" t="s">
        <v>121</v>
      </c>
      <c r="BE550" s="231">
        <f>IF(N550="základní",J550,0)</f>
        <v>0</v>
      </c>
      <c r="BF550" s="231">
        <f>IF(N550="snížená",J550,0)</f>
        <v>0</v>
      </c>
      <c r="BG550" s="231">
        <f>IF(N550="zákl. přenesená",J550,0)</f>
        <v>0</v>
      </c>
      <c r="BH550" s="231">
        <f>IF(N550="sníž. přenesená",J550,0)</f>
        <v>0</v>
      </c>
      <c r="BI550" s="231">
        <f>IF(N550="nulová",J550,0)</f>
        <v>0</v>
      </c>
      <c r="BJ550" s="18" t="s">
        <v>82</v>
      </c>
      <c r="BK550" s="231">
        <f>ROUND(I550*H550,2)</f>
        <v>0</v>
      </c>
      <c r="BL550" s="18" t="s">
        <v>128</v>
      </c>
      <c r="BM550" s="230" t="s">
        <v>745</v>
      </c>
    </row>
    <row r="551" s="2" customFormat="1">
      <c r="A551" s="39"/>
      <c r="B551" s="40"/>
      <c r="C551" s="41"/>
      <c r="D551" s="234" t="s">
        <v>138</v>
      </c>
      <c r="E551" s="41"/>
      <c r="F551" s="266" t="s">
        <v>721</v>
      </c>
      <c r="G551" s="41"/>
      <c r="H551" s="41"/>
      <c r="I551" s="267"/>
      <c r="J551" s="41"/>
      <c r="K551" s="41"/>
      <c r="L551" s="45"/>
      <c r="M551" s="268"/>
      <c r="N551" s="269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138</v>
      </c>
      <c r="AU551" s="18" t="s">
        <v>85</v>
      </c>
    </row>
    <row r="552" s="13" customFormat="1">
      <c r="A552" s="13"/>
      <c r="B552" s="232"/>
      <c r="C552" s="233"/>
      <c r="D552" s="234" t="s">
        <v>130</v>
      </c>
      <c r="E552" s="235" t="s">
        <v>1</v>
      </c>
      <c r="F552" s="236" t="s">
        <v>746</v>
      </c>
      <c r="G552" s="233"/>
      <c r="H552" s="237">
        <v>1.05</v>
      </c>
      <c r="I552" s="238"/>
      <c r="J552" s="233"/>
      <c r="K552" s="233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130</v>
      </c>
      <c r="AU552" s="243" t="s">
        <v>85</v>
      </c>
      <c r="AV552" s="13" t="s">
        <v>85</v>
      </c>
      <c r="AW552" s="13" t="s">
        <v>32</v>
      </c>
      <c r="AX552" s="13" t="s">
        <v>77</v>
      </c>
      <c r="AY552" s="243" t="s">
        <v>121</v>
      </c>
    </row>
    <row r="553" s="15" customFormat="1">
      <c r="A553" s="15"/>
      <c r="B553" s="255"/>
      <c r="C553" s="256"/>
      <c r="D553" s="234" t="s">
        <v>130</v>
      </c>
      <c r="E553" s="257" t="s">
        <v>1</v>
      </c>
      <c r="F553" s="258" t="s">
        <v>134</v>
      </c>
      <c r="G553" s="256"/>
      <c r="H553" s="259">
        <v>1.05</v>
      </c>
      <c r="I553" s="260"/>
      <c r="J553" s="256"/>
      <c r="K553" s="256"/>
      <c r="L553" s="261"/>
      <c r="M553" s="262"/>
      <c r="N553" s="263"/>
      <c r="O553" s="263"/>
      <c r="P553" s="263"/>
      <c r="Q553" s="263"/>
      <c r="R553" s="263"/>
      <c r="S553" s="263"/>
      <c r="T553" s="264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5" t="s">
        <v>130</v>
      </c>
      <c r="AU553" s="265" t="s">
        <v>85</v>
      </c>
      <c r="AV553" s="15" t="s">
        <v>128</v>
      </c>
      <c r="AW553" s="15" t="s">
        <v>32</v>
      </c>
      <c r="AX553" s="15" t="s">
        <v>82</v>
      </c>
      <c r="AY553" s="265" t="s">
        <v>121</v>
      </c>
    </row>
    <row r="554" s="2" customFormat="1" ht="24.15" customHeight="1">
      <c r="A554" s="39"/>
      <c r="B554" s="40"/>
      <c r="C554" s="219" t="s">
        <v>747</v>
      </c>
      <c r="D554" s="219" t="s">
        <v>123</v>
      </c>
      <c r="E554" s="220" t="s">
        <v>748</v>
      </c>
      <c r="F554" s="221" t="s">
        <v>749</v>
      </c>
      <c r="G554" s="222" t="s">
        <v>173</v>
      </c>
      <c r="H554" s="223">
        <v>45.450000000000003</v>
      </c>
      <c r="I554" s="224"/>
      <c r="J554" s="225">
        <f>ROUND(I554*H554,2)</f>
        <v>0</v>
      </c>
      <c r="K554" s="221" t="s">
        <v>127</v>
      </c>
      <c r="L554" s="45"/>
      <c r="M554" s="226" t="s">
        <v>1</v>
      </c>
      <c r="N554" s="227" t="s">
        <v>42</v>
      </c>
      <c r="O554" s="92"/>
      <c r="P554" s="228">
        <f>O554*H554</f>
        <v>0</v>
      </c>
      <c r="Q554" s="228">
        <v>0.95352000000000003</v>
      </c>
      <c r="R554" s="228">
        <f>Q554*H554</f>
        <v>43.337484000000003</v>
      </c>
      <c r="S554" s="228">
        <v>0</v>
      </c>
      <c r="T554" s="229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0" t="s">
        <v>128</v>
      </c>
      <c r="AT554" s="230" t="s">
        <v>123</v>
      </c>
      <c r="AU554" s="230" t="s">
        <v>85</v>
      </c>
      <c r="AY554" s="18" t="s">
        <v>121</v>
      </c>
      <c r="BE554" s="231">
        <f>IF(N554="základní",J554,0)</f>
        <v>0</v>
      </c>
      <c r="BF554" s="231">
        <f>IF(N554="snížená",J554,0)</f>
        <v>0</v>
      </c>
      <c r="BG554" s="231">
        <f>IF(N554="zákl. přenesená",J554,0)</f>
        <v>0</v>
      </c>
      <c r="BH554" s="231">
        <f>IF(N554="sníž. přenesená",J554,0)</f>
        <v>0</v>
      </c>
      <c r="BI554" s="231">
        <f>IF(N554="nulová",J554,0)</f>
        <v>0</v>
      </c>
      <c r="BJ554" s="18" t="s">
        <v>82</v>
      </c>
      <c r="BK554" s="231">
        <f>ROUND(I554*H554,2)</f>
        <v>0</v>
      </c>
      <c r="BL554" s="18" t="s">
        <v>128</v>
      </c>
      <c r="BM554" s="230" t="s">
        <v>750</v>
      </c>
    </row>
    <row r="555" s="13" customFormat="1">
      <c r="A555" s="13"/>
      <c r="B555" s="232"/>
      <c r="C555" s="233"/>
      <c r="D555" s="234" t="s">
        <v>130</v>
      </c>
      <c r="E555" s="235" t="s">
        <v>1</v>
      </c>
      <c r="F555" s="236" t="s">
        <v>751</v>
      </c>
      <c r="G555" s="233"/>
      <c r="H555" s="237">
        <v>7.2000000000000002</v>
      </c>
      <c r="I555" s="238"/>
      <c r="J555" s="233"/>
      <c r="K555" s="233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130</v>
      </c>
      <c r="AU555" s="243" t="s">
        <v>85</v>
      </c>
      <c r="AV555" s="13" t="s">
        <v>85</v>
      </c>
      <c r="AW555" s="13" t="s">
        <v>32</v>
      </c>
      <c r="AX555" s="13" t="s">
        <v>77</v>
      </c>
      <c r="AY555" s="243" t="s">
        <v>121</v>
      </c>
    </row>
    <row r="556" s="13" customFormat="1">
      <c r="A556" s="13"/>
      <c r="B556" s="232"/>
      <c r="C556" s="233"/>
      <c r="D556" s="234" t="s">
        <v>130</v>
      </c>
      <c r="E556" s="235" t="s">
        <v>1</v>
      </c>
      <c r="F556" s="236" t="s">
        <v>752</v>
      </c>
      <c r="G556" s="233"/>
      <c r="H556" s="237">
        <v>29.050000000000001</v>
      </c>
      <c r="I556" s="238"/>
      <c r="J556" s="233"/>
      <c r="K556" s="233"/>
      <c r="L556" s="239"/>
      <c r="M556" s="240"/>
      <c r="N556" s="241"/>
      <c r="O556" s="241"/>
      <c r="P556" s="241"/>
      <c r="Q556" s="241"/>
      <c r="R556" s="241"/>
      <c r="S556" s="241"/>
      <c r="T556" s="24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3" t="s">
        <v>130</v>
      </c>
      <c r="AU556" s="243" t="s">
        <v>85</v>
      </c>
      <c r="AV556" s="13" t="s">
        <v>85</v>
      </c>
      <c r="AW556" s="13" t="s">
        <v>32</v>
      </c>
      <c r="AX556" s="13" t="s">
        <v>77</v>
      </c>
      <c r="AY556" s="243" t="s">
        <v>121</v>
      </c>
    </row>
    <row r="557" s="13" customFormat="1">
      <c r="A557" s="13"/>
      <c r="B557" s="232"/>
      <c r="C557" s="233"/>
      <c r="D557" s="234" t="s">
        <v>130</v>
      </c>
      <c r="E557" s="235" t="s">
        <v>1</v>
      </c>
      <c r="F557" s="236" t="s">
        <v>753</v>
      </c>
      <c r="G557" s="233"/>
      <c r="H557" s="237">
        <v>9.1999999999999993</v>
      </c>
      <c r="I557" s="238"/>
      <c r="J557" s="233"/>
      <c r="K557" s="233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130</v>
      </c>
      <c r="AU557" s="243" t="s">
        <v>85</v>
      </c>
      <c r="AV557" s="13" t="s">
        <v>85</v>
      </c>
      <c r="AW557" s="13" t="s">
        <v>32</v>
      </c>
      <c r="AX557" s="13" t="s">
        <v>77</v>
      </c>
      <c r="AY557" s="243" t="s">
        <v>121</v>
      </c>
    </row>
    <row r="558" s="15" customFormat="1">
      <c r="A558" s="15"/>
      <c r="B558" s="255"/>
      <c r="C558" s="256"/>
      <c r="D558" s="234" t="s">
        <v>130</v>
      </c>
      <c r="E558" s="257" t="s">
        <v>1</v>
      </c>
      <c r="F558" s="258" t="s">
        <v>134</v>
      </c>
      <c r="G558" s="256"/>
      <c r="H558" s="259">
        <v>45.450000000000003</v>
      </c>
      <c r="I558" s="260"/>
      <c r="J558" s="256"/>
      <c r="K558" s="256"/>
      <c r="L558" s="261"/>
      <c r="M558" s="262"/>
      <c r="N558" s="263"/>
      <c r="O558" s="263"/>
      <c r="P558" s="263"/>
      <c r="Q558" s="263"/>
      <c r="R558" s="263"/>
      <c r="S558" s="263"/>
      <c r="T558" s="26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65" t="s">
        <v>130</v>
      </c>
      <c r="AU558" s="265" t="s">
        <v>85</v>
      </c>
      <c r="AV558" s="15" t="s">
        <v>128</v>
      </c>
      <c r="AW558" s="15" t="s">
        <v>32</v>
      </c>
      <c r="AX558" s="15" t="s">
        <v>82</v>
      </c>
      <c r="AY558" s="265" t="s">
        <v>121</v>
      </c>
    </row>
    <row r="559" s="2" customFormat="1" ht="24.15" customHeight="1">
      <c r="A559" s="39"/>
      <c r="B559" s="40"/>
      <c r="C559" s="270" t="s">
        <v>754</v>
      </c>
      <c r="D559" s="270" t="s">
        <v>268</v>
      </c>
      <c r="E559" s="271" t="s">
        <v>755</v>
      </c>
      <c r="F559" s="272" t="s">
        <v>756</v>
      </c>
      <c r="G559" s="273" t="s">
        <v>336</v>
      </c>
      <c r="H559" s="274">
        <v>14.279999999999999</v>
      </c>
      <c r="I559" s="275"/>
      <c r="J559" s="276">
        <f>ROUND(I559*H559,2)</f>
        <v>0</v>
      </c>
      <c r="K559" s="272" t="s">
        <v>1</v>
      </c>
      <c r="L559" s="277"/>
      <c r="M559" s="278" t="s">
        <v>1</v>
      </c>
      <c r="N559" s="279" t="s">
        <v>42</v>
      </c>
      <c r="O559" s="92"/>
      <c r="P559" s="228">
        <f>O559*H559</f>
        <v>0</v>
      </c>
      <c r="Q559" s="228">
        <v>0.749</v>
      </c>
      <c r="R559" s="228">
        <f>Q559*H559</f>
        <v>10.69572</v>
      </c>
      <c r="S559" s="228">
        <v>0</v>
      </c>
      <c r="T559" s="229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30" t="s">
        <v>166</v>
      </c>
      <c r="AT559" s="230" t="s">
        <v>268</v>
      </c>
      <c r="AU559" s="230" t="s">
        <v>85</v>
      </c>
      <c r="AY559" s="18" t="s">
        <v>121</v>
      </c>
      <c r="BE559" s="231">
        <f>IF(N559="základní",J559,0)</f>
        <v>0</v>
      </c>
      <c r="BF559" s="231">
        <f>IF(N559="snížená",J559,0)</f>
        <v>0</v>
      </c>
      <c r="BG559" s="231">
        <f>IF(N559="zákl. přenesená",J559,0)</f>
        <v>0</v>
      </c>
      <c r="BH559" s="231">
        <f>IF(N559="sníž. přenesená",J559,0)</f>
        <v>0</v>
      </c>
      <c r="BI559" s="231">
        <f>IF(N559="nulová",J559,0)</f>
        <v>0</v>
      </c>
      <c r="BJ559" s="18" t="s">
        <v>82</v>
      </c>
      <c r="BK559" s="231">
        <f>ROUND(I559*H559,2)</f>
        <v>0</v>
      </c>
      <c r="BL559" s="18" t="s">
        <v>128</v>
      </c>
      <c r="BM559" s="230" t="s">
        <v>757</v>
      </c>
    </row>
    <row r="560" s="13" customFormat="1">
      <c r="A560" s="13"/>
      <c r="B560" s="232"/>
      <c r="C560" s="233"/>
      <c r="D560" s="234" t="s">
        <v>130</v>
      </c>
      <c r="E560" s="235" t="s">
        <v>1</v>
      </c>
      <c r="F560" s="236" t="s">
        <v>758</v>
      </c>
      <c r="G560" s="233"/>
      <c r="H560" s="237">
        <v>2.04</v>
      </c>
      <c r="I560" s="238"/>
      <c r="J560" s="233"/>
      <c r="K560" s="233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130</v>
      </c>
      <c r="AU560" s="243" t="s">
        <v>85</v>
      </c>
      <c r="AV560" s="13" t="s">
        <v>85</v>
      </c>
      <c r="AW560" s="13" t="s">
        <v>32</v>
      </c>
      <c r="AX560" s="13" t="s">
        <v>77</v>
      </c>
      <c r="AY560" s="243" t="s">
        <v>121</v>
      </c>
    </row>
    <row r="561" s="14" customFormat="1">
      <c r="A561" s="14"/>
      <c r="B561" s="244"/>
      <c r="C561" s="245"/>
      <c r="D561" s="234" t="s">
        <v>130</v>
      </c>
      <c r="E561" s="246" t="s">
        <v>1</v>
      </c>
      <c r="F561" s="247" t="s">
        <v>759</v>
      </c>
      <c r="G561" s="245"/>
      <c r="H561" s="248">
        <v>2.04</v>
      </c>
      <c r="I561" s="249"/>
      <c r="J561" s="245"/>
      <c r="K561" s="245"/>
      <c r="L561" s="250"/>
      <c r="M561" s="251"/>
      <c r="N561" s="252"/>
      <c r="O561" s="252"/>
      <c r="P561" s="252"/>
      <c r="Q561" s="252"/>
      <c r="R561" s="252"/>
      <c r="S561" s="252"/>
      <c r="T561" s="25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4" t="s">
        <v>130</v>
      </c>
      <c r="AU561" s="254" t="s">
        <v>85</v>
      </c>
      <c r="AV561" s="14" t="s">
        <v>133</v>
      </c>
      <c r="AW561" s="14" t="s">
        <v>32</v>
      </c>
      <c r="AX561" s="14" t="s">
        <v>77</v>
      </c>
      <c r="AY561" s="254" t="s">
        <v>121</v>
      </c>
    </row>
    <row r="562" s="13" customFormat="1">
      <c r="A562" s="13"/>
      <c r="B562" s="232"/>
      <c r="C562" s="233"/>
      <c r="D562" s="234" t="s">
        <v>130</v>
      </c>
      <c r="E562" s="235" t="s">
        <v>1</v>
      </c>
      <c r="F562" s="236" t="s">
        <v>760</v>
      </c>
      <c r="G562" s="233"/>
      <c r="H562" s="237">
        <v>10.199999999999999</v>
      </c>
      <c r="I562" s="238"/>
      <c r="J562" s="233"/>
      <c r="K562" s="233"/>
      <c r="L562" s="239"/>
      <c r="M562" s="240"/>
      <c r="N562" s="241"/>
      <c r="O562" s="241"/>
      <c r="P562" s="241"/>
      <c r="Q562" s="241"/>
      <c r="R562" s="241"/>
      <c r="S562" s="241"/>
      <c r="T562" s="24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3" t="s">
        <v>130</v>
      </c>
      <c r="AU562" s="243" t="s">
        <v>85</v>
      </c>
      <c r="AV562" s="13" t="s">
        <v>85</v>
      </c>
      <c r="AW562" s="13" t="s">
        <v>32</v>
      </c>
      <c r="AX562" s="13" t="s">
        <v>77</v>
      </c>
      <c r="AY562" s="243" t="s">
        <v>121</v>
      </c>
    </row>
    <row r="563" s="14" customFormat="1">
      <c r="A563" s="14"/>
      <c r="B563" s="244"/>
      <c r="C563" s="245"/>
      <c r="D563" s="234" t="s">
        <v>130</v>
      </c>
      <c r="E563" s="246" t="s">
        <v>1</v>
      </c>
      <c r="F563" s="247" t="s">
        <v>761</v>
      </c>
      <c r="G563" s="245"/>
      <c r="H563" s="248">
        <v>10.199999999999999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130</v>
      </c>
      <c r="AU563" s="254" t="s">
        <v>85</v>
      </c>
      <c r="AV563" s="14" t="s">
        <v>133</v>
      </c>
      <c r="AW563" s="14" t="s">
        <v>32</v>
      </c>
      <c r="AX563" s="14" t="s">
        <v>77</v>
      </c>
      <c r="AY563" s="254" t="s">
        <v>121</v>
      </c>
    </row>
    <row r="564" s="13" customFormat="1">
      <c r="A564" s="13"/>
      <c r="B564" s="232"/>
      <c r="C564" s="233"/>
      <c r="D564" s="234" t="s">
        <v>130</v>
      </c>
      <c r="E564" s="235" t="s">
        <v>1</v>
      </c>
      <c r="F564" s="236" t="s">
        <v>758</v>
      </c>
      <c r="G564" s="233"/>
      <c r="H564" s="237">
        <v>2.04</v>
      </c>
      <c r="I564" s="238"/>
      <c r="J564" s="233"/>
      <c r="K564" s="233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130</v>
      </c>
      <c r="AU564" s="243" t="s">
        <v>85</v>
      </c>
      <c r="AV564" s="13" t="s">
        <v>85</v>
      </c>
      <c r="AW564" s="13" t="s">
        <v>32</v>
      </c>
      <c r="AX564" s="13" t="s">
        <v>77</v>
      </c>
      <c r="AY564" s="243" t="s">
        <v>121</v>
      </c>
    </row>
    <row r="565" s="14" customFormat="1">
      <c r="A565" s="14"/>
      <c r="B565" s="244"/>
      <c r="C565" s="245"/>
      <c r="D565" s="234" t="s">
        <v>130</v>
      </c>
      <c r="E565" s="246" t="s">
        <v>1</v>
      </c>
      <c r="F565" s="247" t="s">
        <v>762</v>
      </c>
      <c r="G565" s="245"/>
      <c r="H565" s="248">
        <v>2.04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4" t="s">
        <v>130</v>
      </c>
      <c r="AU565" s="254" t="s">
        <v>85</v>
      </c>
      <c r="AV565" s="14" t="s">
        <v>133</v>
      </c>
      <c r="AW565" s="14" t="s">
        <v>32</v>
      </c>
      <c r="AX565" s="14" t="s">
        <v>77</v>
      </c>
      <c r="AY565" s="254" t="s">
        <v>121</v>
      </c>
    </row>
    <row r="566" s="15" customFormat="1">
      <c r="A566" s="15"/>
      <c r="B566" s="255"/>
      <c r="C566" s="256"/>
      <c r="D566" s="234" t="s">
        <v>130</v>
      </c>
      <c r="E566" s="257" t="s">
        <v>1</v>
      </c>
      <c r="F566" s="258" t="s">
        <v>134</v>
      </c>
      <c r="G566" s="256"/>
      <c r="H566" s="259">
        <v>14.279999999999999</v>
      </c>
      <c r="I566" s="260"/>
      <c r="J566" s="256"/>
      <c r="K566" s="256"/>
      <c r="L566" s="261"/>
      <c r="M566" s="262"/>
      <c r="N566" s="263"/>
      <c r="O566" s="263"/>
      <c r="P566" s="263"/>
      <c r="Q566" s="263"/>
      <c r="R566" s="263"/>
      <c r="S566" s="263"/>
      <c r="T566" s="26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5" t="s">
        <v>130</v>
      </c>
      <c r="AU566" s="265" t="s">
        <v>85</v>
      </c>
      <c r="AV566" s="15" t="s">
        <v>128</v>
      </c>
      <c r="AW566" s="15" t="s">
        <v>32</v>
      </c>
      <c r="AX566" s="15" t="s">
        <v>82</v>
      </c>
      <c r="AY566" s="265" t="s">
        <v>121</v>
      </c>
    </row>
    <row r="567" s="2" customFormat="1" ht="24.15" customHeight="1">
      <c r="A567" s="39"/>
      <c r="B567" s="40"/>
      <c r="C567" s="270" t="s">
        <v>763</v>
      </c>
      <c r="D567" s="270" t="s">
        <v>268</v>
      </c>
      <c r="E567" s="271" t="s">
        <v>764</v>
      </c>
      <c r="F567" s="272" t="s">
        <v>765</v>
      </c>
      <c r="G567" s="273" t="s">
        <v>336</v>
      </c>
      <c r="H567" s="274">
        <v>3.1000000000000001</v>
      </c>
      <c r="I567" s="275"/>
      <c r="J567" s="276">
        <f>ROUND(I567*H567,2)</f>
        <v>0</v>
      </c>
      <c r="K567" s="272" t="s">
        <v>1</v>
      </c>
      <c r="L567" s="277"/>
      <c r="M567" s="278" t="s">
        <v>1</v>
      </c>
      <c r="N567" s="279" t="s">
        <v>42</v>
      </c>
      <c r="O567" s="92"/>
      <c r="P567" s="228">
        <f>O567*H567</f>
        <v>0</v>
      </c>
      <c r="Q567" s="228">
        <v>0.69999999999999996</v>
      </c>
      <c r="R567" s="228">
        <f>Q567*H567</f>
        <v>2.1699999999999999</v>
      </c>
      <c r="S567" s="228">
        <v>0</v>
      </c>
      <c r="T567" s="22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0" t="s">
        <v>166</v>
      </c>
      <c r="AT567" s="230" t="s">
        <v>268</v>
      </c>
      <c r="AU567" s="230" t="s">
        <v>85</v>
      </c>
      <c r="AY567" s="18" t="s">
        <v>121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18" t="s">
        <v>82</v>
      </c>
      <c r="BK567" s="231">
        <f>ROUND(I567*H567,2)</f>
        <v>0</v>
      </c>
      <c r="BL567" s="18" t="s">
        <v>128</v>
      </c>
      <c r="BM567" s="230" t="s">
        <v>766</v>
      </c>
    </row>
    <row r="568" s="13" customFormat="1">
      <c r="A568" s="13"/>
      <c r="B568" s="232"/>
      <c r="C568" s="233"/>
      <c r="D568" s="234" t="s">
        <v>130</v>
      </c>
      <c r="E568" s="235" t="s">
        <v>1</v>
      </c>
      <c r="F568" s="236" t="s">
        <v>767</v>
      </c>
      <c r="G568" s="233"/>
      <c r="H568" s="237">
        <v>1.02</v>
      </c>
      <c r="I568" s="238"/>
      <c r="J568" s="233"/>
      <c r="K568" s="233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130</v>
      </c>
      <c r="AU568" s="243" t="s">
        <v>85</v>
      </c>
      <c r="AV568" s="13" t="s">
        <v>85</v>
      </c>
      <c r="AW568" s="13" t="s">
        <v>32</v>
      </c>
      <c r="AX568" s="13" t="s">
        <v>77</v>
      </c>
      <c r="AY568" s="243" t="s">
        <v>121</v>
      </c>
    </row>
    <row r="569" s="14" customFormat="1">
      <c r="A569" s="14"/>
      <c r="B569" s="244"/>
      <c r="C569" s="245"/>
      <c r="D569" s="234" t="s">
        <v>130</v>
      </c>
      <c r="E569" s="246" t="s">
        <v>1</v>
      </c>
      <c r="F569" s="247" t="s">
        <v>759</v>
      </c>
      <c r="G569" s="245"/>
      <c r="H569" s="248">
        <v>1.02</v>
      </c>
      <c r="I569" s="249"/>
      <c r="J569" s="245"/>
      <c r="K569" s="245"/>
      <c r="L569" s="250"/>
      <c r="M569" s="251"/>
      <c r="N569" s="252"/>
      <c r="O569" s="252"/>
      <c r="P569" s="252"/>
      <c r="Q569" s="252"/>
      <c r="R569" s="252"/>
      <c r="S569" s="252"/>
      <c r="T569" s="25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4" t="s">
        <v>130</v>
      </c>
      <c r="AU569" s="254" t="s">
        <v>85</v>
      </c>
      <c r="AV569" s="14" t="s">
        <v>133</v>
      </c>
      <c r="AW569" s="14" t="s">
        <v>32</v>
      </c>
      <c r="AX569" s="14" t="s">
        <v>77</v>
      </c>
      <c r="AY569" s="254" t="s">
        <v>121</v>
      </c>
    </row>
    <row r="570" s="13" customFormat="1">
      <c r="A570" s="13"/>
      <c r="B570" s="232"/>
      <c r="C570" s="233"/>
      <c r="D570" s="234" t="s">
        <v>130</v>
      </c>
      <c r="E570" s="235" t="s">
        <v>1</v>
      </c>
      <c r="F570" s="236" t="s">
        <v>767</v>
      </c>
      <c r="G570" s="233"/>
      <c r="H570" s="237">
        <v>1.02</v>
      </c>
      <c r="I570" s="238"/>
      <c r="J570" s="233"/>
      <c r="K570" s="233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130</v>
      </c>
      <c r="AU570" s="243" t="s">
        <v>85</v>
      </c>
      <c r="AV570" s="13" t="s">
        <v>85</v>
      </c>
      <c r="AW570" s="13" t="s">
        <v>32</v>
      </c>
      <c r="AX570" s="13" t="s">
        <v>77</v>
      </c>
      <c r="AY570" s="243" t="s">
        <v>121</v>
      </c>
    </row>
    <row r="571" s="14" customFormat="1">
      <c r="A571" s="14"/>
      <c r="B571" s="244"/>
      <c r="C571" s="245"/>
      <c r="D571" s="234" t="s">
        <v>130</v>
      </c>
      <c r="E571" s="246" t="s">
        <v>1</v>
      </c>
      <c r="F571" s="247" t="s">
        <v>761</v>
      </c>
      <c r="G571" s="245"/>
      <c r="H571" s="248">
        <v>1.02</v>
      </c>
      <c r="I571" s="249"/>
      <c r="J571" s="245"/>
      <c r="K571" s="245"/>
      <c r="L571" s="250"/>
      <c r="M571" s="251"/>
      <c r="N571" s="252"/>
      <c r="O571" s="252"/>
      <c r="P571" s="252"/>
      <c r="Q571" s="252"/>
      <c r="R571" s="252"/>
      <c r="S571" s="252"/>
      <c r="T571" s="253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4" t="s">
        <v>130</v>
      </c>
      <c r="AU571" s="254" t="s">
        <v>85</v>
      </c>
      <c r="AV571" s="14" t="s">
        <v>133</v>
      </c>
      <c r="AW571" s="14" t="s">
        <v>32</v>
      </c>
      <c r="AX571" s="14" t="s">
        <v>77</v>
      </c>
      <c r="AY571" s="254" t="s">
        <v>121</v>
      </c>
    </row>
    <row r="572" s="13" customFormat="1">
      <c r="A572" s="13"/>
      <c r="B572" s="232"/>
      <c r="C572" s="233"/>
      <c r="D572" s="234" t="s">
        <v>130</v>
      </c>
      <c r="E572" s="235" t="s">
        <v>1</v>
      </c>
      <c r="F572" s="236" t="s">
        <v>767</v>
      </c>
      <c r="G572" s="233"/>
      <c r="H572" s="237">
        <v>1.02</v>
      </c>
      <c r="I572" s="238"/>
      <c r="J572" s="233"/>
      <c r="K572" s="233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130</v>
      </c>
      <c r="AU572" s="243" t="s">
        <v>85</v>
      </c>
      <c r="AV572" s="13" t="s">
        <v>85</v>
      </c>
      <c r="AW572" s="13" t="s">
        <v>32</v>
      </c>
      <c r="AX572" s="13" t="s">
        <v>77</v>
      </c>
      <c r="AY572" s="243" t="s">
        <v>121</v>
      </c>
    </row>
    <row r="573" s="14" customFormat="1">
      <c r="A573" s="14"/>
      <c r="B573" s="244"/>
      <c r="C573" s="245"/>
      <c r="D573" s="234" t="s">
        <v>130</v>
      </c>
      <c r="E573" s="246" t="s">
        <v>1</v>
      </c>
      <c r="F573" s="247" t="s">
        <v>762</v>
      </c>
      <c r="G573" s="245"/>
      <c r="H573" s="248">
        <v>1.02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130</v>
      </c>
      <c r="AU573" s="254" t="s">
        <v>85</v>
      </c>
      <c r="AV573" s="14" t="s">
        <v>133</v>
      </c>
      <c r="AW573" s="14" t="s">
        <v>32</v>
      </c>
      <c r="AX573" s="14" t="s">
        <v>77</v>
      </c>
      <c r="AY573" s="254" t="s">
        <v>121</v>
      </c>
    </row>
    <row r="574" s="15" customFormat="1">
      <c r="A574" s="15"/>
      <c r="B574" s="255"/>
      <c r="C574" s="256"/>
      <c r="D574" s="234" t="s">
        <v>130</v>
      </c>
      <c r="E574" s="257" t="s">
        <v>1</v>
      </c>
      <c r="F574" s="258" t="s">
        <v>134</v>
      </c>
      <c r="G574" s="256"/>
      <c r="H574" s="259">
        <v>3.0600000000000001</v>
      </c>
      <c r="I574" s="260"/>
      <c r="J574" s="256"/>
      <c r="K574" s="256"/>
      <c r="L574" s="261"/>
      <c r="M574" s="262"/>
      <c r="N574" s="263"/>
      <c r="O574" s="263"/>
      <c r="P574" s="263"/>
      <c r="Q574" s="263"/>
      <c r="R574" s="263"/>
      <c r="S574" s="263"/>
      <c r="T574" s="264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65" t="s">
        <v>130</v>
      </c>
      <c r="AU574" s="265" t="s">
        <v>85</v>
      </c>
      <c r="AV574" s="15" t="s">
        <v>128</v>
      </c>
      <c r="AW574" s="15" t="s">
        <v>32</v>
      </c>
      <c r="AX574" s="15" t="s">
        <v>77</v>
      </c>
      <c r="AY574" s="265" t="s">
        <v>121</v>
      </c>
    </row>
    <row r="575" s="13" customFormat="1">
      <c r="A575" s="13"/>
      <c r="B575" s="232"/>
      <c r="C575" s="233"/>
      <c r="D575" s="234" t="s">
        <v>130</v>
      </c>
      <c r="E575" s="235" t="s">
        <v>1</v>
      </c>
      <c r="F575" s="236" t="s">
        <v>768</v>
      </c>
      <c r="G575" s="233"/>
      <c r="H575" s="237">
        <v>3.1000000000000001</v>
      </c>
      <c r="I575" s="238"/>
      <c r="J575" s="233"/>
      <c r="K575" s="233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130</v>
      </c>
      <c r="AU575" s="243" t="s">
        <v>85</v>
      </c>
      <c r="AV575" s="13" t="s">
        <v>85</v>
      </c>
      <c r="AW575" s="13" t="s">
        <v>32</v>
      </c>
      <c r="AX575" s="13" t="s">
        <v>82</v>
      </c>
      <c r="AY575" s="243" t="s">
        <v>121</v>
      </c>
    </row>
    <row r="576" s="2" customFormat="1" ht="16.5" customHeight="1">
      <c r="A576" s="39"/>
      <c r="B576" s="40"/>
      <c r="C576" s="270" t="s">
        <v>769</v>
      </c>
      <c r="D576" s="270" t="s">
        <v>268</v>
      </c>
      <c r="E576" s="271" t="s">
        <v>770</v>
      </c>
      <c r="F576" s="272" t="s">
        <v>771</v>
      </c>
      <c r="G576" s="273" t="s">
        <v>336</v>
      </c>
      <c r="H576" s="274">
        <v>6.1200000000000001</v>
      </c>
      <c r="I576" s="275"/>
      <c r="J576" s="276">
        <f>ROUND(I576*H576,2)</f>
        <v>0</v>
      </c>
      <c r="K576" s="272" t="s">
        <v>1</v>
      </c>
      <c r="L576" s="277"/>
      <c r="M576" s="278" t="s">
        <v>1</v>
      </c>
      <c r="N576" s="279" t="s">
        <v>42</v>
      </c>
      <c r="O576" s="92"/>
      <c r="P576" s="228">
        <f>O576*H576</f>
        <v>0</v>
      </c>
      <c r="Q576" s="228">
        <v>0.64500000000000002</v>
      </c>
      <c r="R576" s="228">
        <f>Q576*H576</f>
        <v>3.9474</v>
      </c>
      <c r="S576" s="228">
        <v>0</v>
      </c>
      <c r="T576" s="229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30" t="s">
        <v>166</v>
      </c>
      <c r="AT576" s="230" t="s">
        <v>268</v>
      </c>
      <c r="AU576" s="230" t="s">
        <v>85</v>
      </c>
      <c r="AY576" s="18" t="s">
        <v>121</v>
      </c>
      <c r="BE576" s="231">
        <f>IF(N576="základní",J576,0)</f>
        <v>0</v>
      </c>
      <c r="BF576" s="231">
        <f>IF(N576="snížená",J576,0)</f>
        <v>0</v>
      </c>
      <c r="BG576" s="231">
        <f>IF(N576="zákl. přenesená",J576,0)</f>
        <v>0</v>
      </c>
      <c r="BH576" s="231">
        <f>IF(N576="sníž. přenesená",J576,0)</f>
        <v>0</v>
      </c>
      <c r="BI576" s="231">
        <f>IF(N576="nulová",J576,0)</f>
        <v>0</v>
      </c>
      <c r="BJ576" s="18" t="s">
        <v>82</v>
      </c>
      <c r="BK576" s="231">
        <f>ROUND(I576*H576,2)</f>
        <v>0</v>
      </c>
      <c r="BL576" s="18" t="s">
        <v>128</v>
      </c>
      <c r="BM576" s="230" t="s">
        <v>772</v>
      </c>
    </row>
    <row r="577" s="2" customFormat="1">
      <c r="A577" s="39"/>
      <c r="B577" s="40"/>
      <c r="C577" s="41"/>
      <c r="D577" s="234" t="s">
        <v>138</v>
      </c>
      <c r="E577" s="41"/>
      <c r="F577" s="266" t="s">
        <v>773</v>
      </c>
      <c r="G577" s="41"/>
      <c r="H577" s="41"/>
      <c r="I577" s="267"/>
      <c r="J577" s="41"/>
      <c r="K577" s="41"/>
      <c r="L577" s="45"/>
      <c r="M577" s="268"/>
      <c r="N577" s="269"/>
      <c r="O577" s="92"/>
      <c r="P577" s="92"/>
      <c r="Q577" s="92"/>
      <c r="R577" s="92"/>
      <c r="S577" s="92"/>
      <c r="T577" s="93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18" t="s">
        <v>138</v>
      </c>
      <c r="AU577" s="18" t="s">
        <v>85</v>
      </c>
    </row>
    <row r="578" s="13" customFormat="1">
      <c r="A578" s="13"/>
      <c r="B578" s="232"/>
      <c r="C578" s="233"/>
      <c r="D578" s="234" t="s">
        <v>130</v>
      </c>
      <c r="E578" s="235" t="s">
        <v>1</v>
      </c>
      <c r="F578" s="236" t="s">
        <v>758</v>
      </c>
      <c r="G578" s="233"/>
      <c r="H578" s="237">
        <v>2.04</v>
      </c>
      <c r="I578" s="238"/>
      <c r="J578" s="233"/>
      <c r="K578" s="233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130</v>
      </c>
      <c r="AU578" s="243" t="s">
        <v>85</v>
      </c>
      <c r="AV578" s="13" t="s">
        <v>85</v>
      </c>
      <c r="AW578" s="13" t="s">
        <v>32</v>
      </c>
      <c r="AX578" s="13" t="s">
        <v>77</v>
      </c>
      <c r="AY578" s="243" t="s">
        <v>121</v>
      </c>
    </row>
    <row r="579" s="14" customFormat="1">
      <c r="A579" s="14"/>
      <c r="B579" s="244"/>
      <c r="C579" s="245"/>
      <c r="D579" s="234" t="s">
        <v>130</v>
      </c>
      <c r="E579" s="246" t="s">
        <v>1</v>
      </c>
      <c r="F579" s="247" t="s">
        <v>759</v>
      </c>
      <c r="G579" s="245"/>
      <c r="H579" s="248">
        <v>2.04</v>
      </c>
      <c r="I579" s="249"/>
      <c r="J579" s="245"/>
      <c r="K579" s="245"/>
      <c r="L579" s="250"/>
      <c r="M579" s="251"/>
      <c r="N579" s="252"/>
      <c r="O579" s="252"/>
      <c r="P579" s="252"/>
      <c r="Q579" s="252"/>
      <c r="R579" s="252"/>
      <c r="S579" s="252"/>
      <c r="T579" s="25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4" t="s">
        <v>130</v>
      </c>
      <c r="AU579" s="254" t="s">
        <v>85</v>
      </c>
      <c r="AV579" s="14" t="s">
        <v>133</v>
      </c>
      <c r="AW579" s="14" t="s">
        <v>32</v>
      </c>
      <c r="AX579" s="14" t="s">
        <v>77</v>
      </c>
      <c r="AY579" s="254" t="s">
        <v>121</v>
      </c>
    </row>
    <row r="580" s="13" customFormat="1">
      <c r="A580" s="13"/>
      <c r="B580" s="232"/>
      <c r="C580" s="233"/>
      <c r="D580" s="234" t="s">
        <v>130</v>
      </c>
      <c r="E580" s="235" t="s">
        <v>1</v>
      </c>
      <c r="F580" s="236" t="s">
        <v>758</v>
      </c>
      <c r="G580" s="233"/>
      <c r="H580" s="237">
        <v>2.04</v>
      </c>
      <c r="I580" s="238"/>
      <c r="J580" s="233"/>
      <c r="K580" s="233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130</v>
      </c>
      <c r="AU580" s="243" t="s">
        <v>85</v>
      </c>
      <c r="AV580" s="13" t="s">
        <v>85</v>
      </c>
      <c r="AW580" s="13" t="s">
        <v>32</v>
      </c>
      <c r="AX580" s="13" t="s">
        <v>77</v>
      </c>
      <c r="AY580" s="243" t="s">
        <v>121</v>
      </c>
    </row>
    <row r="581" s="14" customFormat="1">
      <c r="A581" s="14"/>
      <c r="B581" s="244"/>
      <c r="C581" s="245"/>
      <c r="D581" s="234" t="s">
        <v>130</v>
      </c>
      <c r="E581" s="246" t="s">
        <v>1</v>
      </c>
      <c r="F581" s="247" t="s">
        <v>761</v>
      </c>
      <c r="G581" s="245"/>
      <c r="H581" s="248">
        <v>2.04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130</v>
      </c>
      <c r="AU581" s="254" t="s">
        <v>85</v>
      </c>
      <c r="AV581" s="14" t="s">
        <v>133</v>
      </c>
      <c r="AW581" s="14" t="s">
        <v>32</v>
      </c>
      <c r="AX581" s="14" t="s">
        <v>77</v>
      </c>
      <c r="AY581" s="254" t="s">
        <v>121</v>
      </c>
    </row>
    <row r="582" s="13" customFormat="1">
      <c r="A582" s="13"/>
      <c r="B582" s="232"/>
      <c r="C582" s="233"/>
      <c r="D582" s="234" t="s">
        <v>130</v>
      </c>
      <c r="E582" s="235" t="s">
        <v>1</v>
      </c>
      <c r="F582" s="236" t="s">
        <v>758</v>
      </c>
      <c r="G582" s="233"/>
      <c r="H582" s="237">
        <v>2.04</v>
      </c>
      <c r="I582" s="238"/>
      <c r="J582" s="233"/>
      <c r="K582" s="233"/>
      <c r="L582" s="239"/>
      <c r="M582" s="240"/>
      <c r="N582" s="241"/>
      <c r="O582" s="241"/>
      <c r="P582" s="241"/>
      <c r="Q582" s="241"/>
      <c r="R582" s="241"/>
      <c r="S582" s="241"/>
      <c r="T582" s="24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3" t="s">
        <v>130</v>
      </c>
      <c r="AU582" s="243" t="s">
        <v>85</v>
      </c>
      <c r="AV582" s="13" t="s">
        <v>85</v>
      </c>
      <c r="AW582" s="13" t="s">
        <v>32</v>
      </c>
      <c r="AX582" s="13" t="s">
        <v>77</v>
      </c>
      <c r="AY582" s="243" t="s">
        <v>121</v>
      </c>
    </row>
    <row r="583" s="14" customFormat="1">
      <c r="A583" s="14"/>
      <c r="B583" s="244"/>
      <c r="C583" s="245"/>
      <c r="D583" s="234" t="s">
        <v>130</v>
      </c>
      <c r="E583" s="246" t="s">
        <v>1</v>
      </c>
      <c r="F583" s="247" t="s">
        <v>762</v>
      </c>
      <c r="G583" s="245"/>
      <c r="H583" s="248">
        <v>2.04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130</v>
      </c>
      <c r="AU583" s="254" t="s">
        <v>85</v>
      </c>
      <c r="AV583" s="14" t="s">
        <v>133</v>
      </c>
      <c r="AW583" s="14" t="s">
        <v>32</v>
      </c>
      <c r="AX583" s="14" t="s">
        <v>77</v>
      </c>
      <c r="AY583" s="254" t="s">
        <v>121</v>
      </c>
    </row>
    <row r="584" s="15" customFormat="1">
      <c r="A584" s="15"/>
      <c r="B584" s="255"/>
      <c r="C584" s="256"/>
      <c r="D584" s="234" t="s">
        <v>130</v>
      </c>
      <c r="E584" s="257" t="s">
        <v>1</v>
      </c>
      <c r="F584" s="258" t="s">
        <v>134</v>
      </c>
      <c r="G584" s="256"/>
      <c r="H584" s="259">
        <v>6.1200000000000001</v>
      </c>
      <c r="I584" s="260"/>
      <c r="J584" s="256"/>
      <c r="K584" s="256"/>
      <c r="L584" s="261"/>
      <c r="M584" s="262"/>
      <c r="N584" s="263"/>
      <c r="O584" s="263"/>
      <c r="P584" s="263"/>
      <c r="Q584" s="263"/>
      <c r="R584" s="263"/>
      <c r="S584" s="263"/>
      <c r="T584" s="264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5" t="s">
        <v>130</v>
      </c>
      <c r="AU584" s="265" t="s">
        <v>85</v>
      </c>
      <c r="AV584" s="15" t="s">
        <v>128</v>
      </c>
      <c r="AW584" s="15" t="s">
        <v>32</v>
      </c>
      <c r="AX584" s="15" t="s">
        <v>82</v>
      </c>
      <c r="AY584" s="265" t="s">
        <v>121</v>
      </c>
    </row>
    <row r="585" s="2" customFormat="1" ht="21.75" customHeight="1">
      <c r="A585" s="39"/>
      <c r="B585" s="40"/>
      <c r="C585" s="219" t="s">
        <v>774</v>
      </c>
      <c r="D585" s="219" t="s">
        <v>123</v>
      </c>
      <c r="E585" s="220" t="s">
        <v>775</v>
      </c>
      <c r="F585" s="221" t="s">
        <v>776</v>
      </c>
      <c r="G585" s="222" t="s">
        <v>173</v>
      </c>
      <c r="H585" s="223">
        <v>9.6999999999999993</v>
      </c>
      <c r="I585" s="224"/>
      <c r="J585" s="225">
        <f>ROUND(I585*H585,2)</f>
        <v>0</v>
      </c>
      <c r="K585" s="221" t="s">
        <v>127</v>
      </c>
      <c r="L585" s="45"/>
      <c r="M585" s="226" t="s">
        <v>1</v>
      </c>
      <c r="N585" s="227" t="s">
        <v>42</v>
      </c>
      <c r="O585" s="92"/>
      <c r="P585" s="228">
        <f>O585*H585</f>
        <v>0</v>
      </c>
      <c r="Q585" s="228">
        <v>1.08911</v>
      </c>
      <c r="R585" s="228">
        <f>Q585*H585</f>
        <v>10.564366999999999</v>
      </c>
      <c r="S585" s="228">
        <v>0</v>
      </c>
      <c r="T585" s="229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30" t="s">
        <v>128</v>
      </c>
      <c r="AT585" s="230" t="s">
        <v>123</v>
      </c>
      <c r="AU585" s="230" t="s">
        <v>85</v>
      </c>
      <c r="AY585" s="18" t="s">
        <v>121</v>
      </c>
      <c r="BE585" s="231">
        <f>IF(N585="základní",J585,0)</f>
        <v>0</v>
      </c>
      <c r="BF585" s="231">
        <f>IF(N585="snížená",J585,0)</f>
        <v>0</v>
      </c>
      <c r="BG585" s="231">
        <f>IF(N585="zákl. přenesená",J585,0)</f>
        <v>0</v>
      </c>
      <c r="BH585" s="231">
        <f>IF(N585="sníž. přenesená",J585,0)</f>
        <v>0</v>
      </c>
      <c r="BI585" s="231">
        <f>IF(N585="nulová",J585,0)</f>
        <v>0</v>
      </c>
      <c r="BJ585" s="18" t="s">
        <v>82</v>
      </c>
      <c r="BK585" s="231">
        <f>ROUND(I585*H585,2)</f>
        <v>0</v>
      </c>
      <c r="BL585" s="18" t="s">
        <v>128</v>
      </c>
      <c r="BM585" s="230" t="s">
        <v>777</v>
      </c>
    </row>
    <row r="586" s="13" customFormat="1">
      <c r="A586" s="13"/>
      <c r="B586" s="232"/>
      <c r="C586" s="233"/>
      <c r="D586" s="234" t="s">
        <v>130</v>
      </c>
      <c r="E586" s="235" t="s">
        <v>1</v>
      </c>
      <c r="F586" s="236" t="s">
        <v>778</v>
      </c>
      <c r="G586" s="233"/>
      <c r="H586" s="237">
        <v>9.6999999999999993</v>
      </c>
      <c r="I586" s="238"/>
      <c r="J586" s="233"/>
      <c r="K586" s="233"/>
      <c r="L586" s="239"/>
      <c r="M586" s="240"/>
      <c r="N586" s="241"/>
      <c r="O586" s="241"/>
      <c r="P586" s="241"/>
      <c r="Q586" s="241"/>
      <c r="R586" s="241"/>
      <c r="S586" s="241"/>
      <c r="T586" s="24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3" t="s">
        <v>130</v>
      </c>
      <c r="AU586" s="243" t="s">
        <v>85</v>
      </c>
      <c r="AV586" s="13" t="s">
        <v>85</v>
      </c>
      <c r="AW586" s="13" t="s">
        <v>32</v>
      </c>
      <c r="AX586" s="13" t="s">
        <v>77</v>
      </c>
      <c r="AY586" s="243" t="s">
        <v>121</v>
      </c>
    </row>
    <row r="587" s="15" customFormat="1">
      <c r="A587" s="15"/>
      <c r="B587" s="255"/>
      <c r="C587" s="256"/>
      <c r="D587" s="234" t="s">
        <v>130</v>
      </c>
      <c r="E587" s="257" t="s">
        <v>1</v>
      </c>
      <c r="F587" s="258" t="s">
        <v>134</v>
      </c>
      <c r="G587" s="256"/>
      <c r="H587" s="259">
        <v>9.6999999999999993</v>
      </c>
      <c r="I587" s="260"/>
      <c r="J587" s="256"/>
      <c r="K587" s="256"/>
      <c r="L587" s="261"/>
      <c r="M587" s="262"/>
      <c r="N587" s="263"/>
      <c r="O587" s="263"/>
      <c r="P587" s="263"/>
      <c r="Q587" s="263"/>
      <c r="R587" s="263"/>
      <c r="S587" s="263"/>
      <c r="T587" s="264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65" t="s">
        <v>130</v>
      </c>
      <c r="AU587" s="265" t="s">
        <v>85</v>
      </c>
      <c r="AV587" s="15" t="s">
        <v>128</v>
      </c>
      <c r="AW587" s="15" t="s">
        <v>32</v>
      </c>
      <c r="AX587" s="15" t="s">
        <v>82</v>
      </c>
      <c r="AY587" s="265" t="s">
        <v>121</v>
      </c>
    </row>
    <row r="588" s="2" customFormat="1" ht="24.15" customHeight="1">
      <c r="A588" s="39"/>
      <c r="B588" s="40"/>
      <c r="C588" s="270" t="s">
        <v>779</v>
      </c>
      <c r="D588" s="270" t="s">
        <v>268</v>
      </c>
      <c r="E588" s="271" t="s">
        <v>780</v>
      </c>
      <c r="F588" s="272" t="s">
        <v>781</v>
      </c>
      <c r="G588" s="273" t="s">
        <v>336</v>
      </c>
      <c r="H588" s="274">
        <v>2.04</v>
      </c>
      <c r="I588" s="275"/>
      <c r="J588" s="276">
        <f>ROUND(I588*H588,2)</f>
        <v>0</v>
      </c>
      <c r="K588" s="272" t="s">
        <v>1</v>
      </c>
      <c r="L588" s="277"/>
      <c r="M588" s="278" t="s">
        <v>1</v>
      </c>
      <c r="N588" s="279" t="s">
        <v>42</v>
      </c>
      <c r="O588" s="92"/>
      <c r="P588" s="228">
        <f>O588*H588</f>
        <v>0</v>
      </c>
      <c r="Q588" s="228">
        <v>0.90000000000000002</v>
      </c>
      <c r="R588" s="228">
        <f>Q588*H588</f>
        <v>1.8360000000000001</v>
      </c>
      <c r="S588" s="228">
        <v>0</v>
      </c>
      <c r="T588" s="229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30" t="s">
        <v>166</v>
      </c>
      <c r="AT588" s="230" t="s">
        <v>268</v>
      </c>
      <c r="AU588" s="230" t="s">
        <v>85</v>
      </c>
      <c r="AY588" s="18" t="s">
        <v>121</v>
      </c>
      <c r="BE588" s="231">
        <f>IF(N588="základní",J588,0)</f>
        <v>0</v>
      </c>
      <c r="BF588" s="231">
        <f>IF(N588="snížená",J588,0)</f>
        <v>0</v>
      </c>
      <c r="BG588" s="231">
        <f>IF(N588="zákl. přenesená",J588,0)</f>
        <v>0</v>
      </c>
      <c r="BH588" s="231">
        <f>IF(N588="sníž. přenesená",J588,0)</f>
        <v>0</v>
      </c>
      <c r="BI588" s="231">
        <f>IF(N588="nulová",J588,0)</f>
        <v>0</v>
      </c>
      <c r="BJ588" s="18" t="s">
        <v>82</v>
      </c>
      <c r="BK588" s="231">
        <f>ROUND(I588*H588,2)</f>
        <v>0</v>
      </c>
      <c r="BL588" s="18" t="s">
        <v>128</v>
      </c>
      <c r="BM588" s="230" t="s">
        <v>782</v>
      </c>
    </row>
    <row r="589" s="13" customFormat="1">
      <c r="A589" s="13"/>
      <c r="B589" s="232"/>
      <c r="C589" s="233"/>
      <c r="D589" s="234" t="s">
        <v>130</v>
      </c>
      <c r="E589" s="235" t="s">
        <v>1</v>
      </c>
      <c r="F589" s="236" t="s">
        <v>783</v>
      </c>
      <c r="G589" s="233"/>
      <c r="H589" s="237">
        <v>2.04</v>
      </c>
      <c r="I589" s="238"/>
      <c r="J589" s="233"/>
      <c r="K589" s="233"/>
      <c r="L589" s="239"/>
      <c r="M589" s="240"/>
      <c r="N589" s="241"/>
      <c r="O589" s="241"/>
      <c r="P589" s="241"/>
      <c r="Q589" s="241"/>
      <c r="R589" s="241"/>
      <c r="S589" s="241"/>
      <c r="T589" s="24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3" t="s">
        <v>130</v>
      </c>
      <c r="AU589" s="243" t="s">
        <v>85</v>
      </c>
      <c r="AV589" s="13" t="s">
        <v>85</v>
      </c>
      <c r="AW589" s="13" t="s">
        <v>32</v>
      </c>
      <c r="AX589" s="13" t="s">
        <v>77</v>
      </c>
      <c r="AY589" s="243" t="s">
        <v>121</v>
      </c>
    </row>
    <row r="590" s="15" customFormat="1">
      <c r="A590" s="15"/>
      <c r="B590" s="255"/>
      <c r="C590" s="256"/>
      <c r="D590" s="234" t="s">
        <v>130</v>
      </c>
      <c r="E590" s="257" t="s">
        <v>1</v>
      </c>
      <c r="F590" s="258" t="s">
        <v>134</v>
      </c>
      <c r="G590" s="256"/>
      <c r="H590" s="259">
        <v>2.04</v>
      </c>
      <c r="I590" s="260"/>
      <c r="J590" s="256"/>
      <c r="K590" s="256"/>
      <c r="L590" s="261"/>
      <c r="M590" s="262"/>
      <c r="N590" s="263"/>
      <c r="O590" s="263"/>
      <c r="P590" s="263"/>
      <c r="Q590" s="263"/>
      <c r="R590" s="263"/>
      <c r="S590" s="263"/>
      <c r="T590" s="264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65" t="s">
        <v>130</v>
      </c>
      <c r="AU590" s="265" t="s">
        <v>85</v>
      </c>
      <c r="AV590" s="15" t="s">
        <v>128</v>
      </c>
      <c r="AW590" s="15" t="s">
        <v>32</v>
      </c>
      <c r="AX590" s="15" t="s">
        <v>82</v>
      </c>
      <c r="AY590" s="265" t="s">
        <v>121</v>
      </c>
    </row>
    <row r="591" s="2" customFormat="1" ht="24.15" customHeight="1">
      <c r="A591" s="39"/>
      <c r="B591" s="40"/>
      <c r="C591" s="270" t="s">
        <v>784</v>
      </c>
      <c r="D591" s="270" t="s">
        <v>268</v>
      </c>
      <c r="E591" s="271" t="s">
        <v>785</v>
      </c>
      <c r="F591" s="272" t="s">
        <v>786</v>
      </c>
      <c r="G591" s="273" t="s">
        <v>336</v>
      </c>
      <c r="H591" s="274">
        <v>1.02</v>
      </c>
      <c r="I591" s="275"/>
      <c r="J591" s="276">
        <f>ROUND(I591*H591,2)</f>
        <v>0</v>
      </c>
      <c r="K591" s="272" t="s">
        <v>1</v>
      </c>
      <c r="L591" s="277"/>
      <c r="M591" s="278" t="s">
        <v>1</v>
      </c>
      <c r="N591" s="279" t="s">
        <v>42</v>
      </c>
      <c r="O591" s="92"/>
      <c r="P591" s="228">
        <f>O591*H591</f>
        <v>0</v>
      </c>
      <c r="Q591" s="228">
        <v>0.94999999999999996</v>
      </c>
      <c r="R591" s="228">
        <f>Q591*H591</f>
        <v>0.96899999999999997</v>
      </c>
      <c r="S591" s="228">
        <v>0</v>
      </c>
      <c r="T591" s="229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0" t="s">
        <v>166</v>
      </c>
      <c r="AT591" s="230" t="s">
        <v>268</v>
      </c>
      <c r="AU591" s="230" t="s">
        <v>85</v>
      </c>
      <c r="AY591" s="18" t="s">
        <v>121</v>
      </c>
      <c r="BE591" s="231">
        <f>IF(N591="základní",J591,0)</f>
        <v>0</v>
      </c>
      <c r="BF591" s="231">
        <f>IF(N591="snížená",J591,0)</f>
        <v>0</v>
      </c>
      <c r="BG591" s="231">
        <f>IF(N591="zákl. přenesená",J591,0)</f>
        <v>0</v>
      </c>
      <c r="BH591" s="231">
        <f>IF(N591="sníž. přenesená",J591,0)</f>
        <v>0</v>
      </c>
      <c r="BI591" s="231">
        <f>IF(N591="nulová",J591,0)</f>
        <v>0</v>
      </c>
      <c r="BJ591" s="18" t="s">
        <v>82</v>
      </c>
      <c r="BK591" s="231">
        <f>ROUND(I591*H591,2)</f>
        <v>0</v>
      </c>
      <c r="BL591" s="18" t="s">
        <v>128</v>
      </c>
      <c r="BM591" s="230" t="s">
        <v>787</v>
      </c>
    </row>
    <row r="592" s="13" customFormat="1">
      <c r="A592" s="13"/>
      <c r="B592" s="232"/>
      <c r="C592" s="233"/>
      <c r="D592" s="234" t="s">
        <v>130</v>
      </c>
      <c r="E592" s="235" t="s">
        <v>1</v>
      </c>
      <c r="F592" s="236" t="s">
        <v>788</v>
      </c>
      <c r="G592" s="233"/>
      <c r="H592" s="237">
        <v>1.02</v>
      </c>
      <c r="I592" s="238"/>
      <c r="J592" s="233"/>
      <c r="K592" s="233"/>
      <c r="L592" s="239"/>
      <c r="M592" s="240"/>
      <c r="N592" s="241"/>
      <c r="O592" s="241"/>
      <c r="P592" s="241"/>
      <c r="Q592" s="241"/>
      <c r="R592" s="241"/>
      <c r="S592" s="241"/>
      <c r="T592" s="24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3" t="s">
        <v>130</v>
      </c>
      <c r="AU592" s="243" t="s">
        <v>85</v>
      </c>
      <c r="AV592" s="13" t="s">
        <v>85</v>
      </c>
      <c r="AW592" s="13" t="s">
        <v>32</v>
      </c>
      <c r="AX592" s="13" t="s">
        <v>77</v>
      </c>
      <c r="AY592" s="243" t="s">
        <v>121</v>
      </c>
    </row>
    <row r="593" s="14" customFormat="1">
      <c r="A593" s="14"/>
      <c r="B593" s="244"/>
      <c r="C593" s="245"/>
      <c r="D593" s="234" t="s">
        <v>130</v>
      </c>
      <c r="E593" s="246" t="s">
        <v>1</v>
      </c>
      <c r="F593" s="247" t="s">
        <v>789</v>
      </c>
      <c r="G593" s="245"/>
      <c r="H593" s="248">
        <v>1.02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4" t="s">
        <v>130</v>
      </c>
      <c r="AU593" s="254" t="s">
        <v>85</v>
      </c>
      <c r="AV593" s="14" t="s">
        <v>133</v>
      </c>
      <c r="AW593" s="14" t="s">
        <v>32</v>
      </c>
      <c r="AX593" s="14" t="s">
        <v>77</v>
      </c>
      <c r="AY593" s="254" t="s">
        <v>121</v>
      </c>
    </row>
    <row r="594" s="15" customFormat="1">
      <c r="A594" s="15"/>
      <c r="B594" s="255"/>
      <c r="C594" s="256"/>
      <c r="D594" s="234" t="s">
        <v>130</v>
      </c>
      <c r="E594" s="257" t="s">
        <v>1</v>
      </c>
      <c r="F594" s="258" t="s">
        <v>134</v>
      </c>
      <c r="G594" s="256"/>
      <c r="H594" s="259">
        <v>1.02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5" t="s">
        <v>130</v>
      </c>
      <c r="AU594" s="265" t="s">
        <v>85</v>
      </c>
      <c r="AV594" s="15" t="s">
        <v>128</v>
      </c>
      <c r="AW594" s="15" t="s">
        <v>32</v>
      </c>
      <c r="AX594" s="15" t="s">
        <v>82</v>
      </c>
      <c r="AY594" s="265" t="s">
        <v>121</v>
      </c>
    </row>
    <row r="595" s="2" customFormat="1" ht="16.5" customHeight="1">
      <c r="A595" s="39"/>
      <c r="B595" s="40"/>
      <c r="C595" s="270" t="s">
        <v>790</v>
      </c>
      <c r="D595" s="270" t="s">
        <v>268</v>
      </c>
      <c r="E595" s="271" t="s">
        <v>791</v>
      </c>
      <c r="F595" s="272" t="s">
        <v>792</v>
      </c>
      <c r="G595" s="273" t="s">
        <v>336</v>
      </c>
      <c r="H595" s="274">
        <v>2.04</v>
      </c>
      <c r="I595" s="275"/>
      <c r="J595" s="276">
        <f>ROUND(I595*H595,2)</f>
        <v>0</v>
      </c>
      <c r="K595" s="272" t="s">
        <v>1</v>
      </c>
      <c r="L595" s="277"/>
      <c r="M595" s="278" t="s">
        <v>1</v>
      </c>
      <c r="N595" s="279" t="s">
        <v>42</v>
      </c>
      <c r="O595" s="92"/>
      <c r="P595" s="228">
        <f>O595*H595</f>
        <v>0</v>
      </c>
      <c r="Q595" s="228">
        <v>1.5900000000000001</v>
      </c>
      <c r="R595" s="228">
        <f>Q595*H595</f>
        <v>3.2436000000000003</v>
      </c>
      <c r="S595" s="228">
        <v>0</v>
      </c>
      <c r="T595" s="229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0" t="s">
        <v>166</v>
      </c>
      <c r="AT595" s="230" t="s">
        <v>268</v>
      </c>
      <c r="AU595" s="230" t="s">
        <v>85</v>
      </c>
      <c r="AY595" s="18" t="s">
        <v>121</v>
      </c>
      <c r="BE595" s="231">
        <f>IF(N595="základní",J595,0)</f>
        <v>0</v>
      </c>
      <c r="BF595" s="231">
        <f>IF(N595="snížená",J595,0)</f>
        <v>0</v>
      </c>
      <c r="BG595" s="231">
        <f>IF(N595="zákl. přenesená",J595,0)</f>
        <v>0</v>
      </c>
      <c r="BH595" s="231">
        <f>IF(N595="sníž. přenesená",J595,0)</f>
        <v>0</v>
      </c>
      <c r="BI595" s="231">
        <f>IF(N595="nulová",J595,0)</f>
        <v>0</v>
      </c>
      <c r="BJ595" s="18" t="s">
        <v>82</v>
      </c>
      <c r="BK595" s="231">
        <f>ROUND(I595*H595,2)</f>
        <v>0</v>
      </c>
      <c r="BL595" s="18" t="s">
        <v>128</v>
      </c>
      <c r="BM595" s="230" t="s">
        <v>793</v>
      </c>
    </row>
    <row r="596" s="2" customFormat="1">
      <c r="A596" s="39"/>
      <c r="B596" s="40"/>
      <c r="C596" s="41"/>
      <c r="D596" s="234" t="s">
        <v>138</v>
      </c>
      <c r="E596" s="41"/>
      <c r="F596" s="266" t="s">
        <v>773</v>
      </c>
      <c r="G596" s="41"/>
      <c r="H596" s="41"/>
      <c r="I596" s="267"/>
      <c r="J596" s="41"/>
      <c r="K596" s="41"/>
      <c r="L596" s="45"/>
      <c r="M596" s="268"/>
      <c r="N596" s="269"/>
      <c r="O596" s="92"/>
      <c r="P596" s="92"/>
      <c r="Q596" s="92"/>
      <c r="R596" s="92"/>
      <c r="S596" s="92"/>
      <c r="T596" s="93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T596" s="18" t="s">
        <v>138</v>
      </c>
      <c r="AU596" s="18" t="s">
        <v>85</v>
      </c>
    </row>
    <row r="597" s="13" customFormat="1">
      <c r="A597" s="13"/>
      <c r="B597" s="232"/>
      <c r="C597" s="233"/>
      <c r="D597" s="234" t="s">
        <v>130</v>
      </c>
      <c r="E597" s="235" t="s">
        <v>1</v>
      </c>
      <c r="F597" s="236" t="s">
        <v>758</v>
      </c>
      <c r="G597" s="233"/>
      <c r="H597" s="237">
        <v>2.04</v>
      </c>
      <c r="I597" s="238"/>
      <c r="J597" s="233"/>
      <c r="K597" s="233"/>
      <c r="L597" s="239"/>
      <c r="M597" s="240"/>
      <c r="N597" s="241"/>
      <c r="O597" s="241"/>
      <c r="P597" s="241"/>
      <c r="Q597" s="241"/>
      <c r="R597" s="241"/>
      <c r="S597" s="241"/>
      <c r="T597" s="24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3" t="s">
        <v>130</v>
      </c>
      <c r="AU597" s="243" t="s">
        <v>85</v>
      </c>
      <c r="AV597" s="13" t="s">
        <v>85</v>
      </c>
      <c r="AW597" s="13" t="s">
        <v>32</v>
      </c>
      <c r="AX597" s="13" t="s">
        <v>77</v>
      </c>
      <c r="AY597" s="243" t="s">
        <v>121</v>
      </c>
    </row>
    <row r="598" s="14" customFormat="1">
      <c r="A598" s="14"/>
      <c r="B598" s="244"/>
      <c r="C598" s="245"/>
      <c r="D598" s="234" t="s">
        <v>130</v>
      </c>
      <c r="E598" s="246" t="s">
        <v>1</v>
      </c>
      <c r="F598" s="247" t="s">
        <v>789</v>
      </c>
      <c r="G598" s="245"/>
      <c r="H598" s="248">
        <v>2.04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130</v>
      </c>
      <c r="AU598" s="254" t="s">
        <v>85</v>
      </c>
      <c r="AV598" s="14" t="s">
        <v>133</v>
      </c>
      <c r="AW598" s="14" t="s">
        <v>32</v>
      </c>
      <c r="AX598" s="14" t="s">
        <v>77</v>
      </c>
      <c r="AY598" s="254" t="s">
        <v>121</v>
      </c>
    </row>
    <row r="599" s="15" customFormat="1">
      <c r="A599" s="15"/>
      <c r="B599" s="255"/>
      <c r="C599" s="256"/>
      <c r="D599" s="234" t="s">
        <v>130</v>
      </c>
      <c r="E599" s="257" t="s">
        <v>1</v>
      </c>
      <c r="F599" s="258" t="s">
        <v>134</v>
      </c>
      <c r="G599" s="256"/>
      <c r="H599" s="259">
        <v>2.04</v>
      </c>
      <c r="I599" s="260"/>
      <c r="J599" s="256"/>
      <c r="K599" s="256"/>
      <c r="L599" s="261"/>
      <c r="M599" s="262"/>
      <c r="N599" s="263"/>
      <c r="O599" s="263"/>
      <c r="P599" s="263"/>
      <c r="Q599" s="263"/>
      <c r="R599" s="263"/>
      <c r="S599" s="263"/>
      <c r="T599" s="264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5" t="s">
        <v>130</v>
      </c>
      <c r="AU599" s="265" t="s">
        <v>85</v>
      </c>
      <c r="AV599" s="15" t="s">
        <v>128</v>
      </c>
      <c r="AW599" s="15" t="s">
        <v>32</v>
      </c>
      <c r="AX599" s="15" t="s">
        <v>82</v>
      </c>
      <c r="AY599" s="265" t="s">
        <v>121</v>
      </c>
    </row>
    <row r="600" s="2" customFormat="1" ht="21.75" customHeight="1">
      <c r="A600" s="39"/>
      <c r="B600" s="40"/>
      <c r="C600" s="219" t="s">
        <v>794</v>
      </c>
      <c r="D600" s="219" t="s">
        <v>123</v>
      </c>
      <c r="E600" s="220" t="s">
        <v>795</v>
      </c>
      <c r="F600" s="221" t="s">
        <v>796</v>
      </c>
      <c r="G600" s="222" t="s">
        <v>173</v>
      </c>
      <c r="H600" s="223">
        <v>27.300000000000001</v>
      </c>
      <c r="I600" s="224"/>
      <c r="J600" s="225">
        <f>ROUND(I600*H600,2)</f>
        <v>0</v>
      </c>
      <c r="K600" s="221" t="s">
        <v>127</v>
      </c>
      <c r="L600" s="45"/>
      <c r="M600" s="226" t="s">
        <v>1</v>
      </c>
      <c r="N600" s="227" t="s">
        <v>42</v>
      </c>
      <c r="O600" s="92"/>
      <c r="P600" s="228">
        <f>O600*H600</f>
        <v>0</v>
      </c>
      <c r="Q600" s="228">
        <v>1.2246900000000001</v>
      </c>
      <c r="R600" s="228">
        <f>Q600*H600</f>
        <v>33.434037000000004</v>
      </c>
      <c r="S600" s="228">
        <v>0</v>
      </c>
      <c r="T600" s="229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0" t="s">
        <v>128</v>
      </c>
      <c r="AT600" s="230" t="s">
        <v>123</v>
      </c>
      <c r="AU600" s="230" t="s">
        <v>85</v>
      </c>
      <c r="AY600" s="18" t="s">
        <v>121</v>
      </c>
      <c r="BE600" s="231">
        <f>IF(N600="základní",J600,0)</f>
        <v>0</v>
      </c>
      <c r="BF600" s="231">
        <f>IF(N600="snížená",J600,0)</f>
        <v>0</v>
      </c>
      <c r="BG600" s="231">
        <f>IF(N600="zákl. přenesená",J600,0)</f>
        <v>0</v>
      </c>
      <c r="BH600" s="231">
        <f>IF(N600="sníž. přenesená",J600,0)</f>
        <v>0</v>
      </c>
      <c r="BI600" s="231">
        <f>IF(N600="nulová",J600,0)</f>
        <v>0</v>
      </c>
      <c r="BJ600" s="18" t="s">
        <v>82</v>
      </c>
      <c r="BK600" s="231">
        <f>ROUND(I600*H600,2)</f>
        <v>0</v>
      </c>
      <c r="BL600" s="18" t="s">
        <v>128</v>
      </c>
      <c r="BM600" s="230" t="s">
        <v>797</v>
      </c>
    </row>
    <row r="601" s="13" customFormat="1">
      <c r="A601" s="13"/>
      <c r="B601" s="232"/>
      <c r="C601" s="233"/>
      <c r="D601" s="234" t="s">
        <v>130</v>
      </c>
      <c r="E601" s="235" t="s">
        <v>1</v>
      </c>
      <c r="F601" s="236" t="s">
        <v>798</v>
      </c>
      <c r="G601" s="233"/>
      <c r="H601" s="237">
        <v>9.8000000000000007</v>
      </c>
      <c r="I601" s="238"/>
      <c r="J601" s="233"/>
      <c r="K601" s="233"/>
      <c r="L601" s="239"/>
      <c r="M601" s="240"/>
      <c r="N601" s="241"/>
      <c r="O601" s="241"/>
      <c r="P601" s="241"/>
      <c r="Q601" s="241"/>
      <c r="R601" s="241"/>
      <c r="S601" s="241"/>
      <c r="T601" s="24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3" t="s">
        <v>130</v>
      </c>
      <c r="AU601" s="243" t="s">
        <v>85</v>
      </c>
      <c r="AV601" s="13" t="s">
        <v>85</v>
      </c>
      <c r="AW601" s="13" t="s">
        <v>32</v>
      </c>
      <c r="AX601" s="13" t="s">
        <v>77</v>
      </c>
      <c r="AY601" s="243" t="s">
        <v>121</v>
      </c>
    </row>
    <row r="602" s="13" customFormat="1">
      <c r="A602" s="13"/>
      <c r="B602" s="232"/>
      <c r="C602" s="233"/>
      <c r="D602" s="234" t="s">
        <v>130</v>
      </c>
      <c r="E602" s="235" t="s">
        <v>1</v>
      </c>
      <c r="F602" s="236" t="s">
        <v>799</v>
      </c>
      <c r="G602" s="233"/>
      <c r="H602" s="237">
        <v>8.9000000000000004</v>
      </c>
      <c r="I602" s="238"/>
      <c r="J602" s="233"/>
      <c r="K602" s="233"/>
      <c r="L602" s="239"/>
      <c r="M602" s="240"/>
      <c r="N602" s="241"/>
      <c r="O602" s="241"/>
      <c r="P602" s="241"/>
      <c r="Q602" s="241"/>
      <c r="R602" s="241"/>
      <c r="S602" s="241"/>
      <c r="T602" s="24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3" t="s">
        <v>130</v>
      </c>
      <c r="AU602" s="243" t="s">
        <v>85</v>
      </c>
      <c r="AV602" s="13" t="s">
        <v>85</v>
      </c>
      <c r="AW602" s="13" t="s">
        <v>32</v>
      </c>
      <c r="AX602" s="13" t="s">
        <v>77</v>
      </c>
      <c r="AY602" s="243" t="s">
        <v>121</v>
      </c>
    </row>
    <row r="603" s="13" customFormat="1">
      <c r="A603" s="13"/>
      <c r="B603" s="232"/>
      <c r="C603" s="233"/>
      <c r="D603" s="234" t="s">
        <v>130</v>
      </c>
      <c r="E603" s="235" t="s">
        <v>1</v>
      </c>
      <c r="F603" s="236" t="s">
        <v>800</v>
      </c>
      <c r="G603" s="233"/>
      <c r="H603" s="237">
        <v>8.5999999999999996</v>
      </c>
      <c r="I603" s="238"/>
      <c r="J603" s="233"/>
      <c r="K603" s="233"/>
      <c r="L603" s="239"/>
      <c r="M603" s="240"/>
      <c r="N603" s="241"/>
      <c r="O603" s="241"/>
      <c r="P603" s="241"/>
      <c r="Q603" s="241"/>
      <c r="R603" s="241"/>
      <c r="S603" s="241"/>
      <c r="T603" s="242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3" t="s">
        <v>130</v>
      </c>
      <c r="AU603" s="243" t="s">
        <v>85</v>
      </c>
      <c r="AV603" s="13" t="s">
        <v>85</v>
      </c>
      <c r="AW603" s="13" t="s">
        <v>32</v>
      </c>
      <c r="AX603" s="13" t="s">
        <v>77</v>
      </c>
      <c r="AY603" s="243" t="s">
        <v>121</v>
      </c>
    </row>
    <row r="604" s="15" customFormat="1">
      <c r="A604" s="15"/>
      <c r="B604" s="255"/>
      <c r="C604" s="256"/>
      <c r="D604" s="234" t="s">
        <v>130</v>
      </c>
      <c r="E604" s="257" t="s">
        <v>1</v>
      </c>
      <c r="F604" s="258" t="s">
        <v>134</v>
      </c>
      <c r="G604" s="256"/>
      <c r="H604" s="259">
        <v>27.300000000000001</v>
      </c>
      <c r="I604" s="260"/>
      <c r="J604" s="256"/>
      <c r="K604" s="256"/>
      <c r="L604" s="261"/>
      <c r="M604" s="262"/>
      <c r="N604" s="263"/>
      <c r="O604" s="263"/>
      <c r="P604" s="263"/>
      <c r="Q604" s="263"/>
      <c r="R604" s="263"/>
      <c r="S604" s="263"/>
      <c r="T604" s="264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65" t="s">
        <v>130</v>
      </c>
      <c r="AU604" s="265" t="s">
        <v>85</v>
      </c>
      <c r="AV604" s="15" t="s">
        <v>128</v>
      </c>
      <c r="AW604" s="15" t="s">
        <v>32</v>
      </c>
      <c r="AX604" s="15" t="s">
        <v>82</v>
      </c>
      <c r="AY604" s="265" t="s">
        <v>121</v>
      </c>
    </row>
    <row r="605" s="2" customFormat="1" ht="24.15" customHeight="1">
      <c r="A605" s="39"/>
      <c r="B605" s="40"/>
      <c r="C605" s="270" t="s">
        <v>801</v>
      </c>
      <c r="D605" s="270" t="s">
        <v>268</v>
      </c>
      <c r="E605" s="271" t="s">
        <v>802</v>
      </c>
      <c r="F605" s="272" t="s">
        <v>803</v>
      </c>
      <c r="G605" s="273" t="s">
        <v>336</v>
      </c>
      <c r="H605" s="274">
        <v>6.1200000000000001</v>
      </c>
      <c r="I605" s="275"/>
      <c r="J605" s="276">
        <f>ROUND(I605*H605,2)</f>
        <v>0</v>
      </c>
      <c r="K605" s="272" t="s">
        <v>1</v>
      </c>
      <c r="L605" s="277"/>
      <c r="M605" s="278" t="s">
        <v>1</v>
      </c>
      <c r="N605" s="279" t="s">
        <v>42</v>
      </c>
      <c r="O605" s="92"/>
      <c r="P605" s="228">
        <f>O605*H605</f>
        <v>0</v>
      </c>
      <c r="Q605" s="228">
        <v>0.59999999999999998</v>
      </c>
      <c r="R605" s="228">
        <f>Q605*H605</f>
        <v>3.6719999999999997</v>
      </c>
      <c r="S605" s="228">
        <v>0</v>
      </c>
      <c r="T605" s="229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0" t="s">
        <v>166</v>
      </c>
      <c r="AT605" s="230" t="s">
        <v>268</v>
      </c>
      <c r="AU605" s="230" t="s">
        <v>85</v>
      </c>
      <c r="AY605" s="18" t="s">
        <v>121</v>
      </c>
      <c r="BE605" s="231">
        <f>IF(N605="základní",J605,0)</f>
        <v>0</v>
      </c>
      <c r="BF605" s="231">
        <f>IF(N605="snížená",J605,0)</f>
        <v>0</v>
      </c>
      <c r="BG605" s="231">
        <f>IF(N605="zákl. přenesená",J605,0)</f>
        <v>0</v>
      </c>
      <c r="BH605" s="231">
        <f>IF(N605="sníž. přenesená",J605,0)</f>
        <v>0</v>
      </c>
      <c r="BI605" s="231">
        <f>IF(N605="nulová",J605,0)</f>
        <v>0</v>
      </c>
      <c r="BJ605" s="18" t="s">
        <v>82</v>
      </c>
      <c r="BK605" s="231">
        <f>ROUND(I605*H605,2)</f>
        <v>0</v>
      </c>
      <c r="BL605" s="18" t="s">
        <v>128</v>
      </c>
      <c r="BM605" s="230" t="s">
        <v>804</v>
      </c>
    </row>
    <row r="606" s="13" customFormat="1">
      <c r="A606" s="13"/>
      <c r="B606" s="232"/>
      <c r="C606" s="233"/>
      <c r="D606" s="234" t="s">
        <v>130</v>
      </c>
      <c r="E606" s="235" t="s">
        <v>1</v>
      </c>
      <c r="F606" s="236" t="s">
        <v>758</v>
      </c>
      <c r="G606" s="233"/>
      <c r="H606" s="237">
        <v>2.04</v>
      </c>
      <c r="I606" s="238"/>
      <c r="J606" s="233"/>
      <c r="K606" s="233"/>
      <c r="L606" s="239"/>
      <c r="M606" s="240"/>
      <c r="N606" s="241"/>
      <c r="O606" s="241"/>
      <c r="P606" s="241"/>
      <c r="Q606" s="241"/>
      <c r="R606" s="241"/>
      <c r="S606" s="241"/>
      <c r="T606" s="24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3" t="s">
        <v>130</v>
      </c>
      <c r="AU606" s="243" t="s">
        <v>85</v>
      </c>
      <c r="AV606" s="13" t="s">
        <v>85</v>
      </c>
      <c r="AW606" s="13" t="s">
        <v>32</v>
      </c>
      <c r="AX606" s="13" t="s">
        <v>77</v>
      </c>
      <c r="AY606" s="243" t="s">
        <v>121</v>
      </c>
    </row>
    <row r="607" s="14" customFormat="1">
      <c r="A607" s="14"/>
      <c r="B607" s="244"/>
      <c r="C607" s="245"/>
      <c r="D607" s="234" t="s">
        <v>130</v>
      </c>
      <c r="E607" s="246" t="s">
        <v>1</v>
      </c>
      <c r="F607" s="247" t="s">
        <v>805</v>
      </c>
      <c r="G607" s="245"/>
      <c r="H607" s="248">
        <v>2.04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130</v>
      </c>
      <c r="AU607" s="254" t="s">
        <v>85</v>
      </c>
      <c r="AV607" s="14" t="s">
        <v>133</v>
      </c>
      <c r="AW607" s="14" t="s">
        <v>32</v>
      </c>
      <c r="AX607" s="14" t="s">
        <v>77</v>
      </c>
      <c r="AY607" s="254" t="s">
        <v>121</v>
      </c>
    </row>
    <row r="608" s="13" customFormat="1">
      <c r="A608" s="13"/>
      <c r="B608" s="232"/>
      <c r="C608" s="233"/>
      <c r="D608" s="234" t="s">
        <v>130</v>
      </c>
      <c r="E608" s="235" t="s">
        <v>1</v>
      </c>
      <c r="F608" s="236" t="s">
        <v>758</v>
      </c>
      <c r="G608" s="233"/>
      <c r="H608" s="237">
        <v>2.04</v>
      </c>
      <c r="I608" s="238"/>
      <c r="J608" s="233"/>
      <c r="K608" s="233"/>
      <c r="L608" s="239"/>
      <c r="M608" s="240"/>
      <c r="N608" s="241"/>
      <c r="O608" s="241"/>
      <c r="P608" s="241"/>
      <c r="Q608" s="241"/>
      <c r="R608" s="241"/>
      <c r="S608" s="241"/>
      <c r="T608" s="24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3" t="s">
        <v>130</v>
      </c>
      <c r="AU608" s="243" t="s">
        <v>85</v>
      </c>
      <c r="AV608" s="13" t="s">
        <v>85</v>
      </c>
      <c r="AW608" s="13" t="s">
        <v>32</v>
      </c>
      <c r="AX608" s="13" t="s">
        <v>77</v>
      </c>
      <c r="AY608" s="243" t="s">
        <v>121</v>
      </c>
    </row>
    <row r="609" s="14" customFormat="1">
      <c r="A609" s="14"/>
      <c r="B609" s="244"/>
      <c r="C609" s="245"/>
      <c r="D609" s="234" t="s">
        <v>130</v>
      </c>
      <c r="E609" s="246" t="s">
        <v>1</v>
      </c>
      <c r="F609" s="247" t="s">
        <v>806</v>
      </c>
      <c r="G609" s="245"/>
      <c r="H609" s="248">
        <v>2.04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130</v>
      </c>
      <c r="AU609" s="254" t="s">
        <v>85</v>
      </c>
      <c r="AV609" s="14" t="s">
        <v>133</v>
      </c>
      <c r="AW609" s="14" t="s">
        <v>32</v>
      </c>
      <c r="AX609" s="14" t="s">
        <v>77</v>
      </c>
      <c r="AY609" s="254" t="s">
        <v>121</v>
      </c>
    </row>
    <row r="610" s="13" customFormat="1">
      <c r="A610" s="13"/>
      <c r="B610" s="232"/>
      <c r="C610" s="233"/>
      <c r="D610" s="234" t="s">
        <v>130</v>
      </c>
      <c r="E610" s="235" t="s">
        <v>1</v>
      </c>
      <c r="F610" s="236" t="s">
        <v>758</v>
      </c>
      <c r="G610" s="233"/>
      <c r="H610" s="237">
        <v>2.04</v>
      </c>
      <c r="I610" s="238"/>
      <c r="J610" s="233"/>
      <c r="K610" s="233"/>
      <c r="L610" s="239"/>
      <c r="M610" s="240"/>
      <c r="N610" s="241"/>
      <c r="O610" s="241"/>
      <c r="P610" s="241"/>
      <c r="Q610" s="241"/>
      <c r="R610" s="241"/>
      <c r="S610" s="241"/>
      <c r="T610" s="24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3" t="s">
        <v>130</v>
      </c>
      <c r="AU610" s="243" t="s">
        <v>85</v>
      </c>
      <c r="AV610" s="13" t="s">
        <v>85</v>
      </c>
      <c r="AW610" s="13" t="s">
        <v>32</v>
      </c>
      <c r="AX610" s="13" t="s">
        <v>77</v>
      </c>
      <c r="AY610" s="243" t="s">
        <v>121</v>
      </c>
    </row>
    <row r="611" s="14" customFormat="1">
      <c r="A611" s="14"/>
      <c r="B611" s="244"/>
      <c r="C611" s="245"/>
      <c r="D611" s="234" t="s">
        <v>130</v>
      </c>
      <c r="E611" s="246" t="s">
        <v>1</v>
      </c>
      <c r="F611" s="247" t="s">
        <v>807</v>
      </c>
      <c r="G611" s="245"/>
      <c r="H611" s="248">
        <v>2.04</v>
      </c>
      <c r="I611" s="249"/>
      <c r="J611" s="245"/>
      <c r="K611" s="245"/>
      <c r="L611" s="250"/>
      <c r="M611" s="251"/>
      <c r="N611" s="252"/>
      <c r="O611" s="252"/>
      <c r="P611" s="252"/>
      <c r="Q611" s="252"/>
      <c r="R611" s="252"/>
      <c r="S611" s="252"/>
      <c r="T611" s="25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4" t="s">
        <v>130</v>
      </c>
      <c r="AU611" s="254" t="s">
        <v>85</v>
      </c>
      <c r="AV611" s="14" t="s">
        <v>133</v>
      </c>
      <c r="AW611" s="14" t="s">
        <v>32</v>
      </c>
      <c r="AX611" s="14" t="s">
        <v>77</v>
      </c>
      <c r="AY611" s="254" t="s">
        <v>121</v>
      </c>
    </row>
    <row r="612" s="15" customFormat="1">
      <c r="A612" s="15"/>
      <c r="B612" s="255"/>
      <c r="C612" s="256"/>
      <c r="D612" s="234" t="s">
        <v>130</v>
      </c>
      <c r="E612" s="257" t="s">
        <v>1</v>
      </c>
      <c r="F612" s="258" t="s">
        <v>134</v>
      </c>
      <c r="G612" s="256"/>
      <c r="H612" s="259">
        <v>6.1200000000000001</v>
      </c>
      <c r="I612" s="260"/>
      <c r="J612" s="256"/>
      <c r="K612" s="256"/>
      <c r="L612" s="261"/>
      <c r="M612" s="262"/>
      <c r="N612" s="263"/>
      <c r="O612" s="263"/>
      <c r="P612" s="263"/>
      <c r="Q612" s="263"/>
      <c r="R612" s="263"/>
      <c r="S612" s="263"/>
      <c r="T612" s="264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5" t="s">
        <v>130</v>
      </c>
      <c r="AU612" s="265" t="s">
        <v>85</v>
      </c>
      <c r="AV612" s="15" t="s">
        <v>128</v>
      </c>
      <c r="AW612" s="15" t="s">
        <v>32</v>
      </c>
      <c r="AX612" s="15" t="s">
        <v>82</v>
      </c>
      <c r="AY612" s="265" t="s">
        <v>121</v>
      </c>
    </row>
    <row r="613" s="2" customFormat="1" ht="24.15" customHeight="1">
      <c r="A613" s="39"/>
      <c r="B613" s="40"/>
      <c r="C613" s="270" t="s">
        <v>808</v>
      </c>
      <c r="D613" s="270" t="s">
        <v>268</v>
      </c>
      <c r="E613" s="271" t="s">
        <v>809</v>
      </c>
      <c r="F613" s="272" t="s">
        <v>810</v>
      </c>
      <c r="G613" s="273" t="s">
        <v>336</v>
      </c>
      <c r="H613" s="274">
        <v>3.1000000000000001</v>
      </c>
      <c r="I613" s="275"/>
      <c r="J613" s="276">
        <f>ROUND(I613*H613,2)</f>
        <v>0</v>
      </c>
      <c r="K613" s="272" t="s">
        <v>1</v>
      </c>
      <c r="L613" s="277"/>
      <c r="M613" s="278" t="s">
        <v>1</v>
      </c>
      <c r="N613" s="279" t="s">
        <v>42</v>
      </c>
      <c r="O613" s="92"/>
      <c r="P613" s="228">
        <f>O613*H613</f>
        <v>0</v>
      </c>
      <c r="Q613" s="228">
        <v>0.5575</v>
      </c>
      <c r="R613" s="228">
        <f>Q613*H613</f>
        <v>1.7282500000000001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166</v>
      </c>
      <c r="AT613" s="230" t="s">
        <v>268</v>
      </c>
      <c r="AU613" s="230" t="s">
        <v>85</v>
      </c>
      <c r="AY613" s="18" t="s">
        <v>121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82</v>
      </c>
      <c r="BK613" s="231">
        <f>ROUND(I613*H613,2)</f>
        <v>0</v>
      </c>
      <c r="BL613" s="18" t="s">
        <v>128</v>
      </c>
      <c r="BM613" s="230" t="s">
        <v>811</v>
      </c>
    </row>
    <row r="614" s="13" customFormat="1">
      <c r="A614" s="13"/>
      <c r="B614" s="232"/>
      <c r="C614" s="233"/>
      <c r="D614" s="234" t="s">
        <v>130</v>
      </c>
      <c r="E614" s="235" t="s">
        <v>1</v>
      </c>
      <c r="F614" s="236" t="s">
        <v>788</v>
      </c>
      <c r="G614" s="233"/>
      <c r="H614" s="237">
        <v>1.02</v>
      </c>
      <c r="I614" s="238"/>
      <c r="J614" s="233"/>
      <c r="K614" s="233"/>
      <c r="L614" s="239"/>
      <c r="M614" s="240"/>
      <c r="N614" s="241"/>
      <c r="O614" s="241"/>
      <c r="P614" s="241"/>
      <c r="Q614" s="241"/>
      <c r="R614" s="241"/>
      <c r="S614" s="241"/>
      <c r="T614" s="24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3" t="s">
        <v>130</v>
      </c>
      <c r="AU614" s="243" t="s">
        <v>85</v>
      </c>
      <c r="AV614" s="13" t="s">
        <v>85</v>
      </c>
      <c r="AW614" s="13" t="s">
        <v>32</v>
      </c>
      <c r="AX614" s="13" t="s">
        <v>77</v>
      </c>
      <c r="AY614" s="243" t="s">
        <v>121</v>
      </c>
    </row>
    <row r="615" s="14" customFormat="1">
      <c r="A615" s="14"/>
      <c r="B615" s="244"/>
      <c r="C615" s="245"/>
      <c r="D615" s="234" t="s">
        <v>130</v>
      </c>
      <c r="E615" s="246" t="s">
        <v>1</v>
      </c>
      <c r="F615" s="247" t="s">
        <v>805</v>
      </c>
      <c r="G615" s="245"/>
      <c r="H615" s="248">
        <v>1.02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130</v>
      </c>
      <c r="AU615" s="254" t="s">
        <v>85</v>
      </c>
      <c r="AV615" s="14" t="s">
        <v>133</v>
      </c>
      <c r="AW615" s="14" t="s">
        <v>32</v>
      </c>
      <c r="AX615" s="14" t="s">
        <v>77</v>
      </c>
      <c r="AY615" s="254" t="s">
        <v>121</v>
      </c>
    </row>
    <row r="616" s="13" customFormat="1">
      <c r="A616" s="13"/>
      <c r="B616" s="232"/>
      <c r="C616" s="233"/>
      <c r="D616" s="234" t="s">
        <v>130</v>
      </c>
      <c r="E616" s="235" t="s">
        <v>1</v>
      </c>
      <c r="F616" s="236" t="s">
        <v>788</v>
      </c>
      <c r="G616" s="233"/>
      <c r="H616" s="237">
        <v>1.02</v>
      </c>
      <c r="I616" s="238"/>
      <c r="J616" s="233"/>
      <c r="K616" s="233"/>
      <c r="L616" s="239"/>
      <c r="M616" s="240"/>
      <c r="N616" s="241"/>
      <c r="O616" s="241"/>
      <c r="P616" s="241"/>
      <c r="Q616" s="241"/>
      <c r="R616" s="241"/>
      <c r="S616" s="241"/>
      <c r="T616" s="24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3" t="s">
        <v>130</v>
      </c>
      <c r="AU616" s="243" t="s">
        <v>85</v>
      </c>
      <c r="AV616" s="13" t="s">
        <v>85</v>
      </c>
      <c r="AW616" s="13" t="s">
        <v>32</v>
      </c>
      <c r="AX616" s="13" t="s">
        <v>77</v>
      </c>
      <c r="AY616" s="243" t="s">
        <v>121</v>
      </c>
    </row>
    <row r="617" s="14" customFormat="1">
      <c r="A617" s="14"/>
      <c r="B617" s="244"/>
      <c r="C617" s="245"/>
      <c r="D617" s="234" t="s">
        <v>130</v>
      </c>
      <c r="E617" s="246" t="s">
        <v>1</v>
      </c>
      <c r="F617" s="247" t="s">
        <v>806</v>
      </c>
      <c r="G617" s="245"/>
      <c r="H617" s="248">
        <v>1.02</v>
      </c>
      <c r="I617" s="249"/>
      <c r="J617" s="245"/>
      <c r="K617" s="245"/>
      <c r="L617" s="250"/>
      <c r="M617" s="251"/>
      <c r="N617" s="252"/>
      <c r="O617" s="252"/>
      <c r="P617" s="252"/>
      <c r="Q617" s="252"/>
      <c r="R617" s="252"/>
      <c r="S617" s="252"/>
      <c r="T617" s="25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4" t="s">
        <v>130</v>
      </c>
      <c r="AU617" s="254" t="s">
        <v>85</v>
      </c>
      <c r="AV617" s="14" t="s">
        <v>133</v>
      </c>
      <c r="AW617" s="14" t="s">
        <v>32</v>
      </c>
      <c r="AX617" s="14" t="s">
        <v>77</v>
      </c>
      <c r="AY617" s="254" t="s">
        <v>121</v>
      </c>
    </row>
    <row r="618" s="13" customFormat="1">
      <c r="A618" s="13"/>
      <c r="B618" s="232"/>
      <c r="C618" s="233"/>
      <c r="D618" s="234" t="s">
        <v>130</v>
      </c>
      <c r="E618" s="235" t="s">
        <v>1</v>
      </c>
      <c r="F618" s="236" t="s">
        <v>788</v>
      </c>
      <c r="G618" s="233"/>
      <c r="H618" s="237">
        <v>1.02</v>
      </c>
      <c r="I618" s="238"/>
      <c r="J618" s="233"/>
      <c r="K618" s="233"/>
      <c r="L618" s="239"/>
      <c r="M618" s="240"/>
      <c r="N618" s="241"/>
      <c r="O618" s="241"/>
      <c r="P618" s="241"/>
      <c r="Q618" s="241"/>
      <c r="R618" s="241"/>
      <c r="S618" s="241"/>
      <c r="T618" s="24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3" t="s">
        <v>130</v>
      </c>
      <c r="AU618" s="243" t="s">
        <v>85</v>
      </c>
      <c r="AV618" s="13" t="s">
        <v>85</v>
      </c>
      <c r="AW618" s="13" t="s">
        <v>32</v>
      </c>
      <c r="AX618" s="13" t="s">
        <v>77</v>
      </c>
      <c r="AY618" s="243" t="s">
        <v>121</v>
      </c>
    </row>
    <row r="619" s="14" customFormat="1">
      <c r="A619" s="14"/>
      <c r="B619" s="244"/>
      <c r="C619" s="245"/>
      <c r="D619" s="234" t="s">
        <v>130</v>
      </c>
      <c r="E619" s="246" t="s">
        <v>1</v>
      </c>
      <c r="F619" s="247" t="s">
        <v>807</v>
      </c>
      <c r="G619" s="245"/>
      <c r="H619" s="248">
        <v>1.02</v>
      </c>
      <c r="I619" s="249"/>
      <c r="J619" s="245"/>
      <c r="K619" s="245"/>
      <c r="L619" s="250"/>
      <c r="M619" s="251"/>
      <c r="N619" s="252"/>
      <c r="O619" s="252"/>
      <c r="P619" s="252"/>
      <c r="Q619" s="252"/>
      <c r="R619" s="252"/>
      <c r="S619" s="252"/>
      <c r="T619" s="253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4" t="s">
        <v>130</v>
      </c>
      <c r="AU619" s="254" t="s">
        <v>85</v>
      </c>
      <c r="AV619" s="14" t="s">
        <v>133</v>
      </c>
      <c r="AW619" s="14" t="s">
        <v>32</v>
      </c>
      <c r="AX619" s="14" t="s">
        <v>77</v>
      </c>
      <c r="AY619" s="254" t="s">
        <v>121</v>
      </c>
    </row>
    <row r="620" s="15" customFormat="1">
      <c r="A620" s="15"/>
      <c r="B620" s="255"/>
      <c r="C620" s="256"/>
      <c r="D620" s="234" t="s">
        <v>130</v>
      </c>
      <c r="E620" s="257" t="s">
        <v>1</v>
      </c>
      <c r="F620" s="258" t="s">
        <v>134</v>
      </c>
      <c r="G620" s="256"/>
      <c r="H620" s="259">
        <v>3.0600000000000001</v>
      </c>
      <c r="I620" s="260"/>
      <c r="J620" s="256"/>
      <c r="K620" s="256"/>
      <c r="L620" s="261"/>
      <c r="M620" s="262"/>
      <c r="N620" s="263"/>
      <c r="O620" s="263"/>
      <c r="P620" s="263"/>
      <c r="Q620" s="263"/>
      <c r="R620" s="263"/>
      <c r="S620" s="263"/>
      <c r="T620" s="264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65" t="s">
        <v>130</v>
      </c>
      <c r="AU620" s="265" t="s">
        <v>85</v>
      </c>
      <c r="AV620" s="15" t="s">
        <v>128</v>
      </c>
      <c r="AW620" s="15" t="s">
        <v>32</v>
      </c>
      <c r="AX620" s="15" t="s">
        <v>77</v>
      </c>
      <c r="AY620" s="265" t="s">
        <v>121</v>
      </c>
    </row>
    <row r="621" s="13" customFormat="1">
      <c r="A621" s="13"/>
      <c r="B621" s="232"/>
      <c r="C621" s="233"/>
      <c r="D621" s="234" t="s">
        <v>130</v>
      </c>
      <c r="E621" s="235" t="s">
        <v>1</v>
      </c>
      <c r="F621" s="236" t="s">
        <v>768</v>
      </c>
      <c r="G621" s="233"/>
      <c r="H621" s="237">
        <v>3.1000000000000001</v>
      </c>
      <c r="I621" s="238"/>
      <c r="J621" s="233"/>
      <c r="K621" s="233"/>
      <c r="L621" s="239"/>
      <c r="M621" s="240"/>
      <c r="N621" s="241"/>
      <c r="O621" s="241"/>
      <c r="P621" s="241"/>
      <c r="Q621" s="241"/>
      <c r="R621" s="241"/>
      <c r="S621" s="241"/>
      <c r="T621" s="24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3" t="s">
        <v>130</v>
      </c>
      <c r="AU621" s="243" t="s">
        <v>85</v>
      </c>
      <c r="AV621" s="13" t="s">
        <v>85</v>
      </c>
      <c r="AW621" s="13" t="s">
        <v>32</v>
      </c>
      <c r="AX621" s="13" t="s">
        <v>82</v>
      </c>
      <c r="AY621" s="243" t="s">
        <v>121</v>
      </c>
    </row>
    <row r="622" s="2" customFormat="1" ht="16.5" customHeight="1">
      <c r="A622" s="39"/>
      <c r="B622" s="40"/>
      <c r="C622" s="270" t="s">
        <v>812</v>
      </c>
      <c r="D622" s="270" t="s">
        <v>268</v>
      </c>
      <c r="E622" s="271" t="s">
        <v>813</v>
      </c>
      <c r="F622" s="272" t="s">
        <v>814</v>
      </c>
      <c r="G622" s="273" t="s">
        <v>336</v>
      </c>
      <c r="H622" s="274">
        <v>6.1200000000000001</v>
      </c>
      <c r="I622" s="275"/>
      <c r="J622" s="276">
        <f>ROUND(I622*H622,2)</f>
        <v>0</v>
      </c>
      <c r="K622" s="272" t="s">
        <v>1</v>
      </c>
      <c r="L622" s="277"/>
      <c r="M622" s="278" t="s">
        <v>1</v>
      </c>
      <c r="N622" s="279" t="s">
        <v>42</v>
      </c>
      <c r="O622" s="92"/>
      <c r="P622" s="228">
        <f>O622*H622</f>
        <v>0</v>
      </c>
      <c r="Q622" s="228">
        <v>1.5900000000000001</v>
      </c>
      <c r="R622" s="228">
        <f>Q622*H622</f>
        <v>9.7308000000000003</v>
      </c>
      <c r="S622" s="228">
        <v>0</v>
      </c>
      <c r="T622" s="229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0" t="s">
        <v>166</v>
      </c>
      <c r="AT622" s="230" t="s">
        <v>268</v>
      </c>
      <c r="AU622" s="230" t="s">
        <v>85</v>
      </c>
      <c r="AY622" s="18" t="s">
        <v>121</v>
      </c>
      <c r="BE622" s="231">
        <f>IF(N622="základní",J622,0)</f>
        <v>0</v>
      </c>
      <c r="BF622" s="231">
        <f>IF(N622="snížená",J622,0)</f>
        <v>0</v>
      </c>
      <c r="BG622" s="231">
        <f>IF(N622="zákl. přenesená",J622,0)</f>
        <v>0</v>
      </c>
      <c r="BH622" s="231">
        <f>IF(N622="sníž. přenesená",J622,0)</f>
        <v>0</v>
      </c>
      <c r="BI622" s="231">
        <f>IF(N622="nulová",J622,0)</f>
        <v>0</v>
      </c>
      <c r="BJ622" s="18" t="s">
        <v>82</v>
      </c>
      <c r="BK622" s="231">
        <f>ROUND(I622*H622,2)</f>
        <v>0</v>
      </c>
      <c r="BL622" s="18" t="s">
        <v>128</v>
      </c>
      <c r="BM622" s="230" t="s">
        <v>815</v>
      </c>
    </row>
    <row r="623" s="2" customFormat="1">
      <c r="A623" s="39"/>
      <c r="B623" s="40"/>
      <c r="C623" s="41"/>
      <c r="D623" s="234" t="s">
        <v>138</v>
      </c>
      <c r="E623" s="41"/>
      <c r="F623" s="266" t="s">
        <v>773</v>
      </c>
      <c r="G623" s="41"/>
      <c r="H623" s="41"/>
      <c r="I623" s="267"/>
      <c r="J623" s="41"/>
      <c r="K623" s="41"/>
      <c r="L623" s="45"/>
      <c r="M623" s="268"/>
      <c r="N623" s="269"/>
      <c r="O623" s="92"/>
      <c r="P623" s="92"/>
      <c r="Q623" s="92"/>
      <c r="R623" s="92"/>
      <c r="S623" s="92"/>
      <c r="T623" s="93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18" t="s">
        <v>138</v>
      </c>
      <c r="AU623" s="18" t="s">
        <v>85</v>
      </c>
    </row>
    <row r="624" s="13" customFormat="1">
      <c r="A624" s="13"/>
      <c r="B624" s="232"/>
      <c r="C624" s="233"/>
      <c r="D624" s="234" t="s">
        <v>130</v>
      </c>
      <c r="E624" s="235" t="s">
        <v>1</v>
      </c>
      <c r="F624" s="236" t="s">
        <v>758</v>
      </c>
      <c r="G624" s="233"/>
      <c r="H624" s="237">
        <v>2.04</v>
      </c>
      <c r="I624" s="238"/>
      <c r="J624" s="233"/>
      <c r="K624" s="233"/>
      <c r="L624" s="239"/>
      <c r="M624" s="240"/>
      <c r="N624" s="241"/>
      <c r="O624" s="241"/>
      <c r="P624" s="241"/>
      <c r="Q624" s="241"/>
      <c r="R624" s="241"/>
      <c r="S624" s="241"/>
      <c r="T624" s="242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3" t="s">
        <v>130</v>
      </c>
      <c r="AU624" s="243" t="s">
        <v>85</v>
      </c>
      <c r="AV624" s="13" t="s">
        <v>85</v>
      </c>
      <c r="AW624" s="13" t="s">
        <v>32</v>
      </c>
      <c r="AX624" s="13" t="s">
        <v>77</v>
      </c>
      <c r="AY624" s="243" t="s">
        <v>121</v>
      </c>
    </row>
    <row r="625" s="14" customFormat="1">
      <c r="A625" s="14"/>
      <c r="B625" s="244"/>
      <c r="C625" s="245"/>
      <c r="D625" s="234" t="s">
        <v>130</v>
      </c>
      <c r="E625" s="246" t="s">
        <v>1</v>
      </c>
      <c r="F625" s="247" t="s">
        <v>805</v>
      </c>
      <c r="G625" s="245"/>
      <c r="H625" s="248">
        <v>2.04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4" t="s">
        <v>130</v>
      </c>
      <c r="AU625" s="254" t="s">
        <v>85</v>
      </c>
      <c r="AV625" s="14" t="s">
        <v>133</v>
      </c>
      <c r="AW625" s="14" t="s">
        <v>32</v>
      </c>
      <c r="AX625" s="14" t="s">
        <v>77</v>
      </c>
      <c r="AY625" s="254" t="s">
        <v>121</v>
      </c>
    </row>
    <row r="626" s="13" customFormat="1">
      <c r="A626" s="13"/>
      <c r="B626" s="232"/>
      <c r="C626" s="233"/>
      <c r="D626" s="234" t="s">
        <v>130</v>
      </c>
      <c r="E626" s="235" t="s">
        <v>1</v>
      </c>
      <c r="F626" s="236" t="s">
        <v>758</v>
      </c>
      <c r="G626" s="233"/>
      <c r="H626" s="237">
        <v>2.04</v>
      </c>
      <c r="I626" s="238"/>
      <c r="J626" s="233"/>
      <c r="K626" s="233"/>
      <c r="L626" s="239"/>
      <c r="M626" s="240"/>
      <c r="N626" s="241"/>
      <c r="O626" s="241"/>
      <c r="P626" s="241"/>
      <c r="Q626" s="241"/>
      <c r="R626" s="241"/>
      <c r="S626" s="241"/>
      <c r="T626" s="24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3" t="s">
        <v>130</v>
      </c>
      <c r="AU626" s="243" t="s">
        <v>85</v>
      </c>
      <c r="AV626" s="13" t="s">
        <v>85</v>
      </c>
      <c r="AW626" s="13" t="s">
        <v>32</v>
      </c>
      <c r="AX626" s="13" t="s">
        <v>77</v>
      </c>
      <c r="AY626" s="243" t="s">
        <v>121</v>
      </c>
    </row>
    <row r="627" s="14" customFormat="1">
      <c r="A627" s="14"/>
      <c r="B627" s="244"/>
      <c r="C627" s="245"/>
      <c r="D627" s="234" t="s">
        <v>130</v>
      </c>
      <c r="E627" s="246" t="s">
        <v>1</v>
      </c>
      <c r="F627" s="247" t="s">
        <v>806</v>
      </c>
      <c r="G627" s="245"/>
      <c r="H627" s="248">
        <v>2.04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130</v>
      </c>
      <c r="AU627" s="254" t="s">
        <v>85</v>
      </c>
      <c r="AV627" s="14" t="s">
        <v>133</v>
      </c>
      <c r="AW627" s="14" t="s">
        <v>32</v>
      </c>
      <c r="AX627" s="14" t="s">
        <v>77</v>
      </c>
      <c r="AY627" s="254" t="s">
        <v>121</v>
      </c>
    </row>
    <row r="628" s="13" customFormat="1">
      <c r="A628" s="13"/>
      <c r="B628" s="232"/>
      <c r="C628" s="233"/>
      <c r="D628" s="234" t="s">
        <v>130</v>
      </c>
      <c r="E628" s="235" t="s">
        <v>1</v>
      </c>
      <c r="F628" s="236" t="s">
        <v>758</v>
      </c>
      <c r="G628" s="233"/>
      <c r="H628" s="237">
        <v>2.04</v>
      </c>
      <c r="I628" s="238"/>
      <c r="J628" s="233"/>
      <c r="K628" s="233"/>
      <c r="L628" s="239"/>
      <c r="M628" s="240"/>
      <c r="N628" s="241"/>
      <c r="O628" s="241"/>
      <c r="P628" s="241"/>
      <c r="Q628" s="241"/>
      <c r="R628" s="241"/>
      <c r="S628" s="241"/>
      <c r="T628" s="24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3" t="s">
        <v>130</v>
      </c>
      <c r="AU628" s="243" t="s">
        <v>85</v>
      </c>
      <c r="AV628" s="13" t="s">
        <v>85</v>
      </c>
      <c r="AW628" s="13" t="s">
        <v>32</v>
      </c>
      <c r="AX628" s="13" t="s">
        <v>77</v>
      </c>
      <c r="AY628" s="243" t="s">
        <v>121</v>
      </c>
    </row>
    <row r="629" s="14" customFormat="1">
      <c r="A629" s="14"/>
      <c r="B629" s="244"/>
      <c r="C629" s="245"/>
      <c r="D629" s="234" t="s">
        <v>130</v>
      </c>
      <c r="E629" s="246" t="s">
        <v>1</v>
      </c>
      <c r="F629" s="247" t="s">
        <v>807</v>
      </c>
      <c r="G629" s="245"/>
      <c r="H629" s="248">
        <v>2.04</v>
      </c>
      <c r="I629" s="249"/>
      <c r="J629" s="245"/>
      <c r="K629" s="245"/>
      <c r="L629" s="250"/>
      <c r="M629" s="251"/>
      <c r="N629" s="252"/>
      <c r="O629" s="252"/>
      <c r="P629" s="252"/>
      <c r="Q629" s="252"/>
      <c r="R629" s="252"/>
      <c r="S629" s="252"/>
      <c r="T629" s="25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4" t="s">
        <v>130</v>
      </c>
      <c r="AU629" s="254" t="s">
        <v>85</v>
      </c>
      <c r="AV629" s="14" t="s">
        <v>133</v>
      </c>
      <c r="AW629" s="14" t="s">
        <v>32</v>
      </c>
      <c r="AX629" s="14" t="s">
        <v>77</v>
      </c>
      <c r="AY629" s="254" t="s">
        <v>121</v>
      </c>
    </row>
    <row r="630" s="15" customFormat="1">
      <c r="A630" s="15"/>
      <c r="B630" s="255"/>
      <c r="C630" s="256"/>
      <c r="D630" s="234" t="s">
        <v>130</v>
      </c>
      <c r="E630" s="257" t="s">
        <v>1</v>
      </c>
      <c r="F630" s="258" t="s">
        <v>134</v>
      </c>
      <c r="G630" s="256"/>
      <c r="H630" s="259">
        <v>6.1200000000000001</v>
      </c>
      <c r="I630" s="260"/>
      <c r="J630" s="256"/>
      <c r="K630" s="256"/>
      <c r="L630" s="261"/>
      <c r="M630" s="262"/>
      <c r="N630" s="263"/>
      <c r="O630" s="263"/>
      <c r="P630" s="263"/>
      <c r="Q630" s="263"/>
      <c r="R630" s="263"/>
      <c r="S630" s="263"/>
      <c r="T630" s="264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65" t="s">
        <v>130</v>
      </c>
      <c r="AU630" s="265" t="s">
        <v>85</v>
      </c>
      <c r="AV630" s="15" t="s">
        <v>128</v>
      </c>
      <c r="AW630" s="15" t="s">
        <v>32</v>
      </c>
      <c r="AX630" s="15" t="s">
        <v>82</v>
      </c>
      <c r="AY630" s="265" t="s">
        <v>121</v>
      </c>
    </row>
    <row r="631" s="2" customFormat="1" ht="24.15" customHeight="1">
      <c r="A631" s="39"/>
      <c r="B631" s="40"/>
      <c r="C631" s="219" t="s">
        <v>816</v>
      </c>
      <c r="D631" s="219" t="s">
        <v>123</v>
      </c>
      <c r="E631" s="220" t="s">
        <v>817</v>
      </c>
      <c r="F631" s="221" t="s">
        <v>818</v>
      </c>
      <c r="G631" s="222" t="s">
        <v>184</v>
      </c>
      <c r="H631" s="223">
        <v>51.600000000000001</v>
      </c>
      <c r="I631" s="224"/>
      <c r="J631" s="225">
        <f>ROUND(I631*H631,2)</f>
        <v>0</v>
      </c>
      <c r="K631" s="221" t="s">
        <v>127</v>
      </c>
      <c r="L631" s="45"/>
      <c r="M631" s="226" t="s">
        <v>1</v>
      </c>
      <c r="N631" s="227" t="s">
        <v>42</v>
      </c>
      <c r="O631" s="92"/>
      <c r="P631" s="228">
        <f>O631*H631</f>
        <v>0</v>
      </c>
      <c r="Q631" s="228">
        <v>2.5122499999999999</v>
      </c>
      <c r="R631" s="228">
        <f>Q631*H631</f>
        <v>129.63210000000001</v>
      </c>
      <c r="S631" s="228">
        <v>0</v>
      </c>
      <c r="T631" s="229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0" t="s">
        <v>128</v>
      </c>
      <c r="AT631" s="230" t="s">
        <v>123</v>
      </c>
      <c r="AU631" s="230" t="s">
        <v>85</v>
      </c>
      <c r="AY631" s="18" t="s">
        <v>121</v>
      </c>
      <c r="BE631" s="231">
        <f>IF(N631="základní",J631,0)</f>
        <v>0</v>
      </c>
      <c r="BF631" s="231">
        <f>IF(N631="snížená",J631,0)</f>
        <v>0</v>
      </c>
      <c r="BG631" s="231">
        <f>IF(N631="zákl. přenesená",J631,0)</f>
        <v>0</v>
      </c>
      <c r="BH631" s="231">
        <f>IF(N631="sníž. přenesená",J631,0)</f>
        <v>0</v>
      </c>
      <c r="BI631" s="231">
        <f>IF(N631="nulová",J631,0)</f>
        <v>0</v>
      </c>
      <c r="BJ631" s="18" t="s">
        <v>82</v>
      </c>
      <c r="BK631" s="231">
        <f>ROUND(I631*H631,2)</f>
        <v>0</v>
      </c>
      <c r="BL631" s="18" t="s">
        <v>128</v>
      </c>
      <c r="BM631" s="230" t="s">
        <v>819</v>
      </c>
    </row>
    <row r="632" s="13" customFormat="1">
      <c r="A632" s="13"/>
      <c r="B632" s="232"/>
      <c r="C632" s="233"/>
      <c r="D632" s="234" t="s">
        <v>130</v>
      </c>
      <c r="E632" s="235" t="s">
        <v>1</v>
      </c>
      <c r="F632" s="236" t="s">
        <v>820</v>
      </c>
      <c r="G632" s="233"/>
      <c r="H632" s="237">
        <v>6.2999999999999998</v>
      </c>
      <c r="I632" s="238"/>
      <c r="J632" s="233"/>
      <c r="K632" s="233"/>
      <c r="L632" s="239"/>
      <c r="M632" s="240"/>
      <c r="N632" s="241"/>
      <c r="O632" s="241"/>
      <c r="P632" s="241"/>
      <c r="Q632" s="241"/>
      <c r="R632" s="241"/>
      <c r="S632" s="241"/>
      <c r="T632" s="242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3" t="s">
        <v>130</v>
      </c>
      <c r="AU632" s="243" t="s">
        <v>85</v>
      </c>
      <c r="AV632" s="13" t="s">
        <v>85</v>
      </c>
      <c r="AW632" s="13" t="s">
        <v>32</v>
      </c>
      <c r="AX632" s="13" t="s">
        <v>77</v>
      </c>
      <c r="AY632" s="243" t="s">
        <v>121</v>
      </c>
    </row>
    <row r="633" s="13" customFormat="1">
      <c r="A633" s="13"/>
      <c r="B633" s="232"/>
      <c r="C633" s="233"/>
      <c r="D633" s="234" t="s">
        <v>130</v>
      </c>
      <c r="E633" s="235" t="s">
        <v>1</v>
      </c>
      <c r="F633" s="236" t="s">
        <v>821</v>
      </c>
      <c r="G633" s="233"/>
      <c r="H633" s="237">
        <v>8</v>
      </c>
      <c r="I633" s="238"/>
      <c r="J633" s="233"/>
      <c r="K633" s="233"/>
      <c r="L633" s="239"/>
      <c r="M633" s="240"/>
      <c r="N633" s="241"/>
      <c r="O633" s="241"/>
      <c r="P633" s="241"/>
      <c r="Q633" s="241"/>
      <c r="R633" s="241"/>
      <c r="S633" s="241"/>
      <c r="T633" s="24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3" t="s">
        <v>130</v>
      </c>
      <c r="AU633" s="243" t="s">
        <v>85</v>
      </c>
      <c r="AV633" s="13" t="s">
        <v>85</v>
      </c>
      <c r="AW633" s="13" t="s">
        <v>32</v>
      </c>
      <c r="AX633" s="13" t="s">
        <v>77</v>
      </c>
      <c r="AY633" s="243" t="s">
        <v>121</v>
      </c>
    </row>
    <row r="634" s="13" customFormat="1">
      <c r="A634" s="13"/>
      <c r="B634" s="232"/>
      <c r="C634" s="233"/>
      <c r="D634" s="234" t="s">
        <v>130</v>
      </c>
      <c r="E634" s="235" t="s">
        <v>1</v>
      </c>
      <c r="F634" s="236" t="s">
        <v>822</v>
      </c>
      <c r="G634" s="233"/>
      <c r="H634" s="237">
        <v>6.4000000000000004</v>
      </c>
      <c r="I634" s="238"/>
      <c r="J634" s="233"/>
      <c r="K634" s="233"/>
      <c r="L634" s="239"/>
      <c r="M634" s="240"/>
      <c r="N634" s="241"/>
      <c r="O634" s="241"/>
      <c r="P634" s="241"/>
      <c r="Q634" s="241"/>
      <c r="R634" s="241"/>
      <c r="S634" s="241"/>
      <c r="T634" s="24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3" t="s">
        <v>130</v>
      </c>
      <c r="AU634" s="243" t="s">
        <v>85</v>
      </c>
      <c r="AV634" s="13" t="s">
        <v>85</v>
      </c>
      <c r="AW634" s="13" t="s">
        <v>32</v>
      </c>
      <c r="AX634" s="13" t="s">
        <v>77</v>
      </c>
      <c r="AY634" s="243" t="s">
        <v>121</v>
      </c>
    </row>
    <row r="635" s="13" customFormat="1">
      <c r="A635" s="13"/>
      <c r="B635" s="232"/>
      <c r="C635" s="233"/>
      <c r="D635" s="234" t="s">
        <v>130</v>
      </c>
      <c r="E635" s="235" t="s">
        <v>1</v>
      </c>
      <c r="F635" s="236" t="s">
        <v>823</v>
      </c>
      <c r="G635" s="233"/>
      <c r="H635" s="237">
        <v>8</v>
      </c>
      <c r="I635" s="238"/>
      <c r="J635" s="233"/>
      <c r="K635" s="233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130</v>
      </c>
      <c r="AU635" s="243" t="s">
        <v>85</v>
      </c>
      <c r="AV635" s="13" t="s">
        <v>85</v>
      </c>
      <c r="AW635" s="13" t="s">
        <v>32</v>
      </c>
      <c r="AX635" s="13" t="s">
        <v>77</v>
      </c>
      <c r="AY635" s="243" t="s">
        <v>121</v>
      </c>
    </row>
    <row r="636" s="13" customFormat="1">
      <c r="A636" s="13"/>
      <c r="B636" s="232"/>
      <c r="C636" s="233"/>
      <c r="D636" s="234" t="s">
        <v>130</v>
      </c>
      <c r="E636" s="235" t="s">
        <v>1</v>
      </c>
      <c r="F636" s="236" t="s">
        <v>824</v>
      </c>
      <c r="G636" s="233"/>
      <c r="H636" s="237">
        <v>7</v>
      </c>
      <c r="I636" s="238"/>
      <c r="J636" s="233"/>
      <c r="K636" s="233"/>
      <c r="L636" s="239"/>
      <c r="M636" s="240"/>
      <c r="N636" s="241"/>
      <c r="O636" s="241"/>
      <c r="P636" s="241"/>
      <c r="Q636" s="241"/>
      <c r="R636" s="241"/>
      <c r="S636" s="241"/>
      <c r="T636" s="242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3" t="s">
        <v>130</v>
      </c>
      <c r="AU636" s="243" t="s">
        <v>85</v>
      </c>
      <c r="AV636" s="13" t="s">
        <v>85</v>
      </c>
      <c r="AW636" s="13" t="s">
        <v>32</v>
      </c>
      <c r="AX636" s="13" t="s">
        <v>77</v>
      </c>
      <c r="AY636" s="243" t="s">
        <v>121</v>
      </c>
    </row>
    <row r="637" s="13" customFormat="1">
      <c r="A637" s="13"/>
      <c r="B637" s="232"/>
      <c r="C637" s="233"/>
      <c r="D637" s="234" t="s">
        <v>130</v>
      </c>
      <c r="E637" s="235" t="s">
        <v>1</v>
      </c>
      <c r="F637" s="236" t="s">
        <v>825</v>
      </c>
      <c r="G637" s="233"/>
      <c r="H637" s="237">
        <v>10.5</v>
      </c>
      <c r="I637" s="238"/>
      <c r="J637" s="233"/>
      <c r="K637" s="233"/>
      <c r="L637" s="239"/>
      <c r="M637" s="240"/>
      <c r="N637" s="241"/>
      <c r="O637" s="241"/>
      <c r="P637" s="241"/>
      <c r="Q637" s="241"/>
      <c r="R637" s="241"/>
      <c r="S637" s="241"/>
      <c r="T637" s="24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3" t="s">
        <v>130</v>
      </c>
      <c r="AU637" s="243" t="s">
        <v>85</v>
      </c>
      <c r="AV637" s="13" t="s">
        <v>85</v>
      </c>
      <c r="AW637" s="13" t="s">
        <v>32</v>
      </c>
      <c r="AX637" s="13" t="s">
        <v>77</v>
      </c>
      <c r="AY637" s="243" t="s">
        <v>121</v>
      </c>
    </row>
    <row r="638" s="13" customFormat="1">
      <c r="A638" s="13"/>
      <c r="B638" s="232"/>
      <c r="C638" s="233"/>
      <c r="D638" s="234" t="s">
        <v>130</v>
      </c>
      <c r="E638" s="235" t="s">
        <v>1</v>
      </c>
      <c r="F638" s="236" t="s">
        <v>826</v>
      </c>
      <c r="G638" s="233"/>
      <c r="H638" s="237">
        <v>5.4000000000000004</v>
      </c>
      <c r="I638" s="238"/>
      <c r="J638" s="233"/>
      <c r="K638" s="233"/>
      <c r="L638" s="239"/>
      <c r="M638" s="240"/>
      <c r="N638" s="241"/>
      <c r="O638" s="241"/>
      <c r="P638" s="241"/>
      <c r="Q638" s="241"/>
      <c r="R638" s="241"/>
      <c r="S638" s="241"/>
      <c r="T638" s="242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3" t="s">
        <v>130</v>
      </c>
      <c r="AU638" s="243" t="s">
        <v>85</v>
      </c>
      <c r="AV638" s="13" t="s">
        <v>85</v>
      </c>
      <c r="AW638" s="13" t="s">
        <v>32</v>
      </c>
      <c r="AX638" s="13" t="s">
        <v>77</v>
      </c>
      <c r="AY638" s="243" t="s">
        <v>121</v>
      </c>
    </row>
    <row r="639" s="14" customFormat="1">
      <c r="A639" s="14"/>
      <c r="B639" s="244"/>
      <c r="C639" s="245"/>
      <c r="D639" s="234" t="s">
        <v>130</v>
      </c>
      <c r="E639" s="246" t="s">
        <v>1</v>
      </c>
      <c r="F639" s="247" t="s">
        <v>827</v>
      </c>
      <c r="G639" s="245"/>
      <c r="H639" s="248">
        <v>51.600000000000001</v>
      </c>
      <c r="I639" s="249"/>
      <c r="J639" s="245"/>
      <c r="K639" s="245"/>
      <c r="L639" s="250"/>
      <c r="M639" s="251"/>
      <c r="N639" s="252"/>
      <c r="O639" s="252"/>
      <c r="P639" s="252"/>
      <c r="Q639" s="252"/>
      <c r="R639" s="252"/>
      <c r="S639" s="252"/>
      <c r="T639" s="253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4" t="s">
        <v>130</v>
      </c>
      <c r="AU639" s="254" t="s">
        <v>85</v>
      </c>
      <c r="AV639" s="14" t="s">
        <v>133</v>
      </c>
      <c r="AW639" s="14" t="s">
        <v>32</v>
      </c>
      <c r="AX639" s="14" t="s">
        <v>77</v>
      </c>
      <c r="AY639" s="254" t="s">
        <v>121</v>
      </c>
    </row>
    <row r="640" s="15" customFormat="1">
      <c r="A640" s="15"/>
      <c r="B640" s="255"/>
      <c r="C640" s="256"/>
      <c r="D640" s="234" t="s">
        <v>130</v>
      </c>
      <c r="E640" s="257" t="s">
        <v>1</v>
      </c>
      <c r="F640" s="258" t="s">
        <v>134</v>
      </c>
      <c r="G640" s="256"/>
      <c r="H640" s="259">
        <v>51.600000000000001</v>
      </c>
      <c r="I640" s="260"/>
      <c r="J640" s="256"/>
      <c r="K640" s="256"/>
      <c r="L640" s="261"/>
      <c r="M640" s="262"/>
      <c r="N640" s="263"/>
      <c r="O640" s="263"/>
      <c r="P640" s="263"/>
      <c r="Q640" s="263"/>
      <c r="R640" s="263"/>
      <c r="S640" s="263"/>
      <c r="T640" s="264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65" t="s">
        <v>130</v>
      </c>
      <c r="AU640" s="265" t="s">
        <v>85</v>
      </c>
      <c r="AV640" s="15" t="s">
        <v>128</v>
      </c>
      <c r="AW640" s="15" t="s">
        <v>32</v>
      </c>
      <c r="AX640" s="15" t="s">
        <v>82</v>
      </c>
      <c r="AY640" s="265" t="s">
        <v>121</v>
      </c>
    </row>
    <row r="641" s="2" customFormat="1" ht="24.15" customHeight="1">
      <c r="A641" s="39"/>
      <c r="B641" s="40"/>
      <c r="C641" s="219" t="s">
        <v>828</v>
      </c>
      <c r="D641" s="219" t="s">
        <v>123</v>
      </c>
      <c r="E641" s="220" t="s">
        <v>829</v>
      </c>
      <c r="F641" s="221" t="s">
        <v>830</v>
      </c>
      <c r="G641" s="222" t="s">
        <v>256</v>
      </c>
      <c r="H641" s="223">
        <v>0.64700000000000002</v>
      </c>
      <c r="I641" s="224"/>
      <c r="J641" s="225">
        <f>ROUND(I641*H641,2)</f>
        <v>0</v>
      </c>
      <c r="K641" s="221" t="s">
        <v>1</v>
      </c>
      <c r="L641" s="45"/>
      <c r="M641" s="226" t="s">
        <v>1</v>
      </c>
      <c r="N641" s="227" t="s">
        <v>42</v>
      </c>
      <c r="O641" s="92"/>
      <c r="P641" s="228">
        <f>O641*H641</f>
        <v>0</v>
      </c>
      <c r="Q641" s="228">
        <v>2.46367</v>
      </c>
      <c r="R641" s="228">
        <f>Q641*H641</f>
        <v>1.59399449</v>
      </c>
      <c r="S641" s="228">
        <v>0</v>
      </c>
      <c r="T641" s="229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0" t="s">
        <v>128</v>
      </c>
      <c r="AT641" s="230" t="s">
        <v>123</v>
      </c>
      <c r="AU641" s="230" t="s">
        <v>85</v>
      </c>
      <c r="AY641" s="18" t="s">
        <v>121</v>
      </c>
      <c r="BE641" s="231">
        <f>IF(N641="základní",J641,0)</f>
        <v>0</v>
      </c>
      <c r="BF641" s="231">
        <f>IF(N641="snížená",J641,0)</f>
        <v>0</v>
      </c>
      <c r="BG641" s="231">
        <f>IF(N641="zákl. přenesená",J641,0)</f>
        <v>0</v>
      </c>
      <c r="BH641" s="231">
        <f>IF(N641="sníž. přenesená",J641,0)</f>
        <v>0</v>
      </c>
      <c r="BI641" s="231">
        <f>IF(N641="nulová",J641,0)</f>
        <v>0</v>
      </c>
      <c r="BJ641" s="18" t="s">
        <v>82</v>
      </c>
      <c r="BK641" s="231">
        <f>ROUND(I641*H641,2)</f>
        <v>0</v>
      </c>
      <c r="BL641" s="18" t="s">
        <v>128</v>
      </c>
      <c r="BM641" s="230" t="s">
        <v>831</v>
      </c>
    </row>
    <row r="642" s="13" customFormat="1">
      <c r="A642" s="13"/>
      <c r="B642" s="232"/>
      <c r="C642" s="233"/>
      <c r="D642" s="234" t="s">
        <v>130</v>
      </c>
      <c r="E642" s="235" t="s">
        <v>1</v>
      </c>
      <c r="F642" s="236" t="s">
        <v>832</v>
      </c>
      <c r="G642" s="233"/>
      <c r="H642" s="237">
        <v>11.199999999999999</v>
      </c>
      <c r="I642" s="238"/>
      <c r="J642" s="233"/>
      <c r="K642" s="233"/>
      <c r="L642" s="239"/>
      <c r="M642" s="240"/>
      <c r="N642" s="241"/>
      <c r="O642" s="241"/>
      <c r="P642" s="241"/>
      <c r="Q642" s="241"/>
      <c r="R642" s="241"/>
      <c r="S642" s="241"/>
      <c r="T642" s="242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3" t="s">
        <v>130</v>
      </c>
      <c r="AU642" s="243" t="s">
        <v>85</v>
      </c>
      <c r="AV642" s="13" t="s">
        <v>85</v>
      </c>
      <c r="AW642" s="13" t="s">
        <v>32</v>
      </c>
      <c r="AX642" s="13" t="s">
        <v>77</v>
      </c>
      <c r="AY642" s="243" t="s">
        <v>121</v>
      </c>
    </row>
    <row r="643" s="13" customFormat="1">
      <c r="A643" s="13"/>
      <c r="B643" s="232"/>
      <c r="C643" s="233"/>
      <c r="D643" s="234" t="s">
        <v>130</v>
      </c>
      <c r="E643" s="235" t="s">
        <v>1</v>
      </c>
      <c r="F643" s="236" t="s">
        <v>833</v>
      </c>
      <c r="G643" s="233"/>
      <c r="H643" s="237">
        <v>9.5999999999999996</v>
      </c>
      <c r="I643" s="238"/>
      <c r="J643" s="233"/>
      <c r="K643" s="233"/>
      <c r="L643" s="239"/>
      <c r="M643" s="240"/>
      <c r="N643" s="241"/>
      <c r="O643" s="241"/>
      <c r="P643" s="241"/>
      <c r="Q643" s="241"/>
      <c r="R643" s="241"/>
      <c r="S643" s="241"/>
      <c r="T643" s="24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3" t="s">
        <v>130</v>
      </c>
      <c r="AU643" s="243" t="s">
        <v>85</v>
      </c>
      <c r="AV643" s="13" t="s">
        <v>85</v>
      </c>
      <c r="AW643" s="13" t="s">
        <v>32</v>
      </c>
      <c r="AX643" s="13" t="s">
        <v>77</v>
      </c>
      <c r="AY643" s="243" t="s">
        <v>121</v>
      </c>
    </row>
    <row r="644" s="13" customFormat="1">
      <c r="A644" s="13"/>
      <c r="B644" s="232"/>
      <c r="C644" s="233"/>
      <c r="D644" s="234" t="s">
        <v>130</v>
      </c>
      <c r="E644" s="235" t="s">
        <v>1</v>
      </c>
      <c r="F644" s="236" t="s">
        <v>834</v>
      </c>
      <c r="G644" s="233"/>
      <c r="H644" s="237">
        <v>8.8000000000000007</v>
      </c>
      <c r="I644" s="238"/>
      <c r="J644" s="233"/>
      <c r="K644" s="233"/>
      <c r="L644" s="239"/>
      <c r="M644" s="240"/>
      <c r="N644" s="241"/>
      <c r="O644" s="241"/>
      <c r="P644" s="241"/>
      <c r="Q644" s="241"/>
      <c r="R644" s="241"/>
      <c r="S644" s="241"/>
      <c r="T644" s="242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3" t="s">
        <v>130</v>
      </c>
      <c r="AU644" s="243" t="s">
        <v>85</v>
      </c>
      <c r="AV644" s="13" t="s">
        <v>85</v>
      </c>
      <c r="AW644" s="13" t="s">
        <v>32</v>
      </c>
      <c r="AX644" s="13" t="s">
        <v>77</v>
      </c>
      <c r="AY644" s="243" t="s">
        <v>121</v>
      </c>
    </row>
    <row r="645" s="13" customFormat="1">
      <c r="A645" s="13"/>
      <c r="B645" s="232"/>
      <c r="C645" s="233"/>
      <c r="D645" s="234" t="s">
        <v>130</v>
      </c>
      <c r="E645" s="235" t="s">
        <v>1</v>
      </c>
      <c r="F645" s="236" t="s">
        <v>835</v>
      </c>
      <c r="G645" s="233"/>
      <c r="H645" s="237">
        <v>10.4</v>
      </c>
      <c r="I645" s="238"/>
      <c r="J645" s="233"/>
      <c r="K645" s="233"/>
      <c r="L645" s="239"/>
      <c r="M645" s="240"/>
      <c r="N645" s="241"/>
      <c r="O645" s="241"/>
      <c r="P645" s="241"/>
      <c r="Q645" s="241"/>
      <c r="R645" s="241"/>
      <c r="S645" s="241"/>
      <c r="T645" s="242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3" t="s">
        <v>130</v>
      </c>
      <c r="AU645" s="243" t="s">
        <v>85</v>
      </c>
      <c r="AV645" s="13" t="s">
        <v>85</v>
      </c>
      <c r="AW645" s="13" t="s">
        <v>32</v>
      </c>
      <c r="AX645" s="13" t="s">
        <v>77</v>
      </c>
      <c r="AY645" s="243" t="s">
        <v>121</v>
      </c>
    </row>
    <row r="646" s="13" customFormat="1">
      <c r="A646" s="13"/>
      <c r="B646" s="232"/>
      <c r="C646" s="233"/>
      <c r="D646" s="234" t="s">
        <v>130</v>
      </c>
      <c r="E646" s="235" t="s">
        <v>1</v>
      </c>
      <c r="F646" s="236" t="s">
        <v>836</v>
      </c>
      <c r="G646" s="233"/>
      <c r="H646" s="237">
        <v>8</v>
      </c>
      <c r="I646" s="238"/>
      <c r="J646" s="233"/>
      <c r="K646" s="233"/>
      <c r="L646" s="239"/>
      <c r="M646" s="240"/>
      <c r="N646" s="241"/>
      <c r="O646" s="241"/>
      <c r="P646" s="241"/>
      <c r="Q646" s="241"/>
      <c r="R646" s="241"/>
      <c r="S646" s="241"/>
      <c r="T646" s="242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3" t="s">
        <v>130</v>
      </c>
      <c r="AU646" s="243" t="s">
        <v>85</v>
      </c>
      <c r="AV646" s="13" t="s">
        <v>85</v>
      </c>
      <c r="AW646" s="13" t="s">
        <v>32</v>
      </c>
      <c r="AX646" s="13" t="s">
        <v>77</v>
      </c>
      <c r="AY646" s="243" t="s">
        <v>121</v>
      </c>
    </row>
    <row r="647" s="13" customFormat="1">
      <c r="A647" s="13"/>
      <c r="B647" s="232"/>
      <c r="C647" s="233"/>
      <c r="D647" s="234" t="s">
        <v>130</v>
      </c>
      <c r="E647" s="235" t="s">
        <v>1</v>
      </c>
      <c r="F647" s="236" t="s">
        <v>837</v>
      </c>
      <c r="G647" s="233"/>
      <c r="H647" s="237">
        <v>24</v>
      </c>
      <c r="I647" s="238"/>
      <c r="J647" s="233"/>
      <c r="K647" s="233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130</v>
      </c>
      <c r="AU647" s="243" t="s">
        <v>85</v>
      </c>
      <c r="AV647" s="13" t="s">
        <v>85</v>
      </c>
      <c r="AW647" s="13" t="s">
        <v>32</v>
      </c>
      <c r="AX647" s="13" t="s">
        <v>77</v>
      </c>
      <c r="AY647" s="243" t="s">
        <v>121</v>
      </c>
    </row>
    <row r="648" s="13" customFormat="1">
      <c r="A648" s="13"/>
      <c r="B648" s="232"/>
      <c r="C648" s="233"/>
      <c r="D648" s="234" t="s">
        <v>130</v>
      </c>
      <c r="E648" s="235" t="s">
        <v>1</v>
      </c>
      <c r="F648" s="236" t="s">
        <v>838</v>
      </c>
      <c r="G648" s="233"/>
      <c r="H648" s="237">
        <v>8.4000000000000004</v>
      </c>
      <c r="I648" s="238"/>
      <c r="J648" s="233"/>
      <c r="K648" s="233"/>
      <c r="L648" s="239"/>
      <c r="M648" s="240"/>
      <c r="N648" s="241"/>
      <c r="O648" s="241"/>
      <c r="P648" s="241"/>
      <c r="Q648" s="241"/>
      <c r="R648" s="241"/>
      <c r="S648" s="241"/>
      <c r="T648" s="242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3" t="s">
        <v>130</v>
      </c>
      <c r="AU648" s="243" t="s">
        <v>85</v>
      </c>
      <c r="AV648" s="13" t="s">
        <v>85</v>
      </c>
      <c r="AW648" s="13" t="s">
        <v>32</v>
      </c>
      <c r="AX648" s="13" t="s">
        <v>77</v>
      </c>
      <c r="AY648" s="243" t="s">
        <v>121</v>
      </c>
    </row>
    <row r="649" s="15" customFormat="1">
      <c r="A649" s="15"/>
      <c r="B649" s="255"/>
      <c r="C649" s="256"/>
      <c r="D649" s="234" t="s">
        <v>130</v>
      </c>
      <c r="E649" s="257" t="s">
        <v>1</v>
      </c>
      <c r="F649" s="258" t="s">
        <v>134</v>
      </c>
      <c r="G649" s="256"/>
      <c r="H649" s="259">
        <v>80.400000000000006</v>
      </c>
      <c r="I649" s="260"/>
      <c r="J649" s="256"/>
      <c r="K649" s="256"/>
      <c r="L649" s="261"/>
      <c r="M649" s="262"/>
      <c r="N649" s="263"/>
      <c r="O649" s="263"/>
      <c r="P649" s="263"/>
      <c r="Q649" s="263"/>
      <c r="R649" s="263"/>
      <c r="S649" s="263"/>
      <c r="T649" s="264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65" t="s">
        <v>130</v>
      </c>
      <c r="AU649" s="265" t="s">
        <v>85</v>
      </c>
      <c r="AV649" s="15" t="s">
        <v>128</v>
      </c>
      <c r="AW649" s="15" t="s">
        <v>32</v>
      </c>
      <c r="AX649" s="15" t="s">
        <v>77</v>
      </c>
      <c r="AY649" s="265" t="s">
        <v>121</v>
      </c>
    </row>
    <row r="650" s="13" customFormat="1">
      <c r="A650" s="13"/>
      <c r="B650" s="232"/>
      <c r="C650" s="233"/>
      <c r="D650" s="234" t="s">
        <v>130</v>
      </c>
      <c r="E650" s="235" t="s">
        <v>1</v>
      </c>
      <c r="F650" s="236" t="s">
        <v>839</v>
      </c>
      <c r="G650" s="233"/>
      <c r="H650" s="237">
        <v>0.64700000000000002</v>
      </c>
      <c r="I650" s="238"/>
      <c r="J650" s="233"/>
      <c r="K650" s="233"/>
      <c r="L650" s="239"/>
      <c r="M650" s="240"/>
      <c r="N650" s="241"/>
      <c r="O650" s="241"/>
      <c r="P650" s="241"/>
      <c r="Q650" s="241"/>
      <c r="R650" s="241"/>
      <c r="S650" s="241"/>
      <c r="T650" s="24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3" t="s">
        <v>130</v>
      </c>
      <c r="AU650" s="243" t="s">
        <v>85</v>
      </c>
      <c r="AV650" s="13" t="s">
        <v>85</v>
      </c>
      <c r="AW650" s="13" t="s">
        <v>32</v>
      </c>
      <c r="AX650" s="13" t="s">
        <v>82</v>
      </c>
      <c r="AY650" s="243" t="s">
        <v>121</v>
      </c>
    </row>
    <row r="651" s="2" customFormat="1" ht="24.15" customHeight="1">
      <c r="A651" s="39"/>
      <c r="B651" s="40"/>
      <c r="C651" s="219" t="s">
        <v>840</v>
      </c>
      <c r="D651" s="219" t="s">
        <v>123</v>
      </c>
      <c r="E651" s="220" t="s">
        <v>841</v>
      </c>
      <c r="F651" s="221" t="s">
        <v>842</v>
      </c>
      <c r="G651" s="222" t="s">
        <v>126</v>
      </c>
      <c r="H651" s="223">
        <v>3699.54</v>
      </c>
      <c r="I651" s="224"/>
      <c r="J651" s="225">
        <f>ROUND(I651*H651,2)</f>
        <v>0</v>
      </c>
      <c r="K651" s="221" t="s">
        <v>1</v>
      </c>
      <c r="L651" s="45"/>
      <c r="M651" s="226" t="s">
        <v>1</v>
      </c>
      <c r="N651" s="227" t="s">
        <v>42</v>
      </c>
      <c r="O651" s="92"/>
      <c r="P651" s="228">
        <f>O651*H651</f>
        <v>0</v>
      </c>
      <c r="Q651" s="228">
        <v>0.0038800000000000002</v>
      </c>
      <c r="R651" s="228">
        <f>Q651*H651</f>
        <v>14.354215200000001</v>
      </c>
      <c r="S651" s="228">
        <v>0</v>
      </c>
      <c r="T651" s="229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30" t="s">
        <v>128</v>
      </c>
      <c r="AT651" s="230" t="s">
        <v>123</v>
      </c>
      <c r="AU651" s="230" t="s">
        <v>85</v>
      </c>
      <c r="AY651" s="18" t="s">
        <v>121</v>
      </c>
      <c r="BE651" s="231">
        <f>IF(N651="základní",J651,0)</f>
        <v>0</v>
      </c>
      <c r="BF651" s="231">
        <f>IF(N651="snížená",J651,0)</f>
        <v>0</v>
      </c>
      <c r="BG651" s="231">
        <f>IF(N651="zákl. přenesená",J651,0)</f>
        <v>0</v>
      </c>
      <c r="BH651" s="231">
        <f>IF(N651="sníž. přenesená",J651,0)</f>
        <v>0</v>
      </c>
      <c r="BI651" s="231">
        <f>IF(N651="nulová",J651,0)</f>
        <v>0</v>
      </c>
      <c r="BJ651" s="18" t="s">
        <v>82</v>
      </c>
      <c r="BK651" s="231">
        <f>ROUND(I651*H651,2)</f>
        <v>0</v>
      </c>
      <c r="BL651" s="18" t="s">
        <v>128</v>
      </c>
      <c r="BM651" s="230" t="s">
        <v>843</v>
      </c>
    </row>
    <row r="652" s="13" customFormat="1">
      <c r="A652" s="13"/>
      <c r="B652" s="232"/>
      <c r="C652" s="233"/>
      <c r="D652" s="234" t="s">
        <v>130</v>
      </c>
      <c r="E652" s="235" t="s">
        <v>1</v>
      </c>
      <c r="F652" s="236" t="s">
        <v>844</v>
      </c>
      <c r="G652" s="233"/>
      <c r="H652" s="237">
        <v>3699.54</v>
      </c>
      <c r="I652" s="238"/>
      <c r="J652" s="233"/>
      <c r="K652" s="233"/>
      <c r="L652" s="239"/>
      <c r="M652" s="240"/>
      <c r="N652" s="241"/>
      <c r="O652" s="241"/>
      <c r="P652" s="241"/>
      <c r="Q652" s="241"/>
      <c r="R652" s="241"/>
      <c r="S652" s="241"/>
      <c r="T652" s="24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3" t="s">
        <v>130</v>
      </c>
      <c r="AU652" s="243" t="s">
        <v>85</v>
      </c>
      <c r="AV652" s="13" t="s">
        <v>85</v>
      </c>
      <c r="AW652" s="13" t="s">
        <v>32</v>
      </c>
      <c r="AX652" s="13" t="s">
        <v>77</v>
      </c>
      <c r="AY652" s="243" t="s">
        <v>121</v>
      </c>
    </row>
    <row r="653" s="15" customFormat="1">
      <c r="A653" s="15"/>
      <c r="B653" s="255"/>
      <c r="C653" s="256"/>
      <c r="D653" s="234" t="s">
        <v>130</v>
      </c>
      <c r="E653" s="257" t="s">
        <v>1</v>
      </c>
      <c r="F653" s="258" t="s">
        <v>134</v>
      </c>
      <c r="G653" s="256"/>
      <c r="H653" s="259">
        <v>3699.54</v>
      </c>
      <c r="I653" s="260"/>
      <c r="J653" s="256"/>
      <c r="K653" s="256"/>
      <c r="L653" s="261"/>
      <c r="M653" s="262"/>
      <c r="N653" s="263"/>
      <c r="O653" s="263"/>
      <c r="P653" s="263"/>
      <c r="Q653" s="263"/>
      <c r="R653" s="263"/>
      <c r="S653" s="263"/>
      <c r="T653" s="264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65" t="s">
        <v>130</v>
      </c>
      <c r="AU653" s="265" t="s">
        <v>85</v>
      </c>
      <c r="AV653" s="15" t="s">
        <v>128</v>
      </c>
      <c r="AW653" s="15" t="s">
        <v>32</v>
      </c>
      <c r="AX653" s="15" t="s">
        <v>82</v>
      </c>
      <c r="AY653" s="265" t="s">
        <v>121</v>
      </c>
    </row>
    <row r="654" s="2" customFormat="1" ht="33" customHeight="1">
      <c r="A654" s="39"/>
      <c r="B654" s="40"/>
      <c r="C654" s="219" t="s">
        <v>845</v>
      </c>
      <c r="D654" s="219" t="s">
        <v>123</v>
      </c>
      <c r="E654" s="220" t="s">
        <v>846</v>
      </c>
      <c r="F654" s="221" t="s">
        <v>847</v>
      </c>
      <c r="G654" s="222" t="s">
        <v>126</v>
      </c>
      <c r="H654" s="223">
        <v>274.60000000000002</v>
      </c>
      <c r="I654" s="224"/>
      <c r="J654" s="225">
        <f>ROUND(I654*H654,2)</f>
        <v>0</v>
      </c>
      <c r="K654" s="221" t="s">
        <v>127</v>
      </c>
      <c r="L654" s="45"/>
      <c r="M654" s="226" t="s">
        <v>1</v>
      </c>
      <c r="N654" s="227" t="s">
        <v>42</v>
      </c>
      <c r="O654" s="92"/>
      <c r="P654" s="228">
        <f>O654*H654</f>
        <v>0</v>
      </c>
      <c r="Q654" s="228">
        <v>0.00048000000000000001</v>
      </c>
      <c r="R654" s="228">
        <f>Q654*H654</f>
        <v>0.13180800000000001</v>
      </c>
      <c r="S654" s="228">
        <v>0</v>
      </c>
      <c r="T654" s="229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30" t="s">
        <v>128</v>
      </c>
      <c r="AT654" s="230" t="s">
        <v>123</v>
      </c>
      <c r="AU654" s="230" t="s">
        <v>85</v>
      </c>
      <c r="AY654" s="18" t="s">
        <v>121</v>
      </c>
      <c r="BE654" s="231">
        <f>IF(N654="základní",J654,0)</f>
        <v>0</v>
      </c>
      <c r="BF654" s="231">
        <f>IF(N654="snížená",J654,0)</f>
        <v>0</v>
      </c>
      <c r="BG654" s="231">
        <f>IF(N654="zákl. přenesená",J654,0)</f>
        <v>0</v>
      </c>
      <c r="BH654" s="231">
        <f>IF(N654="sníž. přenesená",J654,0)</f>
        <v>0</v>
      </c>
      <c r="BI654" s="231">
        <f>IF(N654="nulová",J654,0)</f>
        <v>0</v>
      </c>
      <c r="BJ654" s="18" t="s">
        <v>82</v>
      </c>
      <c r="BK654" s="231">
        <f>ROUND(I654*H654,2)</f>
        <v>0</v>
      </c>
      <c r="BL654" s="18" t="s">
        <v>128</v>
      </c>
      <c r="BM654" s="230" t="s">
        <v>848</v>
      </c>
    </row>
    <row r="655" s="13" customFormat="1">
      <c r="A655" s="13"/>
      <c r="B655" s="232"/>
      <c r="C655" s="233"/>
      <c r="D655" s="234" t="s">
        <v>130</v>
      </c>
      <c r="E655" s="235" t="s">
        <v>1</v>
      </c>
      <c r="F655" s="236" t="s">
        <v>849</v>
      </c>
      <c r="G655" s="233"/>
      <c r="H655" s="237">
        <v>58.5</v>
      </c>
      <c r="I655" s="238"/>
      <c r="J655" s="233"/>
      <c r="K655" s="233"/>
      <c r="L655" s="239"/>
      <c r="M655" s="240"/>
      <c r="N655" s="241"/>
      <c r="O655" s="241"/>
      <c r="P655" s="241"/>
      <c r="Q655" s="241"/>
      <c r="R655" s="241"/>
      <c r="S655" s="241"/>
      <c r="T655" s="24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3" t="s">
        <v>130</v>
      </c>
      <c r="AU655" s="243" t="s">
        <v>85</v>
      </c>
      <c r="AV655" s="13" t="s">
        <v>85</v>
      </c>
      <c r="AW655" s="13" t="s">
        <v>32</v>
      </c>
      <c r="AX655" s="13" t="s">
        <v>77</v>
      </c>
      <c r="AY655" s="243" t="s">
        <v>121</v>
      </c>
    </row>
    <row r="656" s="13" customFormat="1">
      <c r="A656" s="13"/>
      <c r="B656" s="232"/>
      <c r="C656" s="233"/>
      <c r="D656" s="234" t="s">
        <v>130</v>
      </c>
      <c r="E656" s="235" t="s">
        <v>1</v>
      </c>
      <c r="F656" s="236" t="s">
        <v>850</v>
      </c>
      <c r="G656" s="233"/>
      <c r="H656" s="237">
        <v>59.200000000000003</v>
      </c>
      <c r="I656" s="238"/>
      <c r="J656" s="233"/>
      <c r="K656" s="233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130</v>
      </c>
      <c r="AU656" s="243" t="s">
        <v>85</v>
      </c>
      <c r="AV656" s="13" t="s">
        <v>85</v>
      </c>
      <c r="AW656" s="13" t="s">
        <v>32</v>
      </c>
      <c r="AX656" s="13" t="s">
        <v>77</v>
      </c>
      <c r="AY656" s="243" t="s">
        <v>121</v>
      </c>
    </row>
    <row r="657" s="13" customFormat="1">
      <c r="A657" s="13"/>
      <c r="B657" s="232"/>
      <c r="C657" s="233"/>
      <c r="D657" s="234" t="s">
        <v>130</v>
      </c>
      <c r="E657" s="235" t="s">
        <v>1</v>
      </c>
      <c r="F657" s="236" t="s">
        <v>851</v>
      </c>
      <c r="G657" s="233"/>
      <c r="H657" s="237">
        <v>46.399999999999999</v>
      </c>
      <c r="I657" s="238"/>
      <c r="J657" s="233"/>
      <c r="K657" s="233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130</v>
      </c>
      <c r="AU657" s="243" t="s">
        <v>85</v>
      </c>
      <c r="AV657" s="13" t="s">
        <v>85</v>
      </c>
      <c r="AW657" s="13" t="s">
        <v>32</v>
      </c>
      <c r="AX657" s="13" t="s">
        <v>77</v>
      </c>
      <c r="AY657" s="243" t="s">
        <v>121</v>
      </c>
    </row>
    <row r="658" s="13" customFormat="1">
      <c r="A658" s="13"/>
      <c r="B658" s="232"/>
      <c r="C658" s="233"/>
      <c r="D658" s="234" t="s">
        <v>130</v>
      </c>
      <c r="E658" s="235" t="s">
        <v>1</v>
      </c>
      <c r="F658" s="236" t="s">
        <v>852</v>
      </c>
      <c r="G658" s="233"/>
      <c r="H658" s="237">
        <v>49.5</v>
      </c>
      <c r="I658" s="238"/>
      <c r="J658" s="233"/>
      <c r="K658" s="233"/>
      <c r="L658" s="239"/>
      <c r="M658" s="240"/>
      <c r="N658" s="241"/>
      <c r="O658" s="241"/>
      <c r="P658" s="241"/>
      <c r="Q658" s="241"/>
      <c r="R658" s="241"/>
      <c r="S658" s="241"/>
      <c r="T658" s="24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3" t="s">
        <v>130</v>
      </c>
      <c r="AU658" s="243" t="s">
        <v>85</v>
      </c>
      <c r="AV658" s="13" t="s">
        <v>85</v>
      </c>
      <c r="AW658" s="13" t="s">
        <v>32</v>
      </c>
      <c r="AX658" s="13" t="s">
        <v>77</v>
      </c>
      <c r="AY658" s="243" t="s">
        <v>121</v>
      </c>
    </row>
    <row r="659" s="13" customFormat="1">
      <c r="A659" s="13"/>
      <c r="B659" s="232"/>
      <c r="C659" s="233"/>
      <c r="D659" s="234" t="s">
        <v>130</v>
      </c>
      <c r="E659" s="235" t="s">
        <v>1</v>
      </c>
      <c r="F659" s="236" t="s">
        <v>853</v>
      </c>
      <c r="G659" s="233"/>
      <c r="H659" s="237">
        <v>32.5</v>
      </c>
      <c r="I659" s="238"/>
      <c r="J659" s="233"/>
      <c r="K659" s="233"/>
      <c r="L659" s="239"/>
      <c r="M659" s="240"/>
      <c r="N659" s="241"/>
      <c r="O659" s="241"/>
      <c r="P659" s="241"/>
      <c r="Q659" s="241"/>
      <c r="R659" s="241"/>
      <c r="S659" s="241"/>
      <c r="T659" s="24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3" t="s">
        <v>130</v>
      </c>
      <c r="AU659" s="243" t="s">
        <v>85</v>
      </c>
      <c r="AV659" s="13" t="s">
        <v>85</v>
      </c>
      <c r="AW659" s="13" t="s">
        <v>32</v>
      </c>
      <c r="AX659" s="13" t="s">
        <v>77</v>
      </c>
      <c r="AY659" s="243" t="s">
        <v>121</v>
      </c>
    </row>
    <row r="660" s="13" customFormat="1">
      <c r="A660" s="13"/>
      <c r="B660" s="232"/>
      <c r="C660" s="233"/>
      <c r="D660" s="234" t="s">
        <v>130</v>
      </c>
      <c r="E660" s="235" t="s">
        <v>1</v>
      </c>
      <c r="F660" s="236" t="s">
        <v>854</v>
      </c>
      <c r="G660" s="233"/>
      <c r="H660" s="237">
        <v>28.5</v>
      </c>
      <c r="I660" s="238"/>
      <c r="J660" s="233"/>
      <c r="K660" s="233"/>
      <c r="L660" s="239"/>
      <c r="M660" s="240"/>
      <c r="N660" s="241"/>
      <c r="O660" s="241"/>
      <c r="P660" s="241"/>
      <c r="Q660" s="241"/>
      <c r="R660" s="241"/>
      <c r="S660" s="241"/>
      <c r="T660" s="242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3" t="s">
        <v>130</v>
      </c>
      <c r="AU660" s="243" t="s">
        <v>85</v>
      </c>
      <c r="AV660" s="13" t="s">
        <v>85</v>
      </c>
      <c r="AW660" s="13" t="s">
        <v>32</v>
      </c>
      <c r="AX660" s="13" t="s">
        <v>77</v>
      </c>
      <c r="AY660" s="243" t="s">
        <v>121</v>
      </c>
    </row>
    <row r="661" s="14" customFormat="1">
      <c r="A661" s="14"/>
      <c r="B661" s="244"/>
      <c r="C661" s="245"/>
      <c r="D661" s="234" t="s">
        <v>130</v>
      </c>
      <c r="E661" s="246" t="s">
        <v>1</v>
      </c>
      <c r="F661" s="247" t="s">
        <v>827</v>
      </c>
      <c r="G661" s="245"/>
      <c r="H661" s="248">
        <v>274.60000000000002</v>
      </c>
      <c r="I661" s="249"/>
      <c r="J661" s="245"/>
      <c r="K661" s="245"/>
      <c r="L661" s="250"/>
      <c r="M661" s="251"/>
      <c r="N661" s="252"/>
      <c r="O661" s="252"/>
      <c r="P661" s="252"/>
      <c r="Q661" s="252"/>
      <c r="R661" s="252"/>
      <c r="S661" s="252"/>
      <c r="T661" s="253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4" t="s">
        <v>130</v>
      </c>
      <c r="AU661" s="254" t="s">
        <v>85</v>
      </c>
      <c r="AV661" s="14" t="s">
        <v>133</v>
      </c>
      <c r="AW661" s="14" t="s">
        <v>32</v>
      </c>
      <c r="AX661" s="14" t="s">
        <v>77</v>
      </c>
      <c r="AY661" s="254" t="s">
        <v>121</v>
      </c>
    </row>
    <row r="662" s="15" customFormat="1">
      <c r="A662" s="15"/>
      <c r="B662" s="255"/>
      <c r="C662" s="256"/>
      <c r="D662" s="234" t="s">
        <v>130</v>
      </c>
      <c r="E662" s="257" t="s">
        <v>1</v>
      </c>
      <c r="F662" s="258" t="s">
        <v>134</v>
      </c>
      <c r="G662" s="256"/>
      <c r="H662" s="259">
        <v>274.60000000000002</v>
      </c>
      <c r="I662" s="260"/>
      <c r="J662" s="256"/>
      <c r="K662" s="256"/>
      <c r="L662" s="261"/>
      <c r="M662" s="262"/>
      <c r="N662" s="263"/>
      <c r="O662" s="263"/>
      <c r="P662" s="263"/>
      <c r="Q662" s="263"/>
      <c r="R662" s="263"/>
      <c r="S662" s="263"/>
      <c r="T662" s="264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5" t="s">
        <v>130</v>
      </c>
      <c r="AU662" s="265" t="s">
        <v>85</v>
      </c>
      <c r="AV662" s="15" t="s">
        <v>128</v>
      </c>
      <c r="AW662" s="15" t="s">
        <v>32</v>
      </c>
      <c r="AX662" s="15" t="s">
        <v>82</v>
      </c>
      <c r="AY662" s="265" t="s">
        <v>121</v>
      </c>
    </row>
    <row r="663" s="2" customFormat="1" ht="24.15" customHeight="1">
      <c r="A663" s="39"/>
      <c r="B663" s="40"/>
      <c r="C663" s="219" t="s">
        <v>855</v>
      </c>
      <c r="D663" s="219" t="s">
        <v>123</v>
      </c>
      <c r="E663" s="220" t="s">
        <v>856</v>
      </c>
      <c r="F663" s="221" t="s">
        <v>857</v>
      </c>
      <c r="G663" s="222" t="s">
        <v>173</v>
      </c>
      <c r="H663" s="223">
        <v>134</v>
      </c>
      <c r="I663" s="224"/>
      <c r="J663" s="225">
        <f>ROUND(I663*H663,2)</f>
        <v>0</v>
      </c>
      <c r="K663" s="221" t="s">
        <v>1</v>
      </c>
      <c r="L663" s="45"/>
      <c r="M663" s="226" t="s">
        <v>1</v>
      </c>
      <c r="N663" s="227" t="s">
        <v>42</v>
      </c>
      <c r="O663" s="92"/>
      <c r="P663" s="228">
        <f>O663*H663</f>
        <v>0</v>
      </c>
      <c r="Q663" s="228">
        <v>0</v>
      </c>
      <c r="R663" s="228">
        <f>Q663*H663</f>
        <v>0</v>
      </c>
      <c r="S663" s="228">
        <v>0</v>
      </c>
      <c r="T663" s="229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0" t="s">
        <v>128</v>
      </c>
      <c r="AT663" s="230" t="s">
        <v>123</v>
      </c>
      <c r="AU663" s="230" t="s">
        <v>85</v>
      </c>
      <c r="AY663" s="18" t="s">
        <v>121</v>
      </c>
      <c r="BE663" s="231">
        <f>IF(N663="základní",J663,0)</f>
        <v>0</v>
      </c>
      <c r="BF663" s="231">
        <f>IF(N663="snížená",J663,0)</f>
        <v>0</v>
      </c>
      <c r="BG663" s="231">
        <f>IF(N663="zákl. přenesená",J663,0)</f>
        <v>0</v>
      </c>
      <c r="BH663" s="231">
        <f>IF(N663="sníž. přenesená",J663,0)</f>
        <v>0</v>
      </c>
      <c r="BI663" s="231">
        <f>IF(N663="nulová",J663,0)</f>
        <v>0</v>
      </c>
      <c r="BJ663" s="18" t="s">
        <v>82</v>
      </c>
      <c r="BK663" s="231">
        <f>ROUND(I663*H663,2)</f>
        <v>0</v>
      </c>
      <c r="BL663" s="18" t="s">
        <v>128</v>
      </c>
      <c r="BM663" s="230" t="s">
        <v>858</v>
      </c>
    </row>
    <row r="664" s="2" customFormat="1">
      <c r="A664" s="39"/>
      <c r="B664" s="40"/>
      <c r="C664" s="41"/>
      <c r="D664" s="234" t="s">
        <v>138</v>
      </c>
      <c r="E664" s="41"/>
      <c r="F664" s="266" t="s">
        <v>859</v>
      </c>
      <c r="G664" s="41"/>
      <c r="H664" s="41"/>
      <c r="I664" s="267"/>
      <c r="J664" s="41"/>
      <c r="K664" s="41"/>
      <c r="L664" s="45"/>
      <c r="M664" s="268"/>
      <c r="N664" s="269"/>
      <c r="O664" s="92"/>
      <c r="P664" s="92"/>
      <c r="Q664" s="92"/>
      <c r="R664" s="92"/>
      <c r="S664" s="92"/>
      <c r="T664" s="93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T664" s="18" t="s">
        <v>138</v>
      </c>
      <c r="AU664" s="18" t="s">
        <v>85</v>
      </c>
    </row>
    <row r="665" s="13" customFormat="1">
      <c r="A665" s="13"/>
      <c r="B665" s="232"/>
      <c r="C665" s="233"/>
      <c r="D665" s="234" t="s">
        <v>130</v>
      </c>
      <c r="E665" s="235" t="s">
        <v>1</v>
      </c>
      <c r="F665" s="236" t="s">
        <v>860</v>
      </c>
      <c r="G665" s="233"/>
      <c r="H665" s="237">
        <v>134</v>
      </c>
      <c r="I665" s="238"/>
      <c r="J665" s="233"/>
      <c r="K665" s="233"/>
      <c r="L665" s="239"/>
      <c r="M665" s="240"/>
      <c r="N665" s="241"/>
      <c r="O665" s="241"/>
      <c r="P665" s="241"/>
      <c r="Q665" s="241"/>
      <c r="R665" s="241"/>
      <c r="S665" s="241"/>
      <c r="T665" s="24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3" t="s">
        <v>130</v>
      </c>
      <c r="AU665" s="243" t="s">
        <v>85</v>
      </c>
      <c r="AV665" s="13" t="s">
        <v>85</v>
      </c>
      <c r="AW665" s="13" t="s">
        <v>32</v>
      </c>
      <c r="AX665" s="13" t="s">
        <v>77</v>
      </c>
      <c r="AY665" s="243" t="s">
        <v>121</v>
      </c>
    </row>
    <row r="666" s="15" customFormat="1">
      <c r="A666" s="15"/>
      <c r="B666" s="255"/>
      <c r="C666" s="256"/>
      <c r="D666" s="234" t="s">
        <v>130</v>
      </c>
      <c r="E666" s="257" t="s">
        <v>1</v>
      </c>
      <c r="F666" s="258" t="s">
        <v>134</v>
      </c>
      <c r="G666" s="256"/>
      <c r="H666" s="259">
        <v>134</v>
      </c>
      <c r="I666" s="260"/>
      <c r="J666" s="256"/>
      <c r="K666" s="256"/>
      <c r="L666" s="261"/>
      <c r="M666" s="262"/>
      <c r="N666" s="263"/>
      <c r="O666" s="263"/>
      <c r="P666" s="263"/>
      <c r="Q666" s="263"/>
      <c r="R666" s="263"/>
      <c r="S666" s="263"/>
      <c r="T666" s="264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65" t="s">
        <v>130</v>
      </c>
      <c r="AU666" s="265" t="s">
        <v>85</v>
      </c>
      <c r="AV666" s="15" t="s">
        <v>128</v>
      </c>
      <c r="AW666" s="15" t="s">
        <v>32</v>
      </c>
      <c r="AX666" s="15" t="s">
        <v>82</v>
      </c>
      <c r="AY666" s="265" t="s">
        <v>121</v>
      </c>
    </row>
    <row r="667" s="2" customFormat="1" ht="16.5" customHeight="1">
      <c r="A667" s="39"/>
      <c r="B667" s="40"/>
      <c r="C667" s="219" t="s">
        <v>861</v>
      </c>
      <c r="D667" s="219" t="s">
        <v>123</v>
      </c>
      <c r="E667" s="220" t="s">
        <v>862</v>
      </c>
      <c r="F667" s="221" t="s">
        <v>863</v>
      </c>
      <c r="G667" s="222" t="s">
        <v>173</v>
      </c>
      <c r="H667" s="223">
        <v>1584.5999999999999</v>
      </c>
      <c r="I667" s="224"/>
      <c r="J667" s="225">
        <f>ROUND(I667*H667,2)</f>
        <v>0</v>
      </c>
      <c r="K667" s="221" t="s">
        <v>127</v>
      </c>
      <c r="L667" s="45"/>
      <c r="M667" s="226" t="s">
        <v>1</v>
      </c>
      <c r="N667" s="227" t="s">
        <v>42</v>
      </c>
      <c r="O667" s="92"/>
      <c r="P667" s="228">
        <f>O667*H667</f>
        <v>0</v>
      </c>
      <c r="Q667" s="228">
        <v>0</v>
      </c>
      <c r="R667" s="228">
        <f>Q667*H667</f>
        <v>0</v>
      </c>
      <c r="S667" s="228">
        <v>0</v>
      </c>
      <c r="T667" s="229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0" t="s">
        <v>128</v>
      </c>
      <c r="AT667" s="230" t="s">
        <v>123</v>
      </c>
      <c r="AU667" s="230" t="s">
        <v>85</v>
      </c>
      <c r="AY667" s="18" t="s">
        <v>121</v>
      </c>
      <c r="BE667" s="231">
        <f>IF(N667="základní",J667,0)</f>
        <v>0</v>
      </c>
      <c r="BF667" s="231">
        <f>IF(N667="snížená",J667,0)</f>
        <v>0</v>
      </c>
      <c r="BG667" s="231">
        <f>IF(N667="zákl. přenesená",J667,0)</f>
        <v>0</v>
      </c>
      <c r="BH667" s="231">
        <f>IF(N667="sníž. přenesená",J667,0)</f>
        <v>0</v>
      </c>
      <c r="BI667" s="231">
        <f>IF(N667="nulová",J667,0)</f>
        <v>0</v>
      </c>
      <c r="BJ667" s="18" t="s">
        <v>82</v>
      </c>
      <c r="BK667" s="231">
        <f>ROUND(I667*H667,2)</f>
        <v>0</v>
      </c>
      <c r="BL667" s="18" t="s">
        <v>128</v>
      </c>
      <c r="BM667" s="230" t="s">
        <v>864</v>
      </c>
    </row>
    <row r="668" s="13" customFormat="1">
      <c r="A668" s="13"/>
      <c r="B668" s="232"/>
      <c r="C668" s="233"/>
      <c r="D668" s="234" t="s">
        <v>130</v>
      </c>
      <c r="E668" s="235" t="s">
        <v>1</v>
      </c>
      <c r="F668" s="236" t="s">
        <v>865</v>
      </c>
      <c r="G668" s="233"/>
      <c r="H668" s="237">
        <v>1405</v>
      </c>
      <c r="I668" s="238"/>
      <c r="J668" s="233"/>
      <c r="K668" s="233"/>
      <c r="L668" s="239"/>
      <c r="M668" s="240"/>
      <c r="N668" s="241"/>
      <c r="O668" s="241"/>
      <c r="P668" s="241"/>
      <c r="Q668" s="241"/>
      <c r="R668" s="241"/>
      <c r="S668" s="241"/>
      <c r="T668" s="24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3" t="s">
        <v>130</v>
      </c>
      <c r="AU668" s="243" t="s">
        <v>85</v>
      </c>
      <c r="AV668" s="13" t="s">
        <v>85</v>
      </c>
      <c r="AW668" s="13" t="s">
        <v>32</v>
      </c>
      <c r="AX668" s="13" t="s">
        <v>77</v>
      </c>
      <c r="AY668" s="243" t="s">
        <v>121</v>
      </c>
    </row>
    <row r="669" s="13" customFormat="1">
      <c r="A669" s="13"/>
      <c r="B669" s="232"/>
      <c r="C669" s="233"/>
      <c r="D669" s="234" t="s">
        <v>130</v>
      </c>
      <c r="E669" s="235" t="s">
        <v>1</v>
      </c>
      <c r="F669" s="236" t="s">
        <v>866</v>
      </c>
      <c r="G669" s="233"/>
      <c r="H669" s="237">
        <v>179.59999999999999</v>
      </c>
      <c r="I669" s="238"/>
      <c r="J669" s="233"/>
      <c r="K669" s="233"/>
      <c r="L669" s="239"/>
      <c r="M669" s="240"/>
      <c r="N669" s="241"/>
      <c r="O669" s="241"/>
      <c r="P669" s="241"/>
      <c r="Q669" s="241"/>
      <c r="R669" s="241"/>
      <c r="S669" s="241"/>
      <c r="T669" s="24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3" t="s">
        <v>130</v>
      </c>
      <c r="AU669" s="243" t="s">
        <v>85</v>
      </c>
      <c r="AV669" s="13" t="s">
        <v>85</v>
      </c>
      <c r="AW669" s="13" t="s">
        <v>32</v>
      </c>
      <c r="AX669" s="13" t="s">
        <v>77</v>
      </c>
      <c r="AY669" s="243" t="s">
        <v>121</v>
      </c>
    </row>
    <row r="670" s="15" customFormat="1">
      <c r="A670" s="15"/>
      <c r="B670" s="255"/>
      <c r="C670" s="256"/>
      <c r="D670" s="234" t="s">
        <v>130</v>
      </c>
      <c r="E670" s="257" t="s">
        <v>1</v>
      </c>
      <c r="F670" s="258" t="s">
        <v>134</v>
      </c>
      <c r="G670" s="256"/>
      <c r="H670" s="259">
        <v>1584.5999999999999</v>
      </c>
      <c r="I670" s="260"/>
      <c r="J670" s="256"/>
      <c r="K670" s="256"/>
      <c r="L670" s="261"/>
      <c r="M670" s="262"/>
      <c r="N670" s="263"/>
      <c r="O670" s="263"/>
      <c r="P670" s="263"/>
      <c r="Q670" s="263"/>
      <c r="R670" s="263"/>
      <c r="S670" s="263"/>
      <c r="T670" s="264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65" t="s">
        <v>130</v>
      </c>
      <c r="AU670" s="265" t="s">
        <v>85</v>
      </c>
      <c r="AV670" s="15" t="s">
        <v>128</v>
      </c>
      <c r="AW670" s="15" t="s">
        <v>32</v>
      </c>
      <c r="AX670" s="15" t="s">
        <v>82</v>
      </c>
      <c r="AY670" s="265" t="s">
        <v>121</v>
      </c>
    </row>
    <row r="671" s="2" customFormat="1" ht="24.15" customHeight="1">
      <c r="A671" s="39"/>
      <c r="B671" s="40"/>
      <c r="C671" s="219" t="s">
        <v>867</v>
      </c>
      <c r="D671" s="219" t="s">
        <v>123</v>
      </c>
      <c r="E671" s="220" t="s">
        <v>868</v>
      </c>
      <c r="F671" s="221" t="s">
        <v>869</v>
      </c>
      <c r="G671" s="222" t="s">
        <v>173</v>
      </c>
      <c r="H671" s="223">
        <v>103.40000000000001</v>
      </c>
      <c r="I671" s="224"/>
      <c r="J671" s="225">
        <f>ROUND(I671*H671,2)</f>
        <v>0</v>
      </c>
      <c r="K671" s="221" t="s">
        <v>127</v>
      </c>
      <c r="L671" s="45"/>
      <c r="M671" s="226" t="s">
        <v>1</v>
      </c>
      <c r="N671" s="227" t="s">
        <v>42</v>
      </c>
      <c r="O671" s="92"/>
      <c r="P671" s="228">
        <f>O671*H671</f>
        <v>0</v>
      </c>
      <c r="Q671" s="228">
        <v>0.16370999999999999</v>
      </c>
      <c r="R671" s="228">
        <f>Q671*H671</f>
        <v>16.927614000000002</v>
      </c>
      <c r="S671" s="228">
        <v>0</v>
      </c>
      <c r="T671" s="229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0" t="s">
        <v>128</v>
      </c>
      <c r="AT671" s="230" t="s">
        <v>123</v>
      </c>
      <c r="AU671" s="230" t="s">
        <v>85</v>
      </c>
      <c r="AY671" s="18" t="s">
        <v>121</v>
      </c>
      <c r="BE671" s="231">
        <f>IF(N671="základní",J671,0)</f>
        <v>0</v>
      </c>
      <c r="BF671" s="231">
        <f>IF(N671="snížená",J671,0)</f>
        <v>0</v>
      </c>
      <c r="BG671" s="231">
        <f>IF(N671="zákl. přenesená",J671,0)</f>
        <v>0</v>
      </c>
      <c r="BH671" s="231">
        <f>IF(N671="sníž. přenesená",J671,0)</f>
        <v>0</v>
      </c>
      <c r="BI671" s="231">
        <f>IF(N671="nulová",J671,0)</f>
        <v>0</v>
      </c>
      <c r="BJ671" s="18" t="s">
        <v>82</v>
      </c>
      <c r="BK671" s="231">
        <f>ROUND(I671*H671,2)</f>
        <v>0</v>
      </c>
      <c r="BL671" s="18" t="s">
        <v>128</v>
      </c>
      <c r="BM671" s="230" t="s">
        <v>870</v>
      </c>
    </row>
    <row r="672" s="13" customFormat="1">
      <c r="A672" s="13"/>
      <c r="B672" s="232"/>
      <c r="C672" s="233"/>
      <c r="D672" s="234" t="s">
        <v>130</v>
      </c>
      <c r="E672" s="235" t="s">
        <v>1</v>
      </c>
      <c r="F672" s="236" t="s">
        <v>871</v>
      </c>
      <c r="G672" s="233"/>
      <c r="H672" s="237">
        <v>103.40000000000001</v>
      </c>
      <c r="I672" s="238"/>
      <c r="J672" s="233"/>
      <c r="K672" s="233"/>
      <c r="L672" s="239"/>
      <c r="M672" s="240"/>
      <c r="N672" s="241"/>
      <c r="O672" s="241"/>
      <c r="P672" s="241"/>
      <c r="Q672" s="241"/>
      <c r="R672" s="241"/>
      <c r="S672" s="241"/>
      <c r="T672" s="24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3" t="s">
        <v>130</v>
      </c>
      <c r="AU672" s="243" t="s">
        <v>85</v>
      </c>
      <c r="AV672" s="13" t="s">
        <v>85</v>
      </c>
      <c r="AW672" s="13" t="s">
        <v>32</v>
      </c>
      <c r="AX672" s="13" t="s">
        <v>77</v>
      </c>
      <c r="AY672" s="243" t="s">
        <v>121</v>
      </c>
    </row>
    <row r="673" s="15" customFormat="1">
      <c r="A673" s="15"/>
      <c r="B673" s="255"/>
      <c r="C673" s="256"/>
      <c r="D673" s="234" t="s">
        <v>130</v>
      </c>
      <c r="E673" s="257" t="s">
        <v>1</v>
      </c>
      <c r="F673" s="258" t="s">
        <v>134</v>
      </c>
      <c r="G673" s="256"/>
      <c r="H673" s="259">
        <v>103.40000000000001</v>
      </c>
      <c r="I673" s="260"/>
      <c r="J673" s="256"/>
      <c r="K673" s="256"/>
      <c r="L673" s="261"/>
      <c r="M673" s="262"/>
      <c r="N673" s="263"/>
      <c r="O673" s="263"/>
      <c r="P673" s="263"/>
      <c r="Q673" s="263"/>
      <c r="R673" s="263"/>
      <c r="S673" s="263"/>
      <c r="T673" s="264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5" t="s">
        <v>130</v>
      </c>
      <c r="AU673" s="265" t="s">
        <v>85</v>
      </c>
      <c r="AV673" s="15" t="s">
        <v>128</v>
      </c>
      <c r="AW673" s="15" t="s">
        <v>32</v>
      </c>
      <c r="AX673" s="15" t="s">
        <v>82</v>
      </c>
      <c r="AY673" s="265" t="s">
        <v>121</v>
      </c>
    </row>
    <row r="674" s="2" customFormat="1" ht="16.5" customHeight="1">
      <c r="A674" s="39"/>
      <c r="B674" s="40"/>
      <c r="C674" s="270" t="s">
        <v>872</v>
      </c>
      <c r="D674" s="270" t="s">
        <v>268</v>
      </c>
      <c r="E674" s="271" t="s">
        <v>873</v>
      </c>
      <c r="F674" s="272" t="s">
        <v>874</v>
      </c>
      <c r="G674" s="273" t="s">
        <v>173</v>
      </c>
      <c r="H674" s="274">
        <v>106</v>
      </c>
      <c r="I674" s="275"/>
      <c r="J674" s="276">
        <f>ROUND(I674*H674,2)</f>
        <v>0</v>
      </c>
      <c r="K674" s="272" t="s">
        <v>1</v>
      </c>
      <c r="L674" s="277"/>
      <c r="M674" s="278" t="s">
        <v>1</v>
      </c>
      <c r="N674" s="279" t="s">
        <v>42</v>
      </c>
      <c r="O674" s="92"/>
      <c r="P674" s="228">
        <f>O674*H674</f>
        <v>0</v>
      </c>
      <c r="Q674" s="228">
        <v>0.13400000000000001</v>
      </c>
      <c r="R674" s="228">
        <f>Q674*H674</f>
        <v>14.204000000000001</v>
      </c>
      <c r="S674" s="228">
        <v>0</v>
      </c>
      <c r="T674" s="229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0" t="s">
        <v>166</v>
      </c>
      <c r="AT674" s="230" t="s">
        <v>268</v>
      </c>
      <c r="AU674" s="230" t="s">
        <v>85</v>
      </c>
      <c r="AY674" s="18" t="s">
        <v>121</v>
      </c>
      <c r="BE674" s="231">
        <f>IF(N674="základní",J674,0)</f>
        <v>0</v>
      </c>
      <c r="BF674" s="231">
        <f>IF(N674="snížená",J674,0)</f>
        <v>0</v>
      </c>
      <c r="BG674" s="231">
        <f>IF(N674="zákl. přenesená",J674,0)</f>
        <v>0</v>
      </c>
      <c r="BH674" s="231">
        <f>IF(N674="sníž. přenesená",J674,0)</f>
        <v>0</v>
      </c>
      <c r="BI674" s="231">
        <f>IF(N674="nulová",J674,0)</f>
        <v>0</v>
      </c>
      <c r="BJ674" s="18" t="s">
        <v>82</v>
      </c>
      <c r="BK674" s="231">
        <f>ROUND(I674*H674,2)</f>
        <v>0</v>
      </c>
      <c r="BL674" s="18" t="s">
        <v>128</v>
      </c>
      <c r="BM674" s="230" t="s">
        <v>875</v>
      </c>
    </row>
    <row r="675" s="13" customFormat="1">
      <c r="A675" s="13"/>
      <c r="B675" s="232"/>
      <c r="C675" s="233"/>
      <c r="D675" s="234" t="s">
        <v>130</v>
      </c>
      <c r="E675" s="235" t="s">
        <v>1</v>
      </c>
      <c r="F675" s="236" t="s">
        <v>876</v>
      </c>
      <c r="G675" s="233"/>
      <c r="H675" s="237">
        <v>105.468</v>
      </c>
      <c r="I675" s="238"/>
      <c r="J675" s="233"/>
      <c r="K675" s="233"/>
      <c r="L675" s="239"/>
      <c r="M675" s="240"/>
      <c r="N675" s="241"/>
      <c r="O675" s="241"/>
      <c r="P675" s="241"/>
      <c r="Q675" s="241"/>
      <c r="R675" s="241"/>
      <c r="S675" s="241"/>
      <c r="T675" s="24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3" t="s">
        <v>130</v>
      </c>
      <c r="AU675" s="243" t="s">
        <v>85</v>
      </c>
      <c r="AV675" s="13" t="s">
        <v>85</v>
      </c>
      <c r="AW675" s="13" t="s">
        <v>32</v>
      </c>
      <c r="AX675" s="13" t="s">
        <v>77</v>
      </c>
      <c r="AY675" s="243" t="s">
        <v>121</v>
      </c>
    </row>
    <row r="676" s="15" customFormat="1">
      <c r="A676" s="15"/>
      <c r="B676" s="255"/>
      <c r="C676" s="256"/>
      <c r="D676" s="234" t="s">
        <v>130</v>
      </c>
      <c r="E676" s="257" t="s">
        <v>1</v>
      </c>
      <c r="F676" s="258" t="s">
        <v>134</v>
      </c>
      <c r="G676" s="256"/>
      <c r="H676" s="259">
        <v>105.468</v>
      </c>
      <c r="I676" s="260"/>
      <c r="J676" s="256"/>
      <c r="K676" s="256"/>
      <c r="L676" s="261"/>
      <c r="M676" s="262"/>
      <c r="N676" s="263"/>
      <c r="O676" s="263"/>
      <c r="P676" s="263"/>
      <c r="Q676" s="263"/>
      <c r="R676" s="263"/>
      <c r="S676" s="263"/>
      <c r="T676" s="264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65" t="s">
        <v>130</v>
      </c>
      <c r="AU676" s="265" t="s">
        <v>85</v>
      </c>
      <c r="AV676" s="15" t="s">
        <v>128</v>
      </c>
      <c r="AW676" s="15" t="s">
        <v>32</v>
      </c>
      <c r="AX676" s="15" t="s">
        <v>77</v>
      </c>
      <c r="AY676" s="265" t="s">
        <v>121</v>
      </c>
    </row>
    <row r="677" s="13" customFormat="1">
      <c r="A677" s="13"/>
      <c r="B677" s="232"/>
      <c r="C677" s="233"/>
      <c r="D677" s="234" t="s">
        <v>130</v>
      </c>
      <c r="E677" s="235" t="s">
        <v>1</v>
      </c>
      <c r="F677" s="236" t="s">
        <v>784</v>
      </c>
      <c r="G677" s="233"/>
      <c r="H677" s="237">
        <v>106</v>
      </c>
      <c r="I677" s="238"/>
      <c r="J677" s="233"/>
      <c r="K677" s="233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130</v>
      </c>
      <c r="AU677" s="243" t="s">
        <v>85</v>
      </c>
      <c r="AV677" s="13" t="s">
        <v>85</v>
      </c>
      <c r="AW677" s="13" t="s">
        <v>32</v>
      </c>
      <c r="AX677" s="13" t="s">
        <v>82</v>
      </c>
      <c r="AY677" s="243" t="s">
        <v>121</v>
      </c>
    </row>
    <row r="678" s="2" customFormat="1" ht="24.15" customHeight="1">
      <c r="A678" s="39"/>
      <c r="B678" s="40"/>
      <c r="C678" s="219" t="s">
        <v>877</v>
      </c>
      <c r="D678" s="219" t="s">
        <v>123</v>
      </c>
      <c r="E678" s="220" t="s">
        <v>878</v>
      </c>
      <c r="F678" s="221" t="s">
        <v>879</v>
      </c>
      <c r="G678" s="222" t="s">
        <v>173</v>
      </c>
      <c r="H678" s="223">
        <v>172</v>
      </c>
      <c r="I678" s="224"/>
      <c r="J678" s="225">
        <f>ROUND(I678*H678,2)</f>
        <v>0</v>
      </c>
      <c r="K678" s="221" t="s">
        <v>127</v>
      </c>
      <c r="L678" s="45"/>
      <c r="M678" s="226" t="s">
        <v>1</v>
      </c>
      <c r="N678" s="227" t="s">
        <v>42</v>
      </c>
      <c r="O678" s="92"/>
      <c r="P678" s="228">
        <f>O678*H678</f>
        <v>0</v>
      </c>
      <c r="Q678" s="228">
        <v>0</v>
      </c>
      <c r="R678" s="228">
        <f>Q678*H678</f>
        <v>0</v>
      </c>
      <c r="S678" s="228">
        <v>0</v>
      </c>
      <c r="T678" s="229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30" t="s">
        <v>128</v>
      </c>
      <c r="AT678" s="230" t="s">
        <v>123</v>
      </c>
      <c r="AU678" s="230" t="s">
        <v>85</v>
      </c>
      <c r="AY678" s="18" t="s">
        <v>121</v>
      </c>
      <c r="BE678" s="231">
        <f>IF(N678="základní",J678,0)</f>
        <v>0</v>
      </c>
      <c r="BF678" s="231">
        <f>IF(N678="snížená",J678,0)</f>
        <v>0</v>
      </c>
      <c r="BG678" s="231">
        <f>IF(N678="zákl. přenesená",J678,0)</f>
        <v>0</v>
      </c>
      <c r="BH678" s="231">
        <f>IF(N678="sníž. přenesená",J678,0)</f>
        <v>0</v>
      </c>
      <c r="BI678" s="231">
        <f>IF(N678="nulová",J678,0)</f>
        <v>0</v>
      </c>
      <c r="BJ678" s="18" t="s">
        <v>82</v>
      </c>
      <c r="BK678" s="231">
        <f>ROUND(I678*H678,2)</f>
        <v>0</v>
      </c>
      <c r="BL678" s="18" t="s">
        <v>128</v>
      </c>
      <c r="BM678" s="230" t="s">
        <v>880</v>
      </c>
    </row>
    <row r="679" s="13" customFormat="1">
      <c r="A679" s="13"/>
      <c r="B679" s="232"/>
      <c r="C679" s="233"/>
      <c r="D679" s="234" t="s">
        <v>130</v>
      </c>
      <c r="E679" s="235" t="s">
        <v>1</v>
      </c>
      <c r="F679" s="236" t="s">
        <v>881</v>
      </c>
      <c r="G679" s="233"/>
      <c r="H679" s="237">
        <v>172</v>
      </c>
      <c r="I679" s="238"/>
      <c r="J679" s="233"/>
      <c r="K679" s="233"/>
      <c r="L679" s="239"/>
      <c r="M679" s="240"/>
      <c r="N679" s="241"/>
      <c r="O679" s="241"/>
      <c r="P679" s="241"/>
      <c r="Q679" s="241"/>
      <c r="R679" s="241"/>
      <c r="S679" s="241"/>
      <c r="T679" s="24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3" t="s">
        <v>130</v>
      </c>
      <c r="AU679" s="243" t="s">
        <v>85</v>
      </c>
      <c r="AV679" s="13" t="s">
        <v>85</v>
      </c>
      <c r="AW679" s="13" t="s">
        <v>32</v>
      </c>
      <c r="AX679" s="13" t="s">
        <v>82</v>
      </c>
      <c r="AY679" s="243" t="s">
        <v>121</v>
      </c>
    </row>
    <row r="680" s="2" customFormat="1" ht="24.15" customHeight="1">
      <c r="A680" s="39"/>
      <c r="B680" s="40"/>
      <c r="C680" s="219" t="s">
        <v>882</v>
      </c>
      <c r="D680" s="219" t="s">
        <v>123</v>
      </c>
      <c r="E680" s="220" t="s">
        <v>883</v>
      </c>
      <c r="F680" s="221" t="s">
        <v>884</v>
      </c>
      <c r="G680" s="222" t="s">
        <v>173</v>
      </c>
      <c r="H680" s="223">
        <v>75</v>
      </c>
      <c r="I680" s="224"/>
      <c r="J680" s="225">
        <f>ROUND(I680*H680,2)</f>
        <v>0</v>
      </c>
      <c r="K680" s="221" t="s">
        <v>127</v>
      </c>
      <c r="L680" s="45"/>
      <c r="M680" s="226" t="s">
        <v>1</v>
      </c>
      <c r="N680" s="227" t="s">
        <v>42</v>
      </c>
      <c r="O680" s="92"/>
      <c r="P680" s="228">
        <f>O680*H680</f>
        <v>0</v>
      </c>
      <c r="Q680" s="228">
        <v>0</v>
      </c>
      <c r="R680" s="228">
        <f>Q680*H680</f>
        <v>0</v>
      </c>
      <c r="S680" s="228">
        <v>0</v>
      </c>
      <c r="T680" s="229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30" t="s">
        <v>128</v>
      </c>
      <c r="AT680" s="230" t="s">
        <v>123</v>
      </c>
      <c r="AU680" s="230" t="s">
        <v>85</v>
      </c>
      <c r="AY680" s="18" t="s">
        <v>121</v>
      </c>
      <c r="BE680" s="231">
        <f>IF(N680="základní",J680,0)</f>
        <v>0</v>
      </c>
      <c r="BF680" s="231">
        <f>IF(N680="snížená",J680,0)</f>
        <v>0</v>
      </c>
      <c r="BG680" s="231">
        <f>IF(N680="zákl. přenesená",J680,0)</f>
        <v>0</v>
      </c>
      <c r="BH680" s="231">
        <f>IF(N680="sníž. přenesená",J680,0)</f>
        <v>0</v>
      </c>
      <c r="BI680" s="231">
        <f>IF(N680="nulová",J680,0)</f>
        <v>0</v>
      </c>
      <c r="BJ680" s="18" t="s">
        <v>82</v>
      </c>
      <c r="BK680" s="231">
        <f>ROUND(I680*H680,2)</f>
        <v>0</v>
      </c>
      <c r="BL680" s="18" t="s">
        <v>128</v>
      </c>
      <c r="BM680" s="230" t="s">
        <v>885</v>
      </c>
    </row>
    <row r="681" s="13" customFormat="1">
      <c r="A681" s="13"/>
      <c r="B681" s="232"/>
      <c r="C681" s="233"/>
      <c r="D681" s="234" t="s">
        <v>130</v>
      </c>
      <c r="E681" s="235" t="s">
        <v>1</v>
      </c>
      <c r="F681" s="236" t="s">
        <v>613</v>
      </c>
      <c r="G681" s="233"/>
      <c r="H681" s="237">
        <v>75</v>
      </c>
      <c r="I681" s="238"/>
      <c r="J681" s="233"/>
      <c r="K681" s="233"/>
      <c r="L681" s="239"/>
      <c r="M681" s="240"/>
      <c r="N681" s="241"/>
      <c r="O681" s="241"/>
      <c r="P681" s="241"/>
      <c r="Q681" s="241"/>
      <c r="R681" s="241"/>
      <c r="S681" s="241"/>
      <c r="T681" s="24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3" t="s">
        <v>130</v>
      </c>
      <c r="AU681" s="243" t="s">
        <v>85</v>
      </c>
      <c r="AV681" s="13" t="s">
        <v>85</v>
      </c>
      <c r="AW681" s="13" t="s">
        <v>32</v>
      </c>
      <c r="AX681" s="13" t="s">
        <v>82</v>
      </c>
      <c r="AY681" s="243" t="s">
        <v>121</v>
      </c>
    </row>
    <row r="682" s="2" customFormat="1" ht="24.15" customHeight="1">
      <c r="A682" s="39"/>
      <c r="B682" s="40"/>
      <c r="C682" s="219" t="s">
        <v>886</v>
      </c>
      <c r="D682" s="219" t="s">
        <v>123</v>
      </c>
      <c r="E682" s="220" t="s">
        <v>887</v>
      </c>
      <c r="F682" s="221" t="s">
        <v>888</v>
      </c>
      <c r="G682" s="222" t="s">
        <v>173</v>
      </c>
      <c r="H682" s="223">
        <v>18</v>
      </c>
      <c r="I682" s="224"/>
      <c r="J682" s="225">
        <f>ROUND(I682*H682,2)</f>
        <v>0</v>
      </c>
      <c r="K682" s="221" t="s">
        <v>127</v>
      </c>
      <c r="L682" s="45"/>
      <c r="M682" s="226" t="s">
        <v>1</v>
      </c>
      <c r="N682" s="227" t="s">
        <v>42</v>
      </c>
      <c r="O682" s="92"/>
      <c r="P682" s="228">
        <f>O682*H682</f>
        <v>0</v>
      </c>
      <c r="Q682" s="228">
        <v>0</v>
      </c>
      <c r="R682" s="228">
        <f>Q682*H682</f>
        <v>0</v>
      </c>
      <c r="S682" s="228">
        <v>0</v>
      </c>
      <c r="T682" s="229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0" t="s">
        <v>128</v>
      </c>
      <c r="AT682" s="230" t="s">
        <v>123</v>
      </c>
      <c r="AU682" s="230" t="s">
        <v>85</v>
      </c>
      <c r="AY682" s="18" t="s">
        <v>121</v>
      </c>
      <c r="BE682" s="231">
        <f>IF(N682="základní",J682,0)</f>
        <v>0</v>
      </c>
      <c r="BF682" s="231">
        <f>IF(N682="snížená",J682,0)</f>
        <v>0</v>
      </c>
      <c r="BG682" s="231">
        <f>IF(N682="zákl. přenesená",J682,0)</f>
        <v>0</v>
      </c>
      <c r="BH682" s="231">
        <f>IF(N682="sníž. přenesená",J682,0)</f>
        <v>0</v>
      </c>
      <c r="BI682" s="231">
        <f>IF(N682="nulová",J682,0)</f>
        <v>0</v>
      </c>
      <c r="BJ682" s="18" t="s">
        <v>82</v>
      </c>
      <c r="BK682" s="231">
        <f>ROUND(I682*H682,2)</f>
        <v>0</v>
      </c>
      <c r="BL682" s="18" t="s">
        <v>128</v>
      </c>
      <c r="BM682" s="230" t="s">
        <v>889</v>
      </c>
    </row>
    <row r="683" s="13" customFormat="1">
      <c r="A683" s="13"/>
      <c r="B683" s="232"/>
      <c r="C683" s="233"/>
      <c r="D683" s="234" t="s">
        <v>130</v>
      </c>
      <c r="E683" s="235" t="s">
        <v>1</v>
      </c>
      <c r="F683" s="236" t="s">
        <v>890</v>
      </c>
      <c r="G683" s="233"/>
      <c r="H683" s="237">
        <v>18</v>
      </c>
      <c r="I683" s="238"/>
      <c r="J683" s="233"/>
      <c r="K683" s="233"/>
      <c r="L683" s="239"/>
      <c r="M683" s="240"/>
      <c r="N683" s="241"/>
      <c r="O683" s="241"/>
      <c r="P683" s="241"/>
      <c r="Q683" s="241"/>
      <c r="R683" s="241"/>
      <c r="S683" s="241"/>
      <c r="T683" s="242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3" t="s">
        <v>130</v>
      </c>
      <c r="AU683" s="243" t="s">
        <v>85</v>
      </c>
      <c r="AV683" s="13" t="s">
        <v>85</v>
      </c>
      <c r="AW683" s="13" t="s">
        <v>32</v>
      </c>
      <c r="AX683" s="13" t="s">
        <v>82</v>
      </c>
      <c r="AY683" s="243" t="s">
        <v>121</v>
      </c>
    </row>
    <row r="684" s="2" customFormat="1" ht="24.15" customHeight="1">
      <c r="A684" s="39"/>
      <c r="B684" s="40"/>
      <c r="C684" s="219" t="s">
        <v>891</v>
      </c>
      <c r="D684" s="219" t="s">
        <v>123</v>
      </c>
      <c r="E684" s="220" t="s">
        <v>892</v>
      </c>
      <c r="F684" s="221" t="s">
        <v>893</v>
      </c>
      <c r="G684" s="222" t="s">
        <v>173</v>
      </c>
      <c r="H684" s="223">
        <v>98</v>
      </c>
      <c r="I684" s="224"/>
      <c r="J684" s="225">
        <f>ROUND(I684*H684,2)</f>
        <v>0</v>
      </c>
      <c r="K684" s="221" t="s">
        <v>127</v>
      </c>
      <c r="L684" s="45"/>
      <c r="M684" s="226" t="s">
        <v>1</v>
      </c>
      <c r="N684" s="227" t="s">
        <v>42</v>
      </c>
      <c r="O684" s="92"/>
      <c r="P684" s="228">
        <f>O684*H684</f>
        <v>0</v>
      </c>
      <c r="Q684" s="228">
        <v>0</v>
      </c>
      <c r="R684" s="228">
        <f>Q684*H684</f>
        <v>0</v>
      </c>
      <c r="S684" s="228">
        <v>0</v>
      </c>
      <c r="T684" s="229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30" t="s">
        <v>128</v>
      </c>
      <c r="AT684" s="230" t="s">
        <v>123</v>
      </c>
      <c r="AU684" s="230" t="s">
        <v>85</v>
      </c>
      <c r="AY684" s="18" t="s">
        <v>121</v>
      </c>
      <c r="BE684" s="231">
        <f>IF(N684="základní",J684,0)</f>
        <v>0</v>
      </c>
      <c r="BF684" s="231">
        <f>IF(N684="snížená",J684,0)</f>
        <v>0</v>
      </c>
      <c r="BG684" s="231">
        <f>IF(N684="zákl. přenesená",J684,0)</f>
        <v>0</v>
      </c>
      <c r="BH684" s="231">
        <f>IF(N684="sníž. přenesená",J684,0)</f>
        <v>0</v>
      </c>
      <c r="BI684" s="231">
        <f>IF(N684="nulová",J684,0)</f>
        <v>0</v>
      </c>
      <c r="BJ684" s="18" t="s">
        <v>82</v>
      </c>
      <c r="BK684" s="231">
        <f>ROUND(I684*H684,2)</f>
        <v>0</v>
      </c>
      <c r="BL684" s="18" t="s">
        <v>128</v>
      </c>
      <c r="BM684" s="230" t="s">
        <v>894</v>
      </c>
    </row>
    <row r="685" s="13" customFormat="1">
      <c r="A685" s="13"/>
      <c r="B685" s="232"/>
      <c r="C685" s="233"/>
      <c r="D685" s="234" t="s">
        <v>130</v>
      </c>
      <c r="E685" s="235" t="s">
        <v>1</v>
      </c>
      <c r="F685" s="236" t="s">
        <v>895</v>
      </c>
      <c r="G685" s="233"/>
      <c r="H685" s="237">
        <v>98</v>
      </c>
      <c r="I685" s="238"/>
      <c r="J685" s="233"/>
      <c r="K685" s="233"/>
      <c r="L685" s="239"/>
      <c r="M685" s="240"/>
      <c r="N685" s="241"/>
      <c r="O685" s="241"/>
      <c r="P685" s="241"/>
      <c r="Q685" s="241"/>
      <c r="R685" s="241"/>
      <c r="S685" s="241"/>
      <c r="T685" s="24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3" t="s">
        <v>130</v>
      </c>
      <c r="AU685" s="243" t="s">
        <v>85</v>
      </c>
      <c r="AV685" s="13" t="s">
        <v>85</v>
      </c>
      <c r="AW685" s="13" t="s">
        <v>32</v>
      </c>
      <c r="AX685" s="13" t="s">
        <v>82</v>
      </c>
      <c r="AY685" s="243" t="s">
        <v>121</v>
      </c>
    </row>
    <row r="686" s="2" customFormat="1" ht="24.15" customHeight="1">
      <c r="A686" s="39"/>
      <c r="B686" s="40"/>
      <c r="C686" s="219" t="s">
        <v>896</v>
      </c>
      <c r="D686" s="219" t="s">
        <v>123</v>
      </c>
      <c r="E686" s="220" t="s">
        <v>897</v>
      </c>
      <c r="F686" s="221" t="s">
        <v>898</v>
      </c>
      <c r="G686" s="222" t="s">
        <v>126</v>
      </c>
      <c r="H686" s="223">
        <v>2081</v>
      </c>
      <c r="I686" s="224"/>
      <c r="J686" s="225">
        <f>ROUND(I686*H686,2)</f>
        <v>0</v>
      </c>
      <c r="K686" s="221" t="s">
        <v>127</v>
      </c>
      <c r="L686" s="45"/>
      <c r="M686" s="226" t="s">
        <v>1</v>
      </c>
      <c r="N686" s="227" t="s">
        <v>42</v>
      </c>
      <c r="O686" s="92"/>
      <c r="P686" s="228">
        <f>O686*H686</f>
        <v>0</v>
      </c>
      <c r="Q686" s="228">
        <v>0</v>
      </c>
      <c r="R686" s="228">
        <f>Q686*H686</f>
        <v>0</v>
      </c>
      <c r="S686" s="228">
        <v>0</v>
      </c>
      <c r="T686" s="229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0" t="s">
        <v>128</v>
      </c>
      <c r="AT686" s="230" t="s">
        <v>123</v>
      </c>
      <c r="AU686" s="230" t="s">
        <v>85</v>
      </c>
      <c r="AY686" s="18" t="s">
        <v>121</v>
      </c>
      <c r="BE686" s="231">
        <f>IF(N686="základní",J686,0)</f>
        <v>0</v>
      </c>
      <c r="BF686" s="231">
        <f>IF(N686="snížená",J686,0)</f>
        <v>0</v>
      </c>
      <c r="BG686" s="231">
        <f>IF(N686="zákl. přenesená",J686,0)</f>
        <v>0</v>
      </c>
      <c r="BH686" s="231">
        <f>IF(N686="sníž. přenesená",J686,0)</f>
        <v>0</v>
      </c>
      <c r="BI686" s="231">
        <f>IF(N686="nulová",J686,0)</f>
        <v>0</v>
      </c>
      <c r="BJ686" s="18" t="s">
        <v>82</v>
      </c>
      <c r="BK686" s="231">
        <f>ROUND(I686*H686,2)</f>
        <v>0</v>
      </c>
      <c r="BL686" s="18" t="s">
        <v>128</v>
      </c>
      <c r="BM686" s="230" t="s">
        <v>899</v>
      </c>
    </row>
    <row r="687" s="2" customFormat="1">
      <c r="A687" s="39"/>
      <c r="B687" s="40"/>
      <c r="C687" s="41"/>
      <c r="D687" s="234" t="s">
        <v>138</v>
      </c>
      <c r="E687" s="41"/>
      <c r="F687" s="266" t="s">
        <v>900</v>
      </c>
      <c r="G687" s="41"/>
      <c r="H687" s="41"/>
      <c r="I687" s="267"/>
      <c r="J687" s="41"/>
      <c r="K687" s="41"/>
      <c r="L687" s="45"/>
      <c r="M687" s="268"/>
      <c r="N687" s="269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138</v>
      </c>
      <c r="AU687" s="18" t="s">
        <v>85</v>
      </c>
    </row>
    <row r="688" s="13" customFormat="1">
      <c r="A688" s="13"/>
      <c r="B688" s="232"/>
      <c r="C688" s="233"/>
      <c r="D688" s="234" t="s">
        <v>130</v>
      </c>
      <c r="E688" s="235" t="s">
        <v>1</v>
      </c>
      <c r="F688" s="236" t="s">
        <v>901</v>
      </c>
      <c r="G688" s="233"/>
      <c r="H688" s="237">
        <v>2081</v>
      </c>
      <c r="I688" s="238"/>
      <c r="J688" s="233"/>
      <c r="K688" s="233"/>
      <c r="L688" s="239"/>
      <c r="M688" s="240"/>
      <c r="N688" s="241"/>
      <c r="O688" s="241"/>
      <c r="P688" s="241"/>
      <c r="Q688" s="241"/>
      <c r="R688" s="241"/>
      <c r="S688" s="241"/>
      <c r="T688" s="242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3" t="s">
        <v>130</v>
      </c>
      <c r="AU688" s="243" t="s">
        <v>85</v>
      </c>
      <c r="AV688" s="13" t="s">
        <v>85</v>
      </c>
      <c r="AW688" s="13" t="s">
        <v>32</v>
      </c>
      <c r="AX688" s="13" t="s">
        <v>77</v>
      </c>
      <c r="AY688" s="243" t="s">
        <v>121</v>
      </c>
    </row>
    <row r="689" s="14" customFormat="1">
      <c r="A689" s="14"/>
      <c r="B689" s="244"/>
      <c r="C689" s="245"/>
      <c r="D689" s="234" t="s">
        <v>130</v>
      </c>
      <c r="E689" s="246" t="s">
        <v>1</v>
      </c>
      <c r="F689" s="247" t="s">
        <v>902</v>
      </c>
      <c r="G689" s="245"/>
      <c r="H689" s="248">
        <v>2081</v>
      </c>
      <c r="I689" s="249"/>
      <c r="J689" s="245"/>
      <c r="K689" s="245"/>
      <c r="L689" s="250"/>
      <c r="M689" s="251"/>
      <c r="N689" s="252"/>
      <c r="O689" s="252"/>
      <c r="P689" s="252"/>
      <c r="Q689" s="252"/>
      <c r="R689" s="252"/>
      <c r="S689" s="252"/>
      <c r="T689" s="253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4" t="s">
        <v>130</v>
      </c>
      <c r="AU689" s="254" t="s">
        <v>85</v>
      </c>
      <c r="AV689" s="14" t="s">
        <v>133</v>
      </c>
      <c r="AW689" s="14" t="s">
        <v>32</v>
      </c>
      <c r="AX689" s="14" t="s">
        <v>77</v>
      </c>
      <c r="AY689" s="254" t="s">
        <v>121</v>
      </c>
    </row>
    <row r="690" s="15" customFormat="1">
      <c r="A690" s="15"/>
      <c r="B690" s="255"/>
      <c r="C690" s="256"/>
      <c r="D690" s="234" t="s">
        <v>130</v>
      </c>
      <c r="E690" s="257" t="s">
        <v>1</v>
      </c>
      <c r="F690" s="258" t="s">
        <v>134</v>
      </c>
      <c r="G690" s="256"/>
      <c r="H690" s="259">
        <v>2081</v>
      </c>
      <c r="I690" s="260"/>
      <c r="J690" s="256"/>
      <c r="K690" s="256"/>
      <c r="L690" s="261"/>
      <c r="M690" s="262"/>
      <c r="N690" s="263"/>
      <c r="O690" s="263"/>
      <c r="P690" s="263"/>
      <c r="Q690" s="263"/>
      <c r="R690" s="263"/>
      <c r="S690" s="263"/>
      <c r="T690" s="264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5" t="s">
        <v>130</v>
      </c>
      <c r="AU690" s="265" t="s">
        <v>85</v>
      </c>
      <c r="AV690" s="15" t="s">
        <v>128</v>
      </c>
      <c r="AW690" s="15" t="s">
        <v>32</v>
      </c>
      <c r="AX690" s="15" t="s">
        <v>82</v>
      </c>
      <c r="AY690" s="265" t="s">
        <v>121</v>
      </c>
    </row>
    <row r="691" s="2" customFormat="1" ht="16.5" customHeight="1">
      <c r="A691" s="39"/>
      <c r="B691" s="40"/>
      <c r="C691" s="219" t="s">
        <v>903</v>
      </c>
      <c r="D691" s="219" t="s">
        <v>123</v>
      </c>
      <c r="E691" s="220" t="s">
        <v>904</v>
      </c>
      <c r="F691" s="221" t="s">
        <v>905</v>
      </c>
      <c r="G691" s="222" t="s">
        <v>126</v>
      </c>
      <c r="H691" s="223">
        <v>3561</v>
      </c>
      <c r="I691" s="224"/>
      <c r="J691" s="225">
        <f>ROUND(I691*H691,2)</f>
        <v>0</v>
      </c>
      <c r="K691" s="221" t="s">
        <v>127</v>
      </c>
      <c r="L691" s="45"/>
      <c r="M691" s="226" t="s">
        <v>1</v>
      </c>
      <c r="N691" s="227" t="s">
        <v>42</v>
      </c>
      <c r="O691" s="92"/>
      <c r="P691" s="228">
        <f>O691*H691</f>
        <v>0</v>
      </c>
      <c r="Q691" s="228">
        <v>0</v>
      </c>
      <c r="R691" s="228">
        <f>Q691*H691</f>
        <v>0</v>
      </c>
      <c r="S691" s="228">
        <v>0</v>
      </c>
      <c r="T691" s="229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0" t="s">
        <v>128</v>
      </c>
      <c r="AT691" s="230" t="s">
        <v>123</v>
      </c>
      <c r="AU691" s="230" t="s">
        <v>85</v>
      </c>
      <c r="AY691" s="18" t="s">
        <v>121</v>
      </c>
      <c r="BE691" s="231">
        <f>IF(N691="základní",J691,0)</f>
        <v>0</v>
      </c>
      <c r="BF691" s="231">
        <f>IF(N691="snížená",J691,0)</f>
        <v>0</v>
      </c>
      <c r="BG691" s="231">
        <f>IF(N691="zákl. přenesená",J691,0)</f>
        <v>0</v>
      </c>
      <c r="BH691" s="231">
        <f>IF(N691="sníž. přenesená",J691,0)</f>
        <v>0</v>
      </c>
      <c r="BI691" s="231">
        <f>IF(N691="nulová",J691,0)</f>
        <v>0</v>
      </c>
      <c r="BJ691" s="18" t="s">
        <v>82</v>
      </c>
      <c r="BK691" s="231">
        <f>ROUND(I691*H691,2)</f>
        <v>0</v>
      </c>
      <c r="BL691" s="18" t="s">
        <v>128</v>
      </c>
      <c r="BM691" s="230" t="s">
        <v>906</v>
      </c>
    </row>
    <row r="692" s="13" customFormat="1">
      <c r="A692" s="13"/>
      <c r="B692" s="232"/>
      <c r="C692" s="233"/>
      <c r="D692" s="234" t="s">
        <v>130</v>
      </c>
      <c r="E692" s="235" t="s">
        <v>1</v>
      </c>
      <c r="F692" s="236" t="s">
        <v>907</v>
      </c>
      <c r="G692" s="233"/>
      <c r="H692" s="237">
        <v>3561</v>
      </c>
      <c r="I692" s="238"/>
      <c r="J692" s="233"/>
      <c r="K692" s="233"/>
      <c r="L692" s="239"/>
      <c r="M692" s="240"/>
      <c r="N692" s="241"/>
      <c r="O692" s="241"/>
      <c r="P692" s="241"/>
      <c r="Q692" s="241"/>
      <c r="R692" s="241"/>
      <c r="S692" s="241"/>
      <c r="T692" s="24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3" t="s">
        <v>130</v>
      </c>
      <c r="AU692" s="243" t="s">
        <v>85</v>
      </c>
      <c r="AV692" s="13" t="s">
        <v>85</v>
      </c>
      <c r="AW692" s="13" t="s">
        <v>32</v>
      </c>
      <c r="AX692" s="13" t="s">
        <v>77</v>
      </c>
      <c r="AY692" s="243" t="s">
        <v>121</v>
      </c>
    </row>
    <row r="693" s="15" customFormat="1">
      <c r="A693" s="15"/>
      <c r="B693" s="255"/>
      <c r="C693" s="256"/>
      <c r="D693" s="234" t="s">
        <v>130</v>
      </c>
      <c r="E693" s="257" t="s">
        <v>1</v>
      </c>
      <c r="F693" s="258" t="s">
        <v>134</v>
      </c>
      <c r="G693" s="256"/>
      <c r="H693" s="259">
        <v>3561</v>
      </c>
      <c r="I693" s="260"/>
      <c r="J693" s="256"/>
      <c r="K693" s="256"/>
      <c r="L693" s="261"/>
      <c r="M693" s="262"/>
      <c r="N693" s="263"/>
      <c r="O693" s="263"/>
      <c r="P693" s="263"/>
      <c r="Q693" s="263"/>
      <c r="R693" s="263"/>
      <c r="S693" s="263"/>
      <c r="T693" s="264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65" t="s">
        <v>130</v>
      </c>
      <c r="AU693" s="265" t="s">
        <v>85</v>
      </c>
      <c r="AV693" s="15" t="s">
        <v>128</v>
      </c>
      <c r="AW693" s="15" t="s">
        <v>32</v>
      </c>
      <c r="AX693" s="15" t="s">
        <v>82</v>
      </c>
      <c r="AY693" s="265" t="s">
        <v>121</v>
      </c>
    </row>
    <row r="694" s="2" customFormat="1" ht="24.15" customHeight="1">
      <c r="A694" s="39"/>
      <c r="B694" s="40"/>
      <c r="C694" s="219" t="s">
        <v>908</v>
      </c>
      <c r="D694" s="219" t="s">
        <v>123</v>
      </c>
      <c r="E694" s="220" t="s">
        <v>909</v>
      </c>
      <c r="F694" s="221" t="s">
        <v>910</v>
      </c>
      <c r="G694" s="222" t="s">
        <v>126</v>
      </c>
      <c r="H694" s="223">
        <v>3</v>
      </c>
      <c r="I694" s="224"/>
      <c r="J694" s="225">
        <f>ROUND(I694*H694,2)</f>
        <v>0</v>
      </c>
      <c r="K694" s="221" t="s">
        <v>127</v>
      </c>
      <c r="L694" s="45"/>
      <c r="M694" s="226" t="s">
        <v>1</v>
      </c>
      <c r="N694" s="227" t="s">
        <v>42</v>
      </c>
      <c r="O694" s="92"/>
      <c r="P694" s="228">
        <f>O694*H694</f>
        <v>0</v>
      </c>
      <c r="Q694" s="228">
        <v>1.0000000000000001E-05</v>
      </c>
      <c r="R694" s="228">
        <f>Q694*H694</f>
        <v>3.0000000000000004E-05</v>
      </c>
      <c r="S694" s="228">
        <v>0</v>
      </c>
      <c r="T694" s="229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0" t="s">
        <v>128</v>
      </c>
      <c r="AT694" s="230" t="s">
        <v>123</v>
      </c>
      <c r="AU694" s="230" t="s">
        <v>85</v>
      </c>
      <c r="AY694" s="18" t="s">
        <v>121</v>
      </c>
      <c r="BE694" s="231">
        <f>IF(N694="základní",J694,0)</f>
        <v>0</v>
      </c>
      <c r="BF694" s="231">
        <f>IF(N694="snížená",J694,0)</f>
        <v>0</v>
      </c>
      <c r="BG694" s="231">
        <f>IF(N694="zákl. přenesená",J694,0)</f>
        <v>0</v>
      </c>
      <c r="BH694" s="231">
        <f>IF(N694="sníž. přenesená",J694,0)</f>
        <v>0</v>
      </c>
      <c r="BI694" s="231">
        <f>IF(N694="nulová",J694,0)</f>
        <v>0</v>
      </c>
      <c r="BJ694" s="18" t="s">
        <v>82</v>
      </c>
      <c r="BK694" s="231">
        <f>ROUND(I694*H694,2)</f>
        <v>0</v>
      </c>
      <c r="BL694" s="18" t="s">
        <v>128</v>
      </c>
      <c r="BM694" s="230" t="s">
        <v>911</v>
      </c>
    </row>
    <row r="695" s="13" customFormat="1">
      <c r="A695" s="13"/>
      <c r="B695" s="232"/>
      <c r="C695" s="233"/>
      <c r="D695" s="234" t="s">
        <v>130</v>
      </c>
      <c r="E695" s="235" t="s">
        <v>1</v>
      </c>
      <c r="F695" s="236" t="s">
        <v>912</v>
      </c>
      <c r="G695" s="233"/>
      <c r="H695" s="237">
        <v>3</v>
      </c>
      <c r="I695" s="238"/>
      <c r="J695" s="233"/>
      <c r="K695" s="233"/>
      <c r="L695" s="239"/>
      <c r="M695" s="240"/>
      <c r="N695" s="241"/>
      <c r="O695" s="241"/>
      <c r="P695" s="241"/>
      <c r="Q695" s="241"/>
      <c r="R695" s="241"/>
      <c r="S695" s="241"/>
      <c r="T695" s="24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3" t="s">
        <v>130</v>
      </c>
      <c r="AU695" s="243" t="s">
        <v>85</v>
      </c>
      <c r="AV695" s="13" t="s">
        <v>85</v>
      </c>
      <c r="AW695" s="13" t="s">
        <v>32</v>
      </c>
      <c r="AX695" s="13" t="s">
        <v>82</v>
      </c>
      <c r="AY695" s="243" t="s">
        <v>121</v>
      </c>
    </row>
    <row r="696" s="2" customFormat="1" ht="21.75" customHeight="1">
      <c r="A696" s="39"/>
      <c r="B696" s="40"/>
      <c r="C696" s="219" t="s">
        <v>913</v>
      </c>
      <c r="D696" s="219" t="s">
        <v>123</v>
      </c>
      <c r="E696" s="220" t="s">
        <v>914</v>
      </c>
      <c r="F696" s="221" t="s">
        <v>915</v>
      </c>
      <c r="G696" s="222" t="s">
        <v>603</v>
      </c>
      <c r="H696" s="223">
        <v>1</v>
      </c>
      <c r="I696" s="224"/>
      <c r="J696" s="225">
        <f>ROUND(I696*H696,2)</f>
        <v>0</v>
      </c>
      <c r="K696" s="221" t="s">
        <v>1</v>
      </c>
      <c r="L696" s="45"/>
      <c r="M696" s="226" t="s">
        <v>1</v>
      </c>
      <c r="N696" s="227" t="s">
        <v>42</v>
      </c>
      <c r="O696" s="92"/>
      <c r="P696" s="228">
        <f>O696*H696</f>
        <v>0</v>
      </c>
      <c r="Q696" s="228">
        <v>1.0000000000000001E-05</v>
      </c>
      <c r="R696" s="228">
        <f>Q696*H696</f>
        <v>1.0000000000000001E-05</v>
      </c>
      <c r="S696" s="228">
        <v>0</v>
      </c>
      <c r="T696" s="229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0" t="s">
        <v>128</v>
      </c>
      <c r="AT696" s="230" t="s">
        <v>123</v>
      </c>
      <c r="AU696" s="230" t="s">
        <v>85</v>
      </c>
      <c r="AY696" s="18" t="s">
        <v>121</v>
      </c>
      <c r="BE696" s="231">
        <f>IF(N696="základní",J696,0)</f>
        <v>0</v>
      </c>
      <c r="BF696" s="231">
        <f>IF(N696="snížená",J696,0)</f>
        <v>0</v>
      </c>
      <c r="BG696" s="231">
        <f>IF(N696="zákl. přenesená",J696,0)</f>
        <v>0</v>
      </c>
      <c r="BH696" s="231">
        <f>IF(N696="sníž. přenesená",J696,0)</f>
        <v>0</v>
      </c>
      <c r="BI696" s="231">
        <f>IF(N696="nulová",J696,0)</f>
        <v>0</v>
      </c>
      <c r="BJ696" s="18" t="s">
        <v>82</v>
      </c>
      <c r="BK696" s="231">
        <f>ROUND(I696*H696,2)</f>
        <v>0</v>
      </c>
      <c r="BL696" s="18" t="s">
        <v>128</v>
      </c>
      <c r="BM696" s="230" t="s">
        <v>916</v>
      </c>
    </row>
    <row r="697" s="2" customFormat="1">
      <c r="A697" s="39"/>
      <c r="B697" s="40"/>
      <c r="C697" s="41"/>
      <c r="D697" s="234" t="s">
        <v>138</v>
      </c>
      <c r="E697" s="41"/>
      <c r="F697" s="266" t="s">
        <v>917</v>
      </c>
      <c r="G697" s="41"/>
      <c r="H697" s="41"/>
      <c r="I697" s="267"/>
      <c r="J697" s="41"/>
      <c r="K697" s="41"/>
      <c r="L697" s="45"/>
      <c r="M697" s="268"/>
      <c r="N697" s="269"/>
      <c r="O697" s="92"/>
      <c r="P697" s="92"/>
      <c r="Q697" s="92"/>
      <c r="R697" s="92"/>
      <c r="S697" s="92"/>
      <c r="T697" s="93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18" t="s">
        <v>138</v>
      </c>
      <c r="AU697" s="18" t="s">
        <v>85</v>
      </c>
    </row>
    <row r="698" s="13" customFormat="1">
      <c r="A698" s="13"/>
      <c r="B698" s="232"/>
      <c r="C698" s="233"/>
      <c r="D698" s="234" t="s">
        <v>130</v>
      </c>
      <c r="E698" s="235" t="s">
        <v>1</v>
      </c>
      <c r="F698" s="236" t="s">
        <v>918</v>
      </c>
      <c r="G698" s="233"/>
      <c r="H698" s="237">
        <v>1</v>
      </c>
      <c r="I698" s="238"/>
      <c r="J698" s="233"/>
      <c r="K698" s="233"/>
      <c r="L698" s="239"/>
      <c r="M698" s="240"/>
      <c r="N698" s="241"/>
      <c r="O698" s="241"/>
      <c r="P698" s="241"/>
      <c r="Q698" s="241"/>
      <c r="R698" s="241"/>
      <c r="S698" s="241"/>
      <c r="T698" s="24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3" t="s">
        <v>130</v>
      </c>
      <c r="AU698" s="243" t="s">
        <v>85</v>
      </c>
      <c r="AV698" s="13" t="s">
        <v>85</v>
      </c>
      <c r="AW698" s="13" t="s">
        <v>32</v>
      </c>
      <c r="AX698" s="13" t="s">
        <v>77</v>
      </c>
      <c r="AY698" s="243" t="s">
        <v>121</v>
      </c>
    </row>
    <row r="699" s="15" customFormat="1">
      <c r="A699" s="15"/>
      <c r="B699" s="255"/>
      <c r="C699" s="256"/>
      <c r="D699" s="234" t="s">
        <v>130</v>
      </c>
      <c r="E699" s="257" t="s">
        <v>1</v>
      </c>
      <c r="F699" s="258" t="s">
        <v>134</v>
      </c>
      <c r="G699" s="256"/>
      <c r="H699" s="259">
        <v>1</v>
      </c>
      <c r="I699" s="260"/>
      <c r="J699" s="256"/>
      <c r="K699" s="256"/>
      <c r="L699" s="261"/>
      <c r="M699" s="262"/>
      <c r="N699" s="263"/>
      <c r="O699" s="263"/>
      <c r="P699" s="263"/>
      <c r="Q699" s="263"/>
      <c r="R699" s="263"/>
      <c r="S699" s="263"/>
      <c r="T699" s="264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65" t="s">
        <v>130</v>
      </c>
      <c r="AU699" s="265" t="s">
        <v>85</v>
      </c>
      <c r="AV699" s="15" t="s">
        <v>128</v>
      </c>
      <c r="AW699" s="15" t="s">
        <v>32</v>
      </c>
      <c r="AX699" s="15" t="s">
        <v>82</v>
      </c>
      <c r="AY699" s="265" t="s">
        <v>121</v>
      </c>
    </row>
    <row r="700" s="2" customFormat="1" ht="16.5" customHeight="1">
      <c r="A700" s="39"/>
      <c r="B700" s="40"/>
      <c r="C700" s="219" t="s">
        <v>919</v>
      </c>
      <c r="D700" s="219" t="s">
        <v>123</v>
      </c>
      <c r="E700" s="220" t="s">
        <v>920</v>
      </c>
      <c r="F700" s="221" t="s">
        <v>921</v>
      </c>
      <c r="G700" s="222" t="s">
        <v>184</v>
      </c>
      <c r="H700" s="223">
        <v>4.2999999999999998</v>
      </c>
      <c r="I700" s="224"/>
      <c r="J700" s="225">
        <f>ROUND(I700*H700,2)</f>
        <v>0</v>
      </c>
      <c r="K700" s="221" t="s">
        <v>1</v>
      </c>
      <c r="L700" s="45"/>
      <c r="M700" s="226" t="s">
        <v>1</v>
      </c>
      <c r="N700" s="227" t="s">
        <v>42</v>
      </c>
      <c r="O700" s="92"/>
      <c r="P700" s="228">
        <f>O700*H700</f>
        <v>0</v>
      </c>
      <c r="Q700" s="228">
        <v>0.12</v>
      </c>
      <c r="R700" s="228">
        <f>Q700*H700</f>
        <v>0.51600000000000001</v>
      </c>
      <c r="S700" s="228">
        <v>2.4900000000000002</v>
      </c>
      <c r="T700" s="229">
        <f>S700*H700</f>
        <v>10.707000000000001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30" t="s">
        <v>128</v>
      </c>
      <c r="AT700" s="230" t="s">
        <v>123</v>
      </c>
      <c r="AU700" s="230" t="s">
        <v>85</v>
      </c>
      <c r="AY700" s="18" t="s">
        <v>121</v>
      </c>
      <c r="BE700" s="231">
        <f>IF(N700="základní",J700,0)</f>
        <v>0</v>
      </c>
      <c r="BF700" s="231">
        <f>IF(N700="snížená",J700,0)</f>
        <v>0</v>
      </c>
      <c r="BG700" s="231">
        <f>IF(N700="zákl. přenesená",J700,0)</f>
        <v>0</v>
      </c>
      <c r="BH700" s="231">
        <f>IF(N700="sníž. přenesená",J700,0)</f>
        <v>0</v>
      </c>
      <c r="BI700" s="231">
        <f>IF(N700="nulová",J700,0)</f>
        <v>0</v>
      </c>
      <c r="BJ700" s="18" t="s">
        <v>82</v>
      </c>
      <c r="BK700" s="231">
        <f>ROUND(I700*H700,2)</f>
        <v>0</v>
      </c>
      <c r="BL700" s="18" t="s">
        <v>128</v>
      </c>
      <c r="BM700" s="230" t="s">
        <v>922</v>
      </c>
    </row>
    <row r="701" s="13" customFormat="1">
      <c r="A701" s="13"/>
      <c r="B701" s="232"/>
      <c r="C701" s="233"/>
      <c r="D701" s="234" t="s">
        <v>130</v>
      </c>
      <c r="E701" s="235" t="s">
        <v>1</v>
      </c>
      <c r="F701" s="236" t="s">
        <v>923</v>
      </c>
      <c r="G701" s="233"/>
      <c r="H701" s="237">
        <v>0.59999999999999998</v>
      </c>
      <c r="I701" s="238"/>
      <c r="J701" s="233"/>
      <c r="K701" s="233"/>
      <c r="L701" s="239"/>
      <c r="M701" s="240"/>
      <c r="N701" s="241"/>
      <c r="O701" s="241"/>
      <c r="P701" s="241"/>
      <c r="Q701" s="241"/>
      <c r="R701" s="241"/>
      <c r="S701" s="241"/>
      <c r="T701" s="24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3" t="s">
        <v>130</v>
      </c>
      <c r="AU701" s="243" t="s">
        <v>85</v>
      </c>
      <c r="AV701" s="13" t="s">
        <v>85</v>
      </c>
      <c r="AW701" s="13" t="s">
        <v>32</v>
      </c>
      <c r="AX701" s="13" t="s">
        <v>77</v>
      </c>
      <c r="AY701" s="243" t="s">
        <v>121</v>
      </c>
    </row>
    <row r="702" s="14" customFormat="1">
      <c r="A702" s="14"/>
      <c r="B702" s="244"/>
      <c r="C702" s="245"/>
      <c r="D702" s="234" t="s">
        <v>130</v>
      </c>
      <c r="E702" s="246" t="s">
        <v>1</v>
      </c>
      <c r="F702" s="247" t="s">
        <v>924</v>
      </c>
      <c r="G702" s="245"/>
      <c r="H702" s="248">
        <v>0.59999999999999998</v>
      </c>
      <c r="I702" s="249"/>
      <c r="J702" s="245"/>
      <c r="K702" s="245"/>
      <c r="L702" s="250"/>
      <c r="M702" s="251"/>
      <c r="N702" s="252"/>
      <c r="O702" s="252"/>
      <c r="P702" s="252"/>
      <c r="Q702" s="252"/>
      <c r="R702" s="252"/>
      <c r="S702" s="252"/>
      <c r="T702" s="253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4" t="s">
        <v>130</v>
      </c>
      <c r="AU702" s="254" t="s">
        <v>85</v>
      </c>
      <c r="AV702" s="14" t="s">
        <v>133</v>
      </c>
      <c r="AW702" s="14" t="s">
        <v>32</v>
      </c>
      <c r="AX702" s="14" t="s">
        <v>77</v>
      </c>
      <c r="AY702" s="254" t="s">
        <v>121</v>
      </c>
    </row>
    <row r="703" s="13" customFormat="1">
      <c r="A703" s="13"/>
      <c r="B703" s="232"/>
      <c r="C703" s="233"/>
      <c r="D703" s="234" t="s">
        <v>130</v>
      </c>
      <c r="E703" s="235" t="s">
        <v>1</v>
      </c>
      <c r="F703" s="236" t="s">
        <v>925</v>
      </c>
      <c r="G703" s="233"/>
      <c r="H703" s="237">
        <v>2.2879999999999998</v>
      </c>
      <c r="I703" s="238"/>
      <c r="J703" s="233"/>
      <c r="K703" s="233"/>
      <c r="L703" s="239"/>
      <c r="M703" s="240"/>
      <c r="N703" s="241"/>
      <c r="O703" s="241"/>
      <c r="P703" s="241"/>
      <c r="Q703" s="241"/>
      <c r="R703" s="241"/>
      <c r="S703" s="241"/>
      <c r="T703" s="24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3" t="s">
        <v>130</v>
      </c>
      <c r="AU703" s="243" t="s">
        <v>85</v>
      </c>
      <c r="AV703" s="13" t="s">
        <v>85</v>
      </c>
      <c r="AW703" s="13" t="s">
        <v>32</v>
      </c>
      <c r="AX703" s="13" t="s">
        <v>77</v>
      </c>
      <c r="AY703" s="243" t="s">
        <v>121</v>
      </c>
    </row>
    <row r="704" s="14" customFormat="1">
      <c r="A704" s="14"/>
      <c r="B704" s="244"/>
      <c r="C704" s="245"/>
      <c r="D704" s="234" t="s">
        <v>130</v>
      </c>
      <c r="E704" s="246" t="s">
        <v>1</v>
      </c>
      <c r="F704" s="247" t="s">
        <v>926</v>
      </c>
      <c r="G704" s="245"/>
      <c r="H704" s="248">
        <v>2.2879999999999998</v>
      </c>
      <c r="I704" s="249"/>
      <c r="J704" s="245"/>
      <c r="K704" s="245"/>
      <c r="L704" s="250"/>
      <c r="M704" s="251"/>
      <c r="N704" s="252"/>
      <c r="O704" s="252"/>
      <c r="P704" s="252"/>
      <c r="Q704" s="252"/>
      <c r="R704" s="252"/>
      <c r="S704" s="252"/>
      <c r="T704" s="253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4" t="s">
        <v>130</v>
      </c>
      <c r="AU704" s="254" t="s">
        <v>85</v>
      </c>
      <c r="AV704" s="14" t="s">
        <v>133</v>
      </c>
      <c r="AW704" s="14" t="s">
        <v>32</v>
      </c>
      <c r="AX704" s="14" t="s">
        <v>77</v>
      </c>
      <c r="AY704" s="254" t="s">
        <v>121</v>
      </c>
    </row>
    <row r="705" s="13" customFormat="1">
      <c r="A705" s="13"/>
      <c r="B705" s="232"/>
      <c r="C705" s="233"/>
      <c r="D705" s="234" t="s">
        <v>130</v>
      </c>
      <c r="E705" s="235" t="s">
        <v>1</v>
      </c>
      <c r="F705" s="236" t="s">
        <v>927</v>
      </c>
      <c r="G705" s="233"/>
      <c r="H705" s="237">
        <v>0.20000000000000001</v>
      </c>
      <c r="I705" s="238"/>
      <c r="J705" s="233"/>
      <c r="K705" s="233"/>
      <c r="L705" s="239"/>
      <c r="M705" s="240"/>
      <c r="N705" s="241"/>
      <c r="O705" s="241"/>
      <c r="P705" s="241"/>
      <c r="Q705" s="241"/>
      <c r="R705" s="241"/>
      <c r="S705" s="241"/>
      <c r="T705" s="242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3" t="s">
        <v>130</v>
      </c>
      <c r="AU705" s="243" t="s">
        <v>85</v>
      </c>
      <c r="AV705" s="13" t="s">
        <v>85</v>
      </c>
      <c r="AW705" s="13" t="s">
        <v>32</v>
      </c>
      <c r="AX705" s="13" t="s">
        <v>77</v>
      </c>
      <c r="AY705" s="243" t="s">
        <v>121</v>
      </c>
    </row>
    <row r="706" s="14" customFormat="1">
      <c r="A706" s="14"/>
      <c r="B706" s="244"/>
      <c r="C706" s="245"/>
      <c r="D706" s="234" t="s">
        <v>130</v>
      </c>
      <c r="E706" s="246" t="s">
        <v>1</v>
      </c>
      <c r="F706" s="247" t="s">
        <v>928</v>
      </c>
      <c r="G706" s="245"/>
      <c r="H706" s="248">
        <v>0.20000000000000001</v>
      </c>
      <c r="I706" s="249"/>
      <c r="J706" s="245"/>
      <c r="K706" s="245"/>
      <c r="L706" s="250"/>
      <c r="M706" s="251"/>
      <c r="N706" s="252"/>
      <c r="O706" s="252"/>
      <c r="P706" s="252"/>
      <c r="Q706" s="252"/>
      <c r="R706" s="252"/>
      <c r="S706" s="252"/>
      <c r="T706" s="253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4" t="s">
        <v>130</v>
      </c>
      <c r="AU706" s="254" t="s">
        <v>85</v>
      </c>
      <c r="AV706" s="14" t="s">
        <v>133</v>
      </c>
      <c r="AW706" s="14" t="s">
        <v>32</v>
      </c>
      <c r="AX706" s="14" t="s">
        <v>77</v>
      </c>
      <c r="AY706" s="254" t="s">
        <v>121</v>
      </c>
    </row>
    <row r="707" s="13" customFormat="1">
      <c r="A707" s="13"/>
      <c r="B707" s="232"/>
      <c r="C707" s="233"/>
      <c r="D707" s="234" t="s">
        <v>130</v>
      </c>
      <c r="E707" s="235" t="s">
        <v>1</v>
      </c>
      <c r="F707" s="236" t="s">
        <v>929</v>
      </c>
      <c r="G707" s="233"/>
      <c r="H707" s="237">
        <v>1.2</v>
      </c>
      <c r="I707" s="238"/>
      <c r="J707" s="233"/>
      <c r="K707" s="233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130</v>
      </c>
      <c r="AU707" s="243" t="s">
        <v>85</v>
      </c>
      <c r="AV707" s="13" t="s">
        <v>85</v>
      </c>
      <c r="AW707" s="13" t="s">
        <v>32</v>
      </c>
      <c r="AX707" s="13" t="s">
        <v>77</v>
      </c>
      <c r="AY707" s="243" t="s">
        <v>121</v>
      </c>
    </row>
    <row r="708" s="14" customFormat="1">
      <c r="A708" s="14"/>
      <c r="B708" s="244"/>
      <c r="C708" s="245"/>
      <c r="D708" s="234" t="s">
        <v>130</v>
      </c>
      <c r="E708" s="246" t="s">
        <v>1</v>
      </c>
      <c r="F708" s="247" t="s">
        <v>930</v>
      </c>
      <c r="G708" s="245"/>
      <c r="H708" s="248">
        <v>1.2</v>
      </c>
      <c r="I708" s="249"/>
      <c r="J708" s="245"/>
      <c r="K708" s="245"/>
      <c r="L708" s="250"/>
      <c r="M708" s="251"/>
      <c r="N708" s="252"/>
      <c r="O708" s="252"/>
      <c r="P708" s="252"/>
      <c r="Q708" s="252"/>
      <c r="R708" s="252"/>
      <c r="S708" s="252"/>
      <c r="T708" s="25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4" t="s">
        <v>130</v>
      </c>
      <c r="AU708" s="254" t="s">
        <v>85</v>
      </c>
      <c r="AV708" s="14" t="s">
        <v>133</v>
      </c>
      <c r="AW708" s="14" t="s">
        <v>32</v>
      </c>
      <c r="AX708" s="14" t="s">
        <v>77</v>
      </c>
      <c r="AY708" s="254" t="s">
        <v>121</v>
      </c>
    </row>
    <row r="709" s="15" customFormat="1">
      <c r="A709" s="15"/>
      <c r="B709" s="255"/>
      <c r="C709" s="256"/>
      <c r="D709" s="234" t="s">
        <v>130</v>
      </c>
      <c r="E709" s="257" t="s">
        <v>1</v>
      </c>
      <c r="F709" s="258" t="s">
        <v>134</v>
      </c>
      <c r="G709" s="256"/>
      <c r="H709" s="259">
        <v>4.2880000000000003</v>
      </c>
      <c r="I709" s="260"/>
      <c r="J709" s="256"/>
      <c r="K709" s="256"/>
      <c r="L709" s="261"/>
      <c r="M709" s="262"/>
      <c r="N709" s="263"/>
      <c r="O709" s="263"/>
      <c r="P709" s="263"/>
      <c r="Q709" s="263"/>
      <c r="R709" s="263"/>
      <c r="S709" s="263"/>
      <c r="T709" s="264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65" t="s">
        <v>130</v>
      </c>
      <c r="AU709" s="265" t="s">
        <v>85</v>
      </c>
      <c r="AV709" s="15" t="s">
        <v>128</v>
      </c>
      <c r="AW709" s="15" t="s">
        <v>32</v>
      </c>
      <c r="AX709" s="15" t="s">
        <v>77</v>
      </c>
      <c r="AY709" s="265" t="s">
        <v>121</v>
      </c>
    </row>
    <row r="710" s="13" customFormat="1">
      <c r="A710" s="13"/>
      <c r="B710" s="232"/>
      <c r="C710" s="233"/>
      <c r="D710" s="234" t="s">
        <v>130</v>
      </c>
      <c r="E710" s="235" t="s">
        <v>1</v>
      </c>
      <c r="F710" s="236" t="s">
        <v>931</v>
      </c>
      <c r="G710" s="233"/>
      <c r="H710" s="237">
        <v>4.2999999999999998</v>
      </c>
      <c r="I710" s="238"/>
      <c r="J710" s="233"/>
      <c r="K710" s="233"/>
      <c r="L710" s="239"/>
      <c r="M710" s="240"/>
      <c r="N710" s="241"/>
      <c r="O710" s="241"/>
      <c r="P710" s="241"/>
      <c r="Q710" s="241"/>
      <c r="R710" s="241"/>
      <c r="S710" s="241"/>
      <c r="T710" s="24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3" t="s">
        <v>130</v>
      </c>
      <c r="AU710" s="243" t="s">
        <v>85</v>
      </c>
      <c r="AV710" s="13" t="s">
        <v>85</v>
      </c>
      <c r="AW710" s="13" t="s">
        <v>32</v>
      </c>
      <c r="AX710" s="13" t="s">
        <v>82</v>
      </c>
      <c r="AY710" s="243" t="s">
        <v>121</v>
      </c>
    </row>
    <row r="711" s="2" customFormat="1" ht="33" customHeight="1">
      <c r="A711" s="39"/>
      <c r="B711" s="40"/>
      <c r="C711" s="219" t="s">
        <v>932</v>
      </c>
      <c r="D711" s="219" t="s">
        <v>123</v>
      </c>
      <c r="E711" s="220" t="s">
        <v>933</v>
      </c>
      <c r="F711" s="221" t="s">
        <v>934</v>
      </c>
      <c r="G711" s="222" t="s">
        <v>603</v>
      </c>
      <c r="H711" s="223">
        <v>1</v>
      </c>
      <c r="I711" s="224"/>
      <c r="J711" s="225">
        <f>ROUND(I711*H711,2)</f>
        <v>0</v>
      </c>
      <c r="K711" s="221" t="s">
        <v>1</v>
      </c>
      <c r="L711" s="45"/>
      <c r="M711" s="226" t="s">
        <v>1</v>
      </c>
      <c r="N711" s="227" t="s">
        <v>42</v>
      </c>
      <c r="O711" s="92"/>
      <c r="P711" s="228">
        <f>O711*H711</f>
        <v>0</v>
      </c>
      <c r="Q711" s="228">
        <v>0</v>
      </c>
      <c r="R711" s="228">
        <f>Q711*H711</f>
        <v>0</v>
      </c>
      <c r="S711" s="228">
        <v>0</v>
      </c>
      <c r="T711" s="229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0" t="s">
        <v>128</v>
      </c>
      <c r="AT711" s="230" t="s">
        <v>123</v>
      </c>
      <c r="AU711" s="230" t="s">
        <v>85</v>
      </c>
      <c r="AY711" s="18" t="s">
        <v>121</v>
      </c>
      <c r="BE711" s="231">
        <f>IF(N711="základní",J711,0)</f>
        <v>0</v>
      </c>
      <c r="BF711" s="231">
        <f>IF(N711="snížená",J711,0)</f>
        <v>0</v>
      </c>
      <c r="BG711" s="231">
        <f>IF(N711="zákl. přenesená",J711,0)</f>
        <v>0</v>
      </c>
      <c r="BH711" s="231">
        <f>IF(N711="sníž. přenesená",J711,0)</f>
        <v>0</v>
      </c>
      <c r="BI711" s="231">
        <f>IF(N711="nulová",J711,0)</f>
        <v>0</v>
      </c>
      <c r="BJ711" s="18" t="s">
        <v>82</v>
      </c>
      <c r="BK711" s="231">
        <f>ROUND(I711*H711,2)</f>
        <v>0</v>
      </c>
      <c r="BL711" s="18" t="s">
        <v>128</v>
      </c>
      <c r="BM711" s="230" t="s">
        <v>935</v>
      </c>
    </row>
    <row r="712" s="2" customFormat="1">
      <c r="A712" s="39"/>
      <c r="B712" s="40"/>
      <c r="C712" s="41"/>
      <c r="D712" s="234" t="s">
        <v>138</v>
      </c>
      <c r="E712" s="41"/>
      <c r="F712" s="266" t="s">
        <v>936</v>
      </c>
      <c r="G712" s="41"/>
      <c r="H712" s="41"/>
      <c r="I712" s="267"/>
      <c r="J712" s="41"/>
      <c r="K712" s="41"/>
      <c r="L712" s="45"/>
      <c r="M712" s="268"/>
      <c r="N712" s="269"/>
      <c r="O712" s="92"/>
      <c r="P712" s="92"/>
      <c r="Q712" s="92"/>
      <c r="R712" s="92"/>
      <c r="S712" s="92"/>
      <c r="T712" s="93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138</v>
      </c>
      <c r="AU712" s="18" t="s">
        <v>85</v>
      </c>
    </row>
    <row r="713" s="13" customFormat="1">
      <c r="A713" s="13"/>
      <c r="B713" s="232"/>
      <c r="C713" s="233"/>
      <c r="D713" s="234" t="s">
        <v>130</v>
      </c>
      <c r="E713" s="235" t="s">
        <v>1</v>
      </c>
      <c r="F713" s="236" t="s">
        <v>82</v>
      </c>
      <c r="G713" s="233"/>
      <c r="H713" s="237">
        <v>1</v>
      </c>
      <c r="I713" s="238"/>
      <c r="J713" s="233"/>
      <c r="K713" s="233"/>
      <c r="L713" s="239"/>
      <c r="M713" s="240"/>
      <c r="N713" s="241"/>
      <c r="O713" s="241"/>
      <c r="P713" s="241"/>
      <c r="Q713" s="241"/>
      <c r="R713" s="241"/>
      <c r="S713" s="241"/>
      <c r="T713" s="242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3" t="s">
        <v>130</v>
      </c>
      <c r="AU713" s="243" t="s">
        <v>85</v>
      </c>
      <c r="AV713" s="13" t="s">
        <v>85</v>
      </c>
      <c r="AW713" s="13" t="s">
        <v>32</v>
      </c>
      <c r="AX713" s="13" t="s">
        <v>82</v>
      </c>
      <c r="AY713" s="243" t="s">
        <v>121</v>
      </c>
    </row>
    <row r="714" s="2" customFormat="1" ht="37.8" customHeight="1">
      <c r="A714" s="39"/>
      <c r="B714" s="40"/>
      <c r="C714" s="219" t="s">
        <v>937</v>
      </c>
      <c r="D714" s="219" t="s">
        <v>123</v>
      </c>
      <c r="E714" s="220" t="s">
        <v>938</v>
      </c>
      <c r="F714" s="221" t="s">
        <v>939</v>
      </c>
      <c r="G714" s="222" t="s">
        <v>173</v>
      </c>
      <c r="H714" s="223">
        <v>16</v>
      </c>
      <c r="I714" s="224"/>
      <c r="J714" s="225">
        <f>ROUND(I714*H714,2)</f>
        <v>0</v>
      </c>
      <c r="K714" s="221" t="s">
        <v>1</v>
      </c>
      <c r="L714" s="45"/>
      <c r="M714" s="226" t="s">
        <v>1</v>
      </c>
      <c r="N714" s="227" t="s">
        <v>42</v>
      </c>
      <c r="O714" s="92"/>
      <c r="P714" s="228">
        <f>O714*H714</f>
        <v>0</v>
      </c>
      <c r="Q714" s="228">
        <v>0</v>
      </c>
      <c r="R714" s="228">
        <f>Q714*H714</f>
        <v>0</v>
      </c>
      <c r="S714" s="228">
        <v>0</v>
      </c>
      <c r="T714" s="229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30" t="s">
        <v>128</v>
      </c>
      <c r="AT714" s="230" t="s">
        <v>123</v>
      </c>
      <c r="AU714" s="230" t="s">
        <v>85</v>
      </c>
      <c r="AY714" s="18" t="s">
        <v>121</v>
      </c>
      <c r="BE714" s="231">
        <f>IF(N714="základní",J714,0)</f>
        <v>0</v>
      </c>
      <c r="BF714" s="231">
        <f>IF(N714="snížená",J714,0)</f>
        <v>0</v>
      </c>
      <c r="BG714" s="231">
        <f>IF(N714="zákl. přenesená",J714,0)</f>
        <v>0</v>
      </c>
      <c r="BH714" s="231">
        <f>IF(N714="sníž. přenesená",J714,0)</f>
        <v>0</v>
      </c>
      <c r="BI714" s="231">
        <f>IF(N714="nulová",J714,0)</f>
        <v>0</v>
      </c>
      <c r="BJ714" s="18" t="s">
        <v>82</v>
      </c>
      <c r="BK714" s="231">
        <f>ROUND(I714*H714,2)</f>
        <v>0</v>
      </c>
      <c r="BL714" s="18" t="s">
        <v>128</v>
      </c>
      <c r="BM714" s="230" t="s">
        <v>940</v>
      </c>
    </row>
    <row r="715" s="2" customFormat="1">
      <c r="A715" s="39"/>
      <c r="B715" s="40"/>
      <c r="C715" s="41"/>
      <c r="D715" s="234" t="s">
        <v>138</v>
      </c>
      <c r="E715" s="41"/>
      <c r="F715" s="266" t="s">
        <v>941</v>
      </c>
      <c r="G715" s="41"/>
      <c r="H715" s="41"/>
      <c r="I715" s="267"/>
      <c r="J715" s="41"/>
      <c r="K715" s="41"/>
      <c r="L715" s="45"/>
      <c r="M715" s="268"/>
      <c r="N715" s="269"/>
      <c r="O715" s="92"/>
      <c r="P715" s="92"/>
      <c r="Q715" s="92"/>
      <c r="R715" s="92"/>
      <c r="S715" s="92"/>
      <c r="T715" s="93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138</v>
      </c>
      <c r="AU715" s="18" t="s">
        <v>85</v>
      </c>
    </row>
    <row r="716" s="13" customFormat="1">
      <c r="A716" s="13"/>
      <c r="B716" s="232"/>
      <c r="C716" s="233"/>
      <c r="D716" s="234" t="s">
        <v>130</v>
      </c>
      <c r="E716" s="235" t="s">
        <v>1</v>
      </c>
      <c r="F716" s="236" t="s">
        <v>231</v>
      </c>
      <c r="G716" s="233"/>
      <c r="H716" s="237">
        <v>16</v>
      </c>
      <c r="I716" s="238"/>
      <c r="J716" s="233"/>
      <c r="K716" s="233"/>
      <c r="L716" s="239"/>
      <c r="M716" s="240"/>
      <c r="N716" s="241"/>
      <c r="O716" s="241"/>
      <c r="P716" s="241"/>
      <c r="Q716" s="241"/>
      <c r="R716" s="241"/>
      <c r="S716" s="241"/>
      <c r="T716" s="24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3" t="s">
        <v>130</v>
      </c>
      <c r="AU716" s="243" t="s">
        <v>85</v>
      </c>
      <c r="AV716" s="13" t="s">
        <v>85</v>
      </c>
      <c r="AW716" s="13" t="s">
        <v>32</v>
      </c>
      <c r="AX716" s="13" t="s">
        <v>82</v>
      </c>
      <c r="AY716" s="243" t="s">
        <v>121</v>
      </c>
    </row>
    <row r="717" s="2" customFormat="1" ht="24.15" customHeight="1">
      <c r="A717" s="39"/>
      <c r="B717" s="40"/>
      <c r="C717" s="219" t="s">
        <v>942</v>
      </c>
      <c r="D717" s="219" t="s">
        <v>123</v>
      </c>
      <c r="E717" s="220" t="s">
        <v>943</v>
      </c>
      <c r="F717" s="221" t="s">
        <v>944</v>
      </c>
      <c r="G717" s="222" t="s">
        <v>173</v>
      </c>
      <c r="H717" s="223">
        <v>67</v>
      </c>
      <c r="I717" s="224"/>
      <c r="J717" s="225">
        <f>ROUND(I717*H717,2)</f>
        <v>0</v>
      </c>
      <c r="K717" s="221" t="s">
        <v>1</v>
      </c>
      <c r="L717" s="45"/>
      <c r="M717" s="226" t="s">
        <v>1</v>
      </c>
      <c r="N717" s="227" t="s">
        <v>42</v>
      </c>
      <c r="O717" s="92"/>
      <c r="P717" s="228">
        <f>O717*H717</f>
        <v>0</v>
      </c>
      <c r="Q717" s="228">
        <v>0</v>
      </c>
      <c r="R717" s="228">
        <f>Q717*H717</f>
        <v>0</v>
      </c>
      <c r="S717" s="228">
        <v>0.97999999999999998</v>
      </c>
      <c r="T717" s="229">
        <f>S717*H717</f>
        <v>65.659999999999997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30" t="s">
        <v>128</v>
      </c>
      <c r="AT717" s="230" t="s">
        <v>123</v>
      </c>
      <c r="AU717" s="230" t="s">
        <v>85</v>
      </c>
      <c r="AY717" s="18" t="s">
        <v>121</v>
      </c>
      <c r="BE717" s="231">
        <f>IF(N717="základní",J717,0)</f>
        <v>0</v>
      </c>
      <c r="BF717" s="231">
        <f>IF(N717="snížená",J717,0)</f>
        <v>0</v>
      </c>
      <c r="BG717" s="231">
        <f>IF(N717="zákl. přenesená",J717,0)</f>
        <v>0</v>
      </c>
      <c r="BH717" s="231">
        <f>IF(N717="sníž. přenesená",J717,0)</f>
        <v>0</v>
      </c>
      <c r="BI717" s="231">
        <f>IF(N717="nulová",J717,0)</f>
        <v>0</v>
      </c>
      <c r="BJ717" s="18" t="s">
        <v>82</v>
      </c>
      <c r="BK717" s="231">
        <f>ROUND(I717*H717,2)</f>
        <v>0</v>
      </c>
      <c r="BL717" s="18" t="s">
        <v>128</v>
      </c>
      <c r="BM717" s="230" t="s">
        <v>945</v>
      </c>
    </row>
    <row r="718" s="2" customFormat="1">
      <c r="A718" s="39"/>
      <c r="B718" s="40"/>
      <c r="C718" s="41"/>
      <c r="D718" s="234" t="s">
        <v>138</v>
      </c>
      <c r="E718" s="41"/>
      <c r="F718" s="266" t="s">
        <v>946</v>
      </c>
      <c r="G718" s="41"/>
      <c r="H718" s="41"/>
      <c r="I718" s="267"/>
      <c r="J718" s="41"/>
      <c r="K718" s="41"/>
      <c r="L718" s="45"/>
      <c r="M718" s="268"/>
      <c r="N718" s="269"/>
      <c r="O718" s="92"/>
      <c r="P718" s="92"/>
      <c r="Q718" s="92"/>
      <c r="R718" s="92"/>
      <c r="S718" s="92"/>
      <c r="T718" s="93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T718" s="18" t="s">
        <v>138</v>
      </c>
      <c r="AU718" s="18" t="s">
        <v>85</v>
      </c>
    </row>
    <row r="719" s="13" customFormat="1">
      <c r="A719" s="13"/>
      <c r="B719" s="232"/>
      <c r="C719" s="233"/>
      <c r="D719" s="234" t="s">
        <v>130</v>
      </c>
      <c r="E719" s="235" t="s">
        <v>1</v>
      </c>
      <c r="F719" s="236" t="s">
        <v>947</v>
      </c>
      <c r="G719" s="233"/>
      <c r="H719" s="237">
        <v>8</v>
      </c>
      <c r="I719" s="238"/>
      <c r="J719" s="233"/>
      <c r="K719" s="233"/>
      <c r="L719" s="239"/>
      <c r="M719" s="240"/>
      <c r="N719" s="241"/>
      <c r="O719" s="241"/>
      <c r="P719" s="241"/>
      <c r="Q719" s="241"/>
      <c r="R719" s="241"/>
      <c r="S719" s="241"/>
      <c r="T719" s="24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3" t="s">
        <v>130</v>
      </c>
      <c r="AU719" s="243" t="s">
        <v>85</v>
      </c>
      <c r="AV719" s="13" t="s">
        <v>85</v>
      </c>
      <c r="AW719" s="13" t="s">
        <v>32</v>
      </c>
      <c r="AX719" s="13" t="s">
        <v>77</v>
      </c>
      <c r="AY719" s="243" t="s">
        <v>121</v>
      </c>
    </row>
    <row r="720" s="13" customFormat="1">
      <c r="A720" s="13"/>
      <c r="B720" s="232"/>
      <c r="C720" s="233"/>
      <c r="D720" s="234" t="s">
        <v>130</v>
      </c>
      <c r="E720" s="235" t="s">
        <v>1</v>
      </c>
      <c r="F720" s="236" t="s">
        <v>948</v>
      </c>
      <c r="G720" s="233"/>
      <c r="H720" s="237">
        <v>7</v>
      </c>
      <c r="I720" s="238"/>
      <c r="J720" s="233"/>
      <c r="K720" s="233"/>
      <c r="L720" s="239"/>
      <c r="M720" s="240"/>
      <c r="N720" s="241"/>
      <c r="O720" s="241"/>
      <c r="P720" s="241"/>
      <c r="Q720" s="241"/>
      <c r="R720" s="241"/>
      <c r="S720" s="241"/>
      <c r="T720" s="242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3" t="s">
        <v>130</v>
      </c>
      <c r="AU720" s="243" t="s">
        <v>85</v>
      </c>
      <c r="AV720" s="13" t="s">
        <v>85</v>
      </c>
      <c r="AW720" s="13" t="s">
        <v>32</v>
      </c>
      <c r="AX720" s="13" t="s">
        <v>77</v>
      </c>
      <c r="AY720" s="243" t="s">
        <v>121</v>
      </c>
    </row>
    <row r="721" s="13" customFormat="1">
      <c r="A721" s="13"/>
      <c r="B721" s="232"/>
      <c r="C721" s="233"/>
      <c r="D721" s="234" t="s">
        <v>130</v>
      </c>
      <c r="E721" s="235" t="s">
        <v>1</v>
      </c>
      <c r="F721" s="236" t="s">
        <v>190</v>
      </c>
      <c r="G721" s="233"/>
      <c r="H721" s="237">
        <v>7</v>
      </c>
      <c r="I721" s="238"/>
      <c r="J721" s="233"/>
      <c r="K721" s="233"/>
      <c r="L721" s="239"/>
      <c r="M721" s="240"/>
      <c r="N721" s="241"/>
      <c r="O721" s="241"/>
      <c r="P721" s="241"/>
      <c r="Q721" s="241"/>
      <c r="R721" s="241"/>
      <c r="S721" s="241"/>
      <c r="T721" s="24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3" t="s">
        <v>130</v>
      </c>
      <c r="AU721" s="243" t="s">
        <v>85</v>
      </c>
      <c r="AV721" s="13" t="s">
        <v>85</v>
      </c>
      <c r="AW721" s="13" t="s">
        <v>32</v>
      </c>
      <c r="AX721" s="13" t="s">
        <v>77</v>
      </c>
      <c r="AY721" s="243" t="s">
        <v>121</v>
      </c>
    </row>
    <row r="722" s="13" customFormat="1">
      <c r="A722" s="13"/>
      <c r="B722" s="232"/>
      <c r="C722" s="233"/>
      <c r="D722" s="234" t="s">
        <v>130</v>
      </c>
      <c r="E722" s="235" t="s">
        <v>1</v>
      </c>
      <c r="F722" s="236" t="s">
        <v>949</v>
      </c>
      <c r="G722" s="233"/>
      <c r="H722" s="237">
        <v>9</v>
      </c>
      <c r="I722" s="238"/>
      <c r="J722" s="233"/>
      <c r="K722" s="233"/>
      <c r="L722" s="239"/>
      <c r="M722" s="240"/>
      <c r="N722" s="241"/>
      <c r="O722" s="241"/>
      <c r="P722" s="241"/>
      <c r="Q722" s="241"/>
      <c r="R722" s="241"/>
      <c r="S722" s="241"/>
      <c r="T722" s="24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3" t="s">
        <v>130</v>
      </c>
      <c r="AU722" s="243" t="s">
        <v>85</v>
      </c>
      <c r="AV722" s="13" t="s">
        <v>85</v>
      </c>
      <c r="AW722" s="13" t="s">
        <v>32</v>
      </c>
      <c r="AX722" s="13" t="s">
        <v>77</v>
      </c>
      <c r="AY722" s="243" t="s">
        <v>121</v>
      </c>
    </row>
    <row r="723" s="13" customFormat="1">
      <c r="A723" s="13"/>
      <c r="B723" s="232"/>
      <c r="C723" s="233"/>
      <c r="D723" s="234" t="s">
        <v>130</v>
      </c>
      <c r="E723" s="235" t="s">
        <v>1</v>
      </c>
      <c r="F723" s="236" t="s">
        <v>950</v>
      </c>
      <c r="G723" s="233"/>
      <c r="H723" s="237">
        <v>29</v>
      </c>
      <c r="I723" s="238"/>
      <c r="J723" s="233"/>
      <c r="K723" s="233"/>
      <c r="L723" s="239"/>
      <c r="M723" s="240"/>
      <c r="N723" s="241"/>
      <c r="O723" s="241"/>
      <c r="P723" s="241"/>
      <c r="Q723" s="241"/>
      <c r="R723" s="241"/>
      <c r="S723" s="241"/>
      <c r="T723" s="24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3" t="s">
        <v>130</v>
      </c>
      <c r="AU723" s="243" t="s">
        <v>85</v>
      </c>
      <c r="AV723" s="13" t="s">
        <v>85</v>
      </c>
      <c r="AW723" s="13" t="s">
        <v>32</v>
      </c>
      <c r="AX723" s="13" t="s">
        <v>77</v>
      </c>
      <c r="AY723" s="243" t="s">
        <v>121</v>
      </c>
    </row>
    <row r="724" s="13" customFormat="1">
      <c r="A724" s="13"/>
      <c r="B724" s="232"/>
      <c r="C724" s="233"/>
      <c r="D724" s="234" t="s">
        <v>130</v>
      </c>
      <c r="E724" s="235" t="s">
        <v>1</v>
      </c>
      <c r="F724" s="236" t="s">
        <v>951</v>
      </c>
      <c r="G724" s="233"/>
      <c r="H724" s="237">
        <v>7</v>
      </c>
      <c r="I724" s="238"/>
      <c r="J724" s="233"/>
      <c r="K724" s="233"/>
      <c r="L724" s="239"/>
      <c r="M724" s="240"/>
      <c r="N724" s="241"/>
      <c r="O724" s="241"/>
      <c r="P724" s="241"/>
      <c r="Q724" s="241"/>
      <c r="R724" s="241"/>
      <c r="S724" s="241"/>
      <c r="T724" s="242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3" t="s">
        <v>130</v>
      </c>
      <c r="AU724" s="243" t="s">
        <v>85</v>
      </c>
      <c r="AV724" s="13" t="s">
        <v>85</v>
      </c>
      <c r="AW724" s="13" t="s">
        <v>32</v>
      </c>
      <c r="AX724" s="13" t="s">
        <v>77</v>
      </c>
      <c r="AY724" s="243" t="s">
        <v>121</v>
      </c>
    </row>
    <row r="725" s="15" customFormat="1">
      <c r="A725" s="15"/>
      <c r="B725" s="255"/>
      <c r="C725" s="256"/>
      <c r="D725" s="234" t="s">
        <v>130</v>
      </c>
      <c r="E725" s="257" t="s">
        <v>1</v>
      </c>
      <c r="F725" s="258" t="s">
        <v>134</v>
      </c>
      <c r="G725" s="256"/>
      <c r="H725" s="259">
        <v>67</v>
      </c>
      <c r="I725" s="260"/>
      <c r="J725" s="256"/>
      <c r="K725" s="256"/>
      <c r="L725" s="261"/>
      <c r="M725" s="262"/>
      <c r="N725" s="263"/>
      <c r="O725" s="263"/>
      <c r="P725" s="263"/>
      <c r="Q725" s="263"/>
      <c r="R725" s="263"/>
      <c r="S725" s="263"/>
      <c r="T725" s="264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5" t="s">
        <v>130</v>
      </c>
      <c r="AU725" s="265" t="s">
        <v>85</v>
      </c>
      <c r="AV725" s="15" t="s">
        <v>128</v>
      </c>
      <c r="AW725" s="15" t="s">
        <v>32</v>
      </c>
      <c r="AX725" s="15" t="s">
        <v>82</v>
      </c>
      <c r="AY725" s="265" t="s">
        <v>121</v>
      </c>
    </row>
    <row r="726" s="2" customFormat="1" ht="21.75" customHeight="1">
      <c r="A726" s="39"/>
      <c r="B726" s="40"/>
      <c r="C726" s="219" t="s">
        <v>952</v>
      </c>
      <c r="D726" s="219" t="s">
        <v>123</v>
      </c>
      <c r="E726" s="220" t="s">
        <v>953</v>
      </c>
      <c r="F726" s="221" t="s">
        <v>954</v>
      </c>
      <c r="G726" s="222" t="s">
        <v>126</v>
      </c>
      <c r="H726" s="223">
        <v>2</v>
      </c>
      <c r="I726" s="224"/>
      <c r="J726" s="225">
        <f>ROUND(I726*H726,2)</f>
        <v>0</v>
      </c>
      <c r="K726" s="221" t="s">
        <v>127</v>
      </c>
      <c r="L726" s="45"/>
      <c r="M726" s="226" t="s">
        <v>1</v>
      </c>
      <c r="N726" s="227" t="s">
        <v>42</v>
      </c>
      <c r="O726" s="92"/>
      <c r="P726" s="228">
        <f>O726*H726</f>
        <v>0</v>
      </c>
      <c r="Q726" s="228">
        <v>0</v>
      </c>
      <c r="R726" s="228">
        <f>Q726*H726</f>
        <v>0</v>
      </c>
      <c r="S726" s="228">
        <v>0.021999999999999999</v>
      </c>
      <c r="T726" s="229">
        <f>S726*H726</f>
        <v>0.043999999999999997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0" t="s">
        <v>128</v>
      </c>
      <c r="AT726" s="230" t="s">
        <v>123</v>
      </c>
      <c r="AU726" s="230" t="s">
        <v>85</v>
      </c>
      <c r="AY726" s="18" t="s">
        <v>121</v>
      </c>
      <c r="BE726" s="231">
        <f>IF(N726="základní",J726,0)</f>
        <v>0</v>
      </c>
      <c r="BF726" s="231">
        <f>IF(N726="snížená",J726,0)</f>
        <v>0</v>
      </c>
      <c r="BG726" s="231">
        <f>IF(N726="zákl. přenesená",J726,0)</f>
        <v>0</v>
      </c>
      <c r="BH726" s="231">
        <f>IF(N726="sníž. přenesená",J726,0)</f>
        <v>0</v>
      </c>
      <c r="BI726" s="231">
        <f>IF(N726="nulová",J726,0)</f>
        <v>0</v>
      </c>
      <c r="BJ726" s="18" t="s">
        <v>82</v>
      </c>
      <c r="BK726" s="231">
        <f>ROUND(I726*H726,2)</f>
        <v>0</v>
      </c>
      <c r="BL726" s="18" t="s">
        <v>128</v>
      </c>
      <c r="BM726" s="230" t="s">
        <v>955</v>
      </c>
    </row>
    <row r="727" s="13" customFormat="1">
      <c r="A727" s="13"/>
      <c r="B727" s="232"/>
      <c r="C727" s="233"/>
      <c r="D727" s="234" t="s">
        <v>130</v>
      </c>
      <c r="E727" s="235" t="s">
        <v>1</v>
      </c>
      <c r="F727" s="236" t="s">
        <v>956</v>
      </c>
      <c r="G727" s="233"/>
      <c r="H727" s="237">
        <v>2</v>
      </c>
      <c r="I727" s="238"/>
      <c r="J727" s="233"/>
      <c r="K727" s="233"/>
      <c r="L727" s="239"/>
      <c r="M727" s="240"/>
      <c r="N727" s="241"/>
      <c r="O727" s="241"/>
      <c r="P727" s="241"/>
      <c r="Q727" s="241"/>
      <c r="R727" s="241"/>
      <c r="S727" s="241"/>
      <c r="T727" s="242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3" t="s">
        <v>130</v>
      </c>
      <c r="AU727" s="243" t="s">
        <v>85</v>
      </c>
      <c r="AV727" s="13" t="s">
        <v>85</v>
      </c>
      <c r="AW727" s="13" t="s">
        <v>32</v>
      </c>
      <c r="AX727" s="13" t="s">
        <v>82</v>
      </c>
      <c r="AY727" s="243" t="s">
        <v>121</v>
      </c>
    </row>
    <row r="728" s="2" customFormat="1" ht="24.15" customHeight="1">
      <c r="A728" s="39"/>
      <c r="B728" s="40"/>
      <c r="C728" s="219" t="s">
        <v>957</v>
      </c>
      <c r="D728" s="219" t="s">
        <v>123</v>
      </c>
      <c r="E728" s="220" t="s">
        <v>958</v>
      </c>
      <c r="F728" s="221" t="s">
        <v>959</v>
      </c>
      <c r="G728" s="222" t="s">
        <v>126</v>
      </c>
      <c r="H728" s="223">
        <v>2</v>
      </c>
      <c r="I728" s="224"/>
      <c r="J728" s="225">
        <f>ROUND(I728*H728,2)</f>
        <v>0</v>
      </c>
      <c r="K728" s="221" t="s">
        <v>127</v>
      </c>
      <c r="L728" s="45"/>
      <c r="M728" s="226" t="s">
        <v>1</v>
      </c>
      <c r="N728" s="227" t="s">
        <v>42</v>
      </c>
      <c r="O728" s="92"/>
      <c r="P728" s="228">
        <f>O728*H728</f>
        <v>0</v>
      </c>
      <c r="Q728" s="228">
        <v>0</v>
      </c>
      <c r="R728" s="228">
        <f>Q728*H728</f>
        <v>0</v>
      </c>
      <c r="S728" s="228">
        <v>0</v>
      </c>
      <c r="T728" s="229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30" t="s">
        <v>128</v>
      </c>
      <c r="AT728" s="230" t="s">
        <v>123</v>
      </c>
      <c r="AU728" s="230" t="s">
        <v>85</v>
      </c>
      <c r="AY728" s="18" t="s">
        <v>121</v>
      </c>
      <c r="BE728" s="231">
        <f>IF(N728="základní",J728,0)</f>
        <v>0</v>
      </c>
      <c r="BF728" s="231">
        <f>IF(N728="snížená",J728,0)</f>
        <v>0</v>
      </c>
      <c r="BG728" s="231">
        <f>IF(N728="zákl. přenesená",J728,0)</f>
        <v>0</v>
      </c>
      <c r="BH728" s="231">
        <f>IF(N728="sníž. přenesená",J728,0)</f>
        <v>0</v>
      </c>
      <c r="BI728" s="231">
        <f>IF(N728="nulová",J728,0)</f>
        <v>0</v>
      </c>
      <c r="BJ728" s="18" t="s">
        <v>82</v>
      </c>
      <c r="BK728" s="231">
        <f>ROUND(I728*H728,2)</f>
        <v>0</v>
      </c>
      <c r="BL728" s="18" t="s">
        <v>128</v>
      </c>
      <c r="BM728" s="230" t="s">
        <v>960</v>
      </c>
    </row>
    <row r="729" s="13" customFormat="1">
      <c r="A729" s="13"/>
      <c r="B729" s="232"/>
      <c r="C729" s="233"/>
      <c r="D729" s="234" t="s">
        <v>130</v>
      </c>
      <c r="E729" s="235" t="s">
        <v>1</v>
      </c>
      <c r="F729" s="236" t="s">
        <v>2</v>
      </c>
      <c r="G729" s="233"/>
      <c r="H729" s="237">
        <v>2</v>
      </c>
      <c r="I729" s="238"/>
      <c r="J729" s="233"/>
      <c r="K729" s="233"/>
      <c r="L729" s="239"/>
      <c r="M729" s="240"/>
      <c r="N729" s="241"/>
      <c r="O729" s="241"/>
      <c r="P729" s="241"/>
      <c r="Q729" s="241"/>
      <c r="R729" s="241"/>
      <c r="S729" s="241"/>
      <c r="T729" s="242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3" t="s">
        <v>130</v>
      </c>
      <c r="AU729" s="243" t="s">
        <v>85</v>
      </c>
      <c r="AV729" s="13" t="s">
        <v>85</v>
      </c>
      <c r="AW729" s="13" t="s">
        <v>32</v>
      </c>
      <c r="AX729" s="13" t="s">
        <v>82</v>
      </c>
      <c r="AY729" s="243" t="s">
        <v>121</v>
      </c>
    </row>
    <row r="730" s="2" customFormat="1" ht="24.15" customHeight="1">
      <c r="A730" s="39"/>
      <c r="B730" s="40"/>
      <c r="C730" s="219" t="s">
        <v>961</v>
      </c>
      <c r="D730" s="219" t="s">
        <v>123</v>
      </c>
      <c r="E730" s="220" t="s">
        <v>962</v>
      </c>
      <c r="F730" s="221" t="s">
        <v>963</v>
      </c>
      <c r="G730" s="222" t="s">
        <v>126</v>
      </c>
      <c r="H730" s="223">
        <v>10</v>
      </c>
      <c r="I730" s="224"/>
      <c r="J730" s="225">
        <f>ROUND(I730*H730,2)</f>
        <v>0</v>
      </c>
      <c r="K730" s="221" t="s">
        <v>127</v>
      </c>
      <c r="L730" s="45"/>
      <c r="M730" s="226" t="s">
        <v>1</v>
      </c>
      <c r="N730" s="227" t="s">
        <v>42</v>
      </c>
      <c r="O730" s="92"/>
      <c r="P730" s="228">
        <f>O730*H730</f>
        <v>0</v>
      </c>
      <c r="Q730" s="228">
        <v>0</v>
      </c>
      <c r="R730" s="228">
        <f>Q730*H730</f>
        <v>0</v>
      </c>
      <c r="S730" s="228">
        <v>0</v>
      </c>
      <c r="T730" s="229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0" t="s">
        <v>128</v>
      </c>
      <c r="AT730" s="230" t="s">
        <v>123</v>
      </c>
      <c r="AU730" s="230" t="s">
        <v>85</v>
      </c>
      <c r="AY730" s="18" t="s">
        <v>121</v>
      </c>
      <c r="BE730" s="231">
        <f>IF(N730="základní",J730,0)</f>
        <v>0</v>
      </c>
      <c r="BF730" s="231">
        <f>IF(N730="snížená",J730,0)</f>
        <v>0</v>
      </c>
      <c r="BG730" s="231">
        <f>IF(N730="zákl. přenesená",J730,0)</f>
        <v>0</v>
      </c>
      <c r="BH730" s="231">
        <f>IF(N730="sníž. přenesená",J730,0)</f>
        <v>0</v>
      </c>
      <c r="BI730" s="231">
        <f>IF(N730="nulová",J730,0)</f>
        <v>0</v>
      </c>
      <c r="BJ730" s="18" t="s">
        <v>82</v>
      </c>
      <c r="BK730" s="231">
        <f>ROUND(I730*H730,2)</f>
        <v>0</v>
      </c>
      <c r="BL730" s="18" t="s">
        <v>128</v>
      </c>
      <c r="BM730" s="230" t="s">
        <v>964</v>
      </c>
    </row>
    <row r="731" s="13" customFormat="1">
      <c r="A731" s="13"/>
      <c r="B731" s="232"/>
      <c r="C731" s="233"/>
      <c r="D731" s="234" t="s">
        <v>130</v>
      </c>
      <c r="E731" s="235" t="s">
        <v>1</v>
      </c>
      <c r="F731" s="236" t="s">
        <v>965</v>
      </c>
      <c r="G731" s="233"/>
      <c r="H731" s="237">
        <v>8</v>
      </c>
      <c r="I731" s="238"/>
      <c r="J731" s="233"/>
      <c r="K731" s="233"/>
      <c r="L731" s="239"/>
      <c r="M731" s="240"/>
      <c r="N731" s="241"/>
      <c r="O731" s="241"/>
      <c r="P731" s="241"/>
      <c r="Q731" s="241"/>
      <c r="R731" s="241"/>
      <c r="S731" s="241"/>
      <c r="T731" s="24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3" t="s">
        <v>130</v>
      </c>
      <c r="AU731" s="243" t="s">
        <v>85</v>
      </c>
      <c r="AV731" s="13" t="s">
        <v>85</v>
      </c>
      <c r="AW731" s="13" t="s">
        <v>32</v>
      </c>
      <c r="AX731" s="13" t="s">
        <v>77</v>
      </c>
      <c r="AY731" s="243" t="s">
        <v>121</v>
      </c>
    </row>
    <row r="732" s="13" customFormat="1">
      <c r="A732" s="13"/>
      <c r="B732" s="232"/>
      <c r="C732" s="233"/>
      <c r="D732" s="234" t="s">
        <v>130</v>
      </c>
      <c r="E732" s="235" t="s">
        <v>1</v>
      </c>
      <c r="F732" s="236" t="s">
        <v>956</v>
      </c>
      <c r="G732" s="233"/>
      <c r="H732" s="237">
        <v>2</v>
      </c>
      <c r="I732" s="238"/>
      <c r="J732" s="233"/>
      <c r="K732" s="233"/>
      <c r="L732" s="239"/>
      <c r="M732" s="240"/>
      <c r="N732" s="241"/>
      <c r="O732" s="241"/>
      <c r="P732" s="241"/>
      <c r="Q732" s="241"/>
      <c r="R732" s="241"/>
      <c r="S732" s="241"/>
      <c r="T732" s="24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3" t="s">
        <v>130</v>
      </c>
      <c r="AU732" s="243" t="s">
        <v>85</v>
      </c>
      <c r="AV732" s="13" t="s">
        <v>85</v>
      </c>
      <c r="AW732" s="13" t="s">
        <v>32</v>
      </c>
      <c r="AX732" s="13" t="s">
        <v>77</v>
      </c>
      <c r="AY732" s="243" t="s">
        <v>121</v>
      </c>
    </row>
    <row r="733" s="15" customFormat="1">
      <c r="A733" s="15"/>
      <c r="B733" s="255"/>
      <c r="C733" s="256"/>
      <c r="D733" s="234" t="s">
        <v>130</v>
      </c>
      <c r="E733" s="257" t="s">
        <v>1</v>
      </c>
      <c r="F733" s="258" t="s">
        <v>134</v>
      </c>
      <c r="G733" s="256"/>
      <c r="H733" s="259">
        <v>10</v>
      </c>
      <c r="I733" s="260"/>
      <c r="J733" s="256"/>
      <c r="K733" s="256"/>
      <c r="L733" s="261"/>
      <c r="M733" s="262"/>
      <c r="N733" s="263"/>
      <c r="O733" s="263"/>
      <c r="P733" s="263"/>
      <c r="Q733" s="263"/>
      <c r="R733" s="263"/>
      <c r="S733" s="263"/>
      <c r="T733" s="264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5" t="s">
        <v>130</v>
      </c>
      <c r="AU733" s="265" t="s">
        <v>85</v>
      </c>
      <c r="AV733" s="15" t="s">
        <v>128</v>
      </c>
      <c r="AW733" s="15" t="s">
        <v>32</v>
      </c>
      <c r="AX733" s="15" t="s">
        <v>82</v>
      </c>
      <c r="AY733" s="265" t="s">
        <v>121</v>
      </c>
    </row>
    <row r="734" s="2" customFormat="1" ht="24.15" customHeight="1">
      <c r="A734" s="39"/>
      <c r="B734" s="40"/>
      <c r="C734" s="219" t="s">
        <v>966</v>
      </c>
      <c r="D734" s="219" t="s">
        <v>123</v>
      </c>
      <c r="E734" s="220" t="s">
        <v>967</v>
      </c>
      <c r="F734" s="221" t="s">
        <v>968</v>
      </c>
      <c r="G734" s="222" t="s">
        <v>126</v>
      </c>
      <c r="H734" s="223">
        <v>10</v>
      </c>
      <c r="I734" s="224"/>
      <c r="J734" s="225">
        <f>ROUND(I734*H734,2)</f>
        <v>0</v>
      </c>
      <c r="K734" s="221" t="s">
        <v>127</v>
      </c>
      <c r="L734" s="45"/>
      <c r="M734" s="226" t="s">
        <v>1</v>
      </c>
      <c r="N734" s="227" t="s">
        <v>42</v>
      </c>
      <c r="O734" s="92"/>
      <c r="P734" s="228">
        <f>O734*H734</f>
        <v>0</v>
      </c>
      <c r="Q734" s="228">
        <v>0</v>
      </c>
      <c r="R734" s="228">
        <f>Q734*H734</f>
        <v>0</v>
      </c>
      <c r="S734" s="228">
        <v>0</v>
      </c>
      <c r="T734" s="229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0" t="s">
        <v>128</v>
      </c>
      <c r="AT734" s="230" t="s">
        <v>123</v>
      </c>
      <c r="AU734" s="230" t="s">
        <v>85</v>
      </c>
      <c r="AY734" s="18" t="s">
        <v>121</v>
      </c>
      <c r="BE734" s="231">
        <f>IF(N734="základní",J734,0)</f>
        <v>0</v>
      </c>
      <c r="BF734" s="231">
        <f>IF(N734="snížená",J734,0)</f>
        <v>0</v>
      </c>
      <c r="BG734" s="231">
        <f>IF(N734="zákl. přenesená",J734,0)</f>
        <v>0</v>
      </c>
      <c r="BH734" s="231">
        <f>IF(N734="sníž. přenesená",J734,0)</f>
        <v>0</v>
      </c>
      <c r="BI734" s="231">
        <f>IF(N734="nulová",J734,0)</f>
        <v>0</v>
      </c>
      <c r="BJ734" s="18" t="s">
        <v>82</v>
      </c>
      <c r="BK734" s="231">
        <f>ROUND(I734*H734,2)</f>
        <v>0</v>
      </c>
      <c r="BL734" s="18" t="s">
        <v>128</v>
      </c>
      <c r="BM734" s="230" t="s">
        <v>969</v>
      </c>
    </row>
    <row r="735" s="13" customFormat="1">
      <c r="A735" s="13"/>
      <c r="B735" s="232"/>
      <c r="C735" s="233"/>
      <c r="D735" s="234" t="s">
        <v>130</v>
      </c>
      <c r="E735" s="235" t="s">
        <v>1</v>
      </c>
      <c r="F735" s="236" t="s">
        <v>176</v>
      </c>
      <c r="G735" s="233"/>
      <c r="H735" s="237">
        <v>10</v>
      </c>
      <c r="I735" s="238"/>
      <c r="J735" s="233"/>
      <c r="K735" s="233"/>
      <c r="L735" s="239"/>
      <c r="M735" s="240"/>
      <c r="N735" s="241"/>
      <c r="O735" s="241"/>
      <c r="P735" s="241"/>
      <c r="Q735" s="241"/>
      <c r="R735" s="241"/>
      <c r="S735" s="241"/>
      <c r="T735" s="24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3" t="s">
        <v>130</v>
      </c>
      <c r="AU735" s="243" t="s">
        <v>85</v>
      </c>
      <c r="AV735" s="13" t="s">
        <v>85</v>
      </c>
      <c r="AW735" s="13" t="s">
        <v>32</v>
      </c>
      <c r="AX735" s="13" t="s">
        <v>82</v>
      </c>
      <c r="AY735" s="243" t="s">
        <v>121</v>
      </c>
    </row>
    <row r="736" s="2" customFormat="1" ht="24.15" customHeight="1">
      <c r="A736" s="39"/>
      <c r="B736" s="40"/>
      <c r="C736" s="219" t="s">
        <v>970</v>
      </c>
      <c r="D736" s="219" t="s">
        <v>123</v>
      </c>
      <c r="E736" s="220" t="s">
        <v>971</v>
      </c>
      <c r="F736" s="221" t="s">
        <v>972</v>
      </c>
      <c r="G736" s="222" t="s">
        <v>126</v>
      </c>
      <c r="H736" s="223">
        <v>10</v>
      </c>
      <c r="I736" s="224"/>
      <c r="J736" s="225">
        <f>ROUND(I736*H736,2)</f>
        <v>0</v>
      </c>
      <c r="K736" s="221" t="s">
        <v>127</v>
      </c>
      <c r="L736" s="45"/>
      <c r="M736" s="226" t="s">
        <v>1</v>
      </c>
      <c r="N736" s="227" t="s">
        <v>42</v>
      </c>
      <c r="O736" s="92"/>
      <c r="P736" s="228">
        <f>O736*H736</f>
        <v>0</v>
      </c>
      <c r="Q736" s="228">
        <v>0</v>
      </c>
      <c r="R736" s="228">
        <f>Q736*H736</f>
        <v>0</v>
      </c>
      <c r="S736" s="228">
        <v>0</v>
      </c>
      <c r="T736" s="229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0" t="s">
        <v>128</v>
      </c>
      <c r="AT736" s="230" t="s">
        <v>123</v>
      </c>
      <c r="AU736" s="230" t="s">
        <v>85</v>
      </c>
      <c r="AY736" s="18" t="s">
        <v>121</v>
      </c>
      <c r="BE736" s="231">
        <f>IF(N736="základní",J736,0)</f>
        <v>0</v>
      </c>
      <c r="BF736" s="231">
        <f>IF(N736="snížená",J736,0)</f>
        <v>0</v>
      </c>
      <c r="BG736" s="231">
        <f>IF(N736="zákl. přenesená",J736,0)</f>
        <v>0</v>
      </c>
      <c r="BH736" s="231">
        <f>IF(N736="sníž. přenesená",J736,0)</f>
        <v>0</v>
      </c>
      <c r="BI736" s="231">
        <f>IF(N736="nulová",J736,0)</f>
        <v>0</v>
      </c>
      <c r="BJ736" s="18" t="s">
        <v>82</v>
      </c>
      <c r="BK736" s="231">
        <f>ROUND(I736*H736,2)</f>
        <v>0</v>
      </c>
      <c r="BL736" s="18" t="s">
        <v>128</v>
      </c>
      <c r="BM736" s="230" t="s">
        <v>973</v>
      </c>
    </row>
    <row r="737" s="13" customFormat="1">
      <c r="A737" s="13"/>
      <c r="B737" s="232"/>
      <c r="C737" s="233"/>
      <c r="D737" s="234" t="s">
        <v>130</v>
      </c>
      <c r="E737" s="235" t="s">
        <v>1</v>
      </c>
      <c r="F737" s="236" t="s">
        <v>176</v>
      </c>
      <c r="G737" s="233"/>
      <c r="H737" s="237">
        <v>10</v>
      </c>
      <c r="I737" s="238"/>
      <c r="J737" s="233"/>
      <c r="K737" s="233"/>
      <c r="L737" s="239"/>
      <c r="M737" s="240"/>
      <c r="N737" s="241"/>
      <c r="O737" s="241"/>
      <c r="P737" s="241"/>
      <c r="Q737" s="241"/>
      <c r="R737" s="241"/>
      <c r="S737" s="241"/>
      <c r="T737" s="24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3" t="s">
        <v>130</v>
      </c>
      <c r="AU737" s="243" t="s">
        <v>85</v>
      </c>
      <c r="AV737" s="13" t="s">
        <v>85</v>
      </c>
      <c r="AW737" s="13" t="s">
        <v>32</v>
      </c>
      <c r="AX737" s="13" t="s">
        <v>82</v>
      </c>
      <c r="AY737" s="243" t="s">
        <v>121</v>
      </c>
    </row>
    <row r="738" s="2" customFormat="1" ht="24.15" customHeight="1">
      <c r="A738" s="39"/>
      <c r="B738" s="40"/>
      <c r="C738" s="219" t="s">
        <v>974</v>
      </c>
      <c r="D738" s="219" t="s">
        <v>123</v>
      </c>
      <c r="E738" s="220" t="s">
        <v>975</v>
      </c>
      <c r="F738" s="221" t="s">
        <v>976</v>
      </c>
      <c r="G738" s="222" t="s">
        <v>126</v>
      </c>
      <c r="H738" s="223">
        <v>2</v>
      </c>
      <c r="I738" s="224"/>
      <c r="J738" s="225">
        <f>ROUND(I738*H738,2)</f>
        <v>0</v>
      </c>
      <c r="K738" s="221" t="s">
        <v>1</v>
      </c>
      <c r="L738" s="45"/>
      <c r="M738" s="226" t="s">
        <v>1</v>
      </c>
      <c r="N738" s="227" t="s">
        <v>42</v>
      </c>
      <c r="O738" s="92"/>
      <c r="P738" s="228">
        <f>O738*H738</f>
        <v>0</v>
      </c>
      <c r="Q738" s="228">
        <v>0.039079999999999997</v>
      </c>
      <c r="R738" s="228">
        <f>Q738*H738</f>
        <v>0.078159999999999993</v>
      </c>
      <c r="S738" s="228">
        <v>0</v>
      </c>
      <c r="T738" s="229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30" t="s">
        <v>128</v>
      </c>
      <c r="AT738" s="230" t="s">
        <v>123</v>
      </c>
      <c r="AU738" s="230" t="s">
        <v>85</v>
      </c>
      <c r="AY738" s="18" t="s">
        <v>121</v>
      </c>
      <c r="BE738" s="231">
        <f>IF(N738="základní",J738,0)</f>
        <v>0</v>
      </c>
      <c r="BF738" s="231">
        <f>IF(N738="snížená",J738,0)</f>
        <v>0</v>
      </c>
      <c r="BG738" s="231">
        <f>IF(N738="zákl. přenesená",J738,0)</f>
        <v>0</v>
      </c>
      <c r="BH738" s="231">
        <f>IF(N738="sníž. přenesená",J738,0)</f>
        <v>0</v>
      </c>
      <c r="BI738" s="231">
        <f>IF(N738="nulová",J738,0)</f>
        <v>0</v>
      </c>
      <c r="BJ738" s="18" t="s">
        <v>82</v>
      </c>
      <c r="BK738" s="231">
        <f>ROUND(I738*H738,2)</f>
        <v>0</v>
      </c>
      <c r="BL738" s="18" t="s">
        <v>128</v>
      </c>
      <c r="BM738" s="230" t="s">
        <v>977</v>
      </c>
    </row>
    <row r="739" s="13" customFormat="1">
      <c r="A739" s="13"/>
      <c r="B739" s="232"/>
      <c r="C739" s="233"/>
      <c r="D739" s="234" t="s">
        <v>130</v>
      </c>
      <c r="E739" s="235" t="s">
        <v>1</v>
      </c>
      <c r="F739" s="236" t="s">
        <v>956</v>
      </c>
      <c r="G739" s="233"/>
      <c r="H739" s="237">
        <v>2</v>
      </c>
      <c r="I739" s="238"/>
      <c r="J739" s="233"/>
      <c r="K739" s="233"/>
      <c r="L739" s="239"/>
      <c r="M739" s="240"/>
      <c r="N739" s="241"/>
      <c r="O739" s="241"/>
      <c r="P739" s="241"/>
      <c r="Q739" s="241"/>
      <c r="R739" s="241"/>
      <c r="S739" s="241"/>
      <c r="T739" s="242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3" t="s">
        <v>130</v>
      </c>
      <c r="AU739" s="243" t="s">
        <v>85</v>
      </c>
      <c r="AV739" s="13" t="s">
        <v>85</v>
      </c>
      <c r="AW739" s="13" t="s">
        <v>32</v>
      </c>
      <c r="AX739" s="13" t="s">
        <v>77</v>
      </c>
      <c r="AY739" s="243" t="s">
        <v>121</v>
      </c>
    </row>
    <row r="740" s="15" customFormat="1">
      <c r="A740" s="15"/>
      <c r="B740" s="255"/>
      <c r="C740" s="256"/>
      <c r="D740" s="234" t="s">
        <v>130</v>
      </c>
      <c r="E740" s="257" t="s">
        <v>1</v>
      </c>
      <c r="F740" s="258" t="s">
        <v>134</v>
      </c>
      <c r="G740" s="256"/>
      <c r="H740" s="259">
        <v>2</v>
      </c>
      <c r="I740" s="260"/>
      <c r="J740" s="256"/>
      <c r="K740" s="256"/>
      <c r="L740" s="261"/>
      <c r="M740" s="262"/>
      <c r="N740" s="263"/>
      <c r="O740" s="263"/>
      <c r="P740" s="263"/>
      <c r="Q740" s="263"/>
      <c r="R740" s="263"/>
      <c r="S740" s="263"/>
      <c r="T740" s="264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65" t="s">
        <v>130</v>
      </c>
      <c r="AU740" s="265" t="s">
        <v>85</v>
      </c>
      <c r="AV740" s="15" t="s">
        <v>128</v>
      </c>
      <c r="AW740" s="15" t="s">
        <v>32</v>
      </c>
      <c r="AX740" s="15" t="s">
        <v>82</v>
      </c>
      <c r="AY740" s="265" t="s">
        <v>121</v>
      </c>
    </row>
    <row r="741" s="2" customFormat="1" ht="24.15" customHeight="1">
      <c r="A741" s="39"/>
      <c r="B741" s="40"/>
      <c r="C741" s="219" t="s">
        <v>978</v>
      </c>
      <c r="D741" s="219" t="s">
        <v>123</v>
      </c>
      <c r="E741" s="220" t="s">
        <v>979</v>
      </c>
      <c r="F741" s="221" t="s">
        <v>980</v>
      </c>
      <c r="G741" s="222" t="s">
        <v>126</v>
      </c>
      <c r="H741" s="223">
        <v>2</v>
      </c>
      <c r="I741" s="224"/>
      <c r="J741" s="225">
        <f>ROUND(I741*H741,2)</f>
        <v>0</v>
      </c>
      <c r="K741" s="221" t="s">
        <v>127</v>
      </c>
      <c r="L741" s="45"/>
      <c r="M741" s="226" t="s">
        <v>1</v>
      </c>
      <c r="N741" s="227" t="s">
        <v>42</v>
      </c>
      <c r="O741" s="92"/>
      <c r="P741" s="228">
        <f>O741*H741</f>
        <v>0</v>
      </c>
      <c r="Q741" s="228">
        <v>0.020140000000000002</v>
      </c>
      <c r="R741" s="228">
        <f>Q741*H741</f>
        <v>0.040280000000000003</v>
      </c>
      <c r="S741" s="228">
        <v>0</v>
      </c>
      <c r="T741" s="229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0" t="s">
        <v>128</v>
      </c>
      <c r="AT741" s="230" t="s">
        <v>123</v>
      </c>
      <c r="AU741" s="230" t="s">
        <v>85</v>
      </c>
      <c r="AY741" s="18" t="s">
        <v>121</v>
      </c>
      <c r="BE741" s="231">
        <f>IF(N741="základní",J741,0)</f>
        <v>0</v>
      </c>
      <c r="BF741" s="231">
        <f>IF(N741="snížená",J741,0)</f>
        <v>0</v>
      </c>
      <c r="BG741" s="231">
        <f>IF(N741="zákl. přenesená",J741,0)</f>
        <v>0</v>
      </c>
      <c r="BH741" s="231">
        <f>IF(N741="sníž. přenesená",J741,0)</f>
        <v>0</v>
      </c>
      <c r="BI741" s="231">
        <f>IF(N741="nulová",J741,0)</f>
        <v>0</v>
      </c>
      <c r="BJ741" s="18" t="s">
        <v>82</v>
      </c>
      <c r="BK741" s="231">
        <f>ROUND(I741*H741,2)</f>
        <v>0</v>
      </c>
      <c r="BL741" s="18" t="s">
        <v>128</v>
      </c>
      <c r="BM741" s="230" t="s">
        <v>981</v>
      </c>
    </row>
    <row r="742" s="13" customFormat="1">
      <c r="A742" s="13"/>
      <c r="B742" s="232"/>
      <c r="C742" s="233"/>
      <c r="D742" s="234" t="s">
        <v>130</v>
      </c>
      <c r="E742" s="235" t="s">
        <v>1</v>
      </c>
      <c r="F742" s="236" t="s">
        <v>2</v>
      </c>
      <c r="G742" s="233"/>
      <c r="H742" s="237">
        <v>2</v>
      </c>
      <c r="I742" s="238"/>
      <c r="J742" s="233"/>
      <c r="K742" s="233"/>
      <c r="L742" s="239"/>
      <c r="M742" s="240"/>
      <c r="N742" s="241"/>
      <c r="O742" s="241"/>
      <c r="P742" s="241"/>
      <c r="Q742" s="241"/>
      <c r="R742" s="241"/>
      <c r="S742" s="241"/>
      <c r="T742" s="24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3" t="s">
        <v>130</v>
      </c>
      <c r="AU742" s="243" t="s">
        <v>85</v>
      </c>
      <c r="AV742" s="13" t="s">
        <v>85</v>
      </c>
      <c r="AW742" s="13" t="s">
        <v>32</v>
      </c>
      <c r="AX742" s="13" t="s">
        <v>82</v>
      </c>
      <c r="AY742" s="243" t="s">
        <v>121</v>
      </c>
    </row>
    <row r="743" s="2" customFormat="1" ht="24.15" customHeight="1">
      <c r="A743" s="39"/>
      <c r="B743" s="40"/>
      <c r="C743" s="219" t="s">
        <v>982</v>
      </c>
      <c r="D743" s="219" t="s">
        <v>123</v>
      </c>
      <c r="E743" s="220" t="s">
        <v>983</v>
      </c>
      <c r="F743" s="221" t="s">
        <v>984</v>
      </c>
      <c r="G743" s="222" t="s">
        <v>126</v>
      </c>
      <c r="H743" s="223">
        <v>2</v>
      </c>
      <c r="I743" s="224"/>
      <c r="J743" s="225">
        <f>ROUND(I743*H743,2)</f>
        <v>0</v>
      </c>
      <c r="K743" s="221" t="s">
        <v>127</v>
      </c>
      <c r="L743" s="45"/>
      <c r="M743" s="226" t="s">
        <v>1</v>
      </c>
      <c r="N743" s="227" t="s">
        <v>42</v>
      </c>
      <c r="O743" s="92"/>
      <c r="P743" s="228">
        <f>O743*H743</f>
        <v>0</v>
      </c>
      <c r="Q743" s="228">
        <v>0</v>
      </c>
      <c r="R743" s="228">
        <f>Q743*H743</f>
        <v>0</v>
      </c>
      <c r="S743" s="228">
        <v>0</v>
      </c>
      <c r="T743" s="229">
        <f>S743*H743</f>
        <v>0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230" t="s">
        <v>128</v>
      </c>
      <c r="AT743" s="230" t="s">
        <v>123</v>
      </c>
      <c r="AU743" s="230" t="s">
        <v>85</v>
      </c>
      <c r="AY743" s="18" t="s">
        <v>121</v>
      </c>
      <c r="BE743" s="231">
        <f>IF(N743="základní",J743,0)</f>
        <v>0</v>
      </c>
      <c r="BF743" s="231">
        <f>IF(N743="snížená",J743,0)</f>
        <v>0</v>
      </c>
      <c r="BG743" s="231">
        <f>IF(N743="zákl. přenesená",J743,0)</f>
        <v>0</v>
      </c>
      <c r="BH743" s="231">
        <f>IF(N743="sníž. přenesená",J743,0)</f>
        <v>0</v>
      </c>
      <c r="BI743" s="231">
        <f>IF(N743="nulová",J743,0)</f>
        <v>0</v>
      </c>
      <c r="BJ743" s="18" t="s">
        <v>82</v>
      </c>
      <c r="BK743" s="231">
        <f>ROUND(I743*H743,2)</f>
        <v>0</v>
      </c>
      <c r="BL743" s="18" t="s">
        <v>128</v>
      </c>
      <c r="BM743" s="230" t="s">
        <v>985</v>
      </c>
    </row>
    <row r="744" s="13" customFormat="1">
      <c r="A744" s="13"/>
      <c r="B744" s="232"/>
      <c r="C744" s="233"/>
      <c r="D744" s="234" t="s">
        <v>130</v>
      </c>
      <c r="E744" s="235" t="s">
        <v>1</v>
      </c>
      <c r="F744" s="236" t="s">
        <v>2</v>
      </c>
      <c r="G744" s="233"/>
      <c r="H744" s="237">
        <v>2</v>
      </c>
      <c r="I744" s="238"/>
      <c r="J744" s="233"/>
      <c r="K744" s="233"/>
      <c r="L744" s="239"/>
      <c r="M744" s="240"/>
      <c r="N744" s="241"/>
      <c r="O744" s="241"/>
      <c r="P744" s="241"/>
      <c r="Q744" s="241"/>
      <c r="R744" s="241"/>
      <c r="S744" s="241"/>
      <c r="T744" s="242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3" t="s">
        <v>130</v>
      </c>
      <c r="AU744" s="243" t="s">
        <v>85</v>
      </c>
      <c r="AV744" s="13" t="s">
        <v>85</v>
      </c>
      <c r="AW744" s="13" t="s">
        <v>32</v>
      </c>
      <c r="AX744" s="13" t="s">
        <v>82</v>
      </c>
      <c r="AY744" s="243" t="s">
        <v>121</v>
      </c>
    </row>
    <row r="745" s="2" customFormat="1" ht="33" customHeight="1">
      <c r="A745" s="39"/>
      <c r="B745" s="40"/>
      <c r="C745" s="219" t="s">
        <v>986</v>
      </c>
      <c r="D745" s="219" t="s">
        <v>123</v>
      </c>
      <c r="E745" s="220" t="s">
        <v>987</v>
      </c>
      <c r="F745" s="221" t="s">
        <v>988</v>
      </c>
      <c r="G745" s="222" t="s">
        <v>126</v>
      </c>
      <c r="H745" s="223">
        <v>2</v>
      </c>
      <c r="I745" s="224"/>
      <c r="J745" s="225">
        <f>ROUND(I745*H745,2)</f>
        <v>0</v>
      </c>
      <c r="K745" s="221" t="s">
        <v>1</v>
      </c>
      <c r="L745" s="45"/>
      <c r="M745" s="226" t="s">
        <v>1</v>
      </c>
      <c r="N745" s="227" t="s">
        <v>42</v>
      </c>
      <c r="O745" s="92"/>
      <c r="P745" s="228">
        <f>O745*H745</f>
        <v>0</v>
      </c>
      <c r="Q745" s="228">
        <v>0.0015299999999999999</v>
      </c>
      <c r="R745" s="228">
        <f>Q745*H745</f>
        <v>0.0030599999999999998</v>
      </c>
      <c r="S745" s="228">
        <v>0</v>
      </c>
      <c r="T745" s="229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0" t="s">
        <v>128</v>
      </c>
      <c r="AT745" s="230" t="s">
        <v>123</v>
      </c>
      <c r="AU745" s="230" t="s">
        <v>85</v>
      </c>
      <c r="AY745" s="18" t="s">
        <v>121</v>
      </c>
      <c r="BE745" s="231">
        <f>IF(N745="základní",J745,0)</f>
        <v>0</v>
      </c>
      <c r="BF745" s="231">
        <f>IF(N745="snížená",J745,0)</f>
        <v>0</v>
      </c>
      <c r="BG745" s="231">
        <f>IF(N745="zákl. přenesená",J745,0)</f>
        <v>0</v>
      </c>
      <c r="BH745" s="231">
        <f>IF(N745="sníž. přenesená",J745,0)</f>
        <v>0</v>
      </c>
      <c r="BI745" s="231">
        <f>IF(N745="nulová",J745,0)</f>
        <v>0</v>
      </c>
      <c r="BJ745" s="18" t="s">
        <v>82</v>
      </c>
      <c r="BK745" s="231">
        <f>ROUND(I745*H745,2)</f>
        <v>0</v>
      </c>
      <c r="BL745" s="18" t="s">
        <v>128</v>
      </c>
      <c r="BM745" s="230" t="s">
        <v>989</v>
      </c>
    </row>
    <row r="746" s="2" customFormat="1">
      <c r="A746" s="39"/>
      <c r="B746" s="40"/>
      <c r="C746" s="41"/>
      <c r="D746" s="234" t="s">
        <v>138</v>
      </c>
      <c r="E746" s="41"/>
      <c r="F746" s="266" t="s">
        <v>990</v>
      </c>
      <c r="G746" s="41"/>
      <c r="H746" s="41"/>
      <c r="I746" s="267"/>
      <c r="J746" s="41"/>
      <c r="K746" s="41"/>
      <c r="L746" s="45"/>
      <c r="M746" s="268"/>
      <c r="N746" s="269"/>
      <c r="O746" s="92"/>
      <c r="P746" s="92"/>
      <c r="Q746" s="92"/>
      <c r="R746" s="92"/>
      <c r="S746" s="92"/>
      <c r="T746" s="93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18" t="s">
        <v>138</v>
      </c>
      <c r="AU746" s="18" t="s">
        <v>85</v>
      </c>
    </row>
    <row r="747" s="13" customFormat="1">
      <c r="A747" s="13"/>
      <c r="B747" s="232"/>
      <c r="C747" s="233"/>
      <c r="D747" s="234" t="s">
        <v>130</v>
      </c>
      <c r="E747" s="235" t="s">
        <v>1</v>
      </c>
      <c r="F747" s="236" t="s">
        <v>2</v>
      </c>
      <c r="G747" s="233"/>
      <c r="H747" s="237">
        <v>2</v>
      </c>
      <c r="I747" s="238"/>
      <c r="J747" s="233"/>
      <c r="K747" s="233"/>
      <c r="L747" s="239"/>
      <c r="M747" s="240"/>
      <c r="N747" s="241"/>
      <c r="O747" s="241"/>
      <c r="P747" s="241"/>
      <c r="Q747" s="241"/>
      <c r="R747" s="241"/>
      <c r="S747" s="241"/>
      <c r="T747" s="24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3" t="s">
        <v>130</v>
      </c>
      <c r="AU747" s="243" t="s">
        <v>85</v>
      </c>
      <c r="AV747" s="13" t="s">
        <v>85</v>
      </c>
      <c r="AW747" s="13" t="s">
        <v>32</v>
      </c>
      <c r="AX747" s="13" t="s">
        <v>82</v>
      </c>
      <c r="AY747" s="243" t="s">
        <v>121</v>
      </c>
    </row>
    <row r="748" s="2" customFormat="1" ht="24.15" customHeight="1">
      <c r="A748" s="39"/>
      <c r="B748" s="40"/>
      <c r="C748" s="219" t="s">
        <v>991</v>
      </c>
      <c r="D748" s="219" t="s">
        <v>123</v>
      </c>
      <c r="E748" s="220" t="s">
        <v>992</v>
      </c>
      <c r="F748" s="221" t="s">
        <v>993</v>
      </c>
      <c r="G748" s="222" t="s">
        <v>126</v>
      </c>
      <c r="H748" s="223">
        <v>2</v>
      </c>
      <c r="I748" s="224"/>
      <c r="J748" s="225">
        <f>ROUND(I748*H748,2)</f>
        <v>0</v>
      </c>
      <c r="K748" s="221" t="s">
        <v>127</v>
      </c>
      <c r="L748" s="45"/>
      <c r="M748" s="226" t="s">
        <v>1</v>
      </c>
      <c r="N748" s="227" t="s">
        <v>42</v>
      </c>
      <c r="O748" s="92"/>
      <c r="P748" s="228">
        <f>O748*H748</f>
        <v>0</v>
      </c>
      <c r="Q748" s="228">
        <v>0</v>
      </c>
      <c r="R748" s="228">
        <f>Q748*H748</f>
        <v>0</v>
      </c>
      <c r="S748" s="228">
        <v>0</v>
      </c>
      <c r="T748" s="229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0" t="s">
        <v>128</v>
      </c>
      <c r="AT748" s="230" t="s">
        <v>123</v>
      </c>
      <c r="AU748" s="230" t="s">
        <v>85</v>
      </c>
      <c r="AY748" s="18" t="s">
        <v>121</v>
      </c>
      <c r="BE748" s="231">
        <f>IF(N748="základní",J748,0)</f>
        <v>0</v>
      </c>
      <c r="BF748" s="231">
        <f>IF(N748="snížená",J748,0)</f>
        <v>0</v>
      </c>
      <c r="BG748" s="231">
        <f>IF(N748="zákl. přenesená",J748,0)</f>
        <v>0</v>
      </c>
      <c r="BH748" s="231">
        <f>IF(N748="sníž. přenesená",J748,0)</f>
        <v>0</v>
      </c>
      <c r="BI748" s="231">
        <f>IF(N748="nulová",J748,0)</f>
        <v>0</v>
      </c>
      <c r="BJ748" s="18" t="s">
        <v>82</v>
      </c>
      <c r="BK748" s="231">
        <f>ROUND(I748*H748,2)</f>
        <v>0</v>
      </c>
      <c r="BL748" s="18" t="s">
        <v>128</v>
      </c>
      <c r="BM748" s="230" t="s">
        <v>994</v>
      </c>
    </row>
    <row r="749" s="13" customFormat="1">
      <c r="A749" s="13"/>
      <c r="B749" s="232"/>
      <c r="C749" s="233"/>
      <c r="D749" s="234" t="s">
        <v>130</v>
      </c>
      <c r="E749" s="235" t="s">
        <v>1</v>
      </c>
      <c r="F749" s="236" t="s">
        <v>85</v>
      </c>
      <c r="G749" s="233"/>
      <c r="H749" s="237">
        <v>2</v>
      </c>
      <c r="I749" s="238"/>
      <c r="J749" s="233"/>
      <c r="K749" s="233"/>
      <c r="L749" s="239"/>
      <c r="M749" s="240"/>
      <c r="N749" s="241"/>
      <c r="O749" s="241"/>
      <c r="P749" s="241"/>
      <c r="Q749" s="241"/>
      <c r="R749" s="241"/>
      <c r="S749" s="241"/>
      <c r="T749" s="24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3" t="s">
        <v>130</v>
      </c>
      <c r="AU749" s="243" t="s">
        <v>85</v>
      </c>
      <c r="AV749" s="13" t="s">
        <v>85</v>
      </c>
      <c r="AW749" s="13" t="s">
        <v>32</v>
      </c>
      <c r="AX749" s="13" t="s">
        <v>82</v>
      </c>
      <c r="AY749" s="243" t="s">
        <v>121</v>
      </c>
    </row>
    <row r="750" s="2" customFormat="1" ht="24.15" customHeight="1">
      <c r="A750" s="39"/>
      <c r="B750" s="40"/>
      <c r="C750" s="219" t="s">
        <v>995</v>
      </c>
      <c r="D750" s="219" t="s">
        <v>123</v>
      </c>
      <c r="E750" s="220" t="s">
        <v>996</v>
      </c>
      <c r="F750" s="221" t="s">
        <v>997</v>
      </c>
      <c r="G750" s="222" t="s">
        <v>126</v>
      </c>
      <c r="H750" s="223">
        <v>2</v>
      </c>
      <c r="I750" s="224"/>
      <c r="J750" s="225">
        <f>ROUND(I750*H750,2)</f>
        <v>0</v>
      </c>
      <c r="K750" s="221" t="s">
        <v>127</v>
      </c>
      <c r="L750" s="45"/>
      <c r="M750" s="226" t="s">
        <v>1</v>
      </c>
      <c r="N750" s="227" t="s">
        <v>42</v>
      </c>
      <c r="O750" s="92"/>
      <c r="P750" s="228">
        <f>O750*H750</f>
        <v>0</v>
      </c>
      <c r="Q750" s="228">
        <v>0.0020999999999999999</v>
      </c>
      <c r="R750" s="228">
        <f>Q750*H750</f>
        <v>0.0041999999999999997</v>
      </c>
      <c r="S750" s="228">
        <v>0</v>
      </c>
      <c r="T750" s="229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30" t="s">
        <v>128</v>
      </c>
      <c r="AT750" s="230" t="s">
        <v>123</v>
      </c>
      <c r="AU750" s="230" t="s">
        <v>85</v>
      </c>
      <c r="AY750" s="18" t="s">
        <v>121</v>
      </c>
      <c r="BE750" s="231">
        <f>IF(N750="základní",J750,0)</f>
        <v>0</v>
      </c>
      <c r="BF750" s="231">
        <f>IF(N750="snížená",J750,0)</f>
        <v>0</v>
      </c>
      <c r="BG750" s="231">
        <f>IF(N750="zákl. přenesená",J750,0)</f>
        <v>0</v>
      </c>
      <c r="BH750" s="231">
        <f>IF(N750="sníž. přenesená",J750,0)</f>
        <v>0</v>
      </c>
      <c r="BI750" s="231">
        <f>IF(N750="nulová",J750,0)</f>
        <v>0</v>
      </c>
      <c r="BJ750" s="18" t="s">
        <v>82</v>
      </c>
      <c r="BK750" s="231">
        <f>ROUND(I750*H750,2)</f>
        <v>0</v>
      </c>
      <c r="BL750" s="18" t="s">
        <v>128</v>
      </c>
      <c r="BM750" s="230" t="s">
        <v>998</v>
      </c>
    </row>
    <row r="751" s="13" customFormat="1">
      <c r="A751" s="13"/>
      <c r="B751" s="232"/>
      <c r="C751" s="233"/>
      <c r="D751" s="234" t="s">
        <v>130</v>
      </c>
      <c r="E751" s="235" t="s">
        <v>1</v>
      </c>
      <c r="F751" s="236" t="s">
        <v>85</v>
      </c>
      <c r="G751" s="233"/>
      <c r="H751" s="237">
        <v>2</v>
      </c>
      <c r="I751" s="238"/>
      <c r="J751" s="233"/>
      <c r="K751" s="233"/>
      <c r="L751" s="239"/>
      <c r="M751" s="240"/>
      <c r="N751" s="241"/>
      <c r="O751" s="241"/>
      <c r="P751" s="241"/>
      <c r="Q751" s="241"/>
      <c r="R751" s="241"/>
      <c r="S751" s="241"/>
      <c r="T751" s="242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3" t="s">
        <v>130</v>
      </c>
      <c r="AU751" s="243" t="s">
        <v>85</v>
      </c>
      <c r="AV751" s="13" t="s">
        <v>85</v>
      </c>
      <c r="AW751" s="13" t="s">
        <v>32</v>
      </c>
      <c r="AX751" s="13" t="s">
        <v>82</v>
      </c>
      <c r="AY751" s="243" t="s">
        <v>121</v>
      </c>
    </row>
    <row r="752" s="2" customFormat="1" ht="24.15" customHeight="1">
      <c r="A752" s="39"/>
      <c r="B752" s="40"/>
      <c r="C752" s="219" t="s">
        <v>999</v>
      </c>
      <c r="D752" s="219" t="s">
        <v>123</v>
      </c>
      <c r="E752" s="220" t="s">
        <v>1000</v>
      </c>
      <c r="F752" s="221" t="s">
        <v>1001</v>
      </c>
      <c r="G752" s="222" t="s">
        <v>126</v>
      </c>
      <c r="H752" s="223">
        <v>2</v>
      </c>
      <c r="I752" s="224"/>
      <c r="J752" s="225">
        <f>ROUND(I752*H752,2)</f>
        <v>0</v>
      </c>
      <c r="K752" s="221" t="s">
        <v>127</v>
      </c>
      <c r="L752" s="45"/>
      <c r="M752" s="226" t="s">
        <v>1</v>
      </c>
      <c r="N752" s="227" t="s">
        <v>42</v>
      </c>
      <c r="O752" s="92"/>
      <c r="P752" s="228">
        <f>O752*H752</f>
        <v>0</v>
      </c>
      <c r="Q752" s="228">
        <v>0</v>
      </c>
      <c r="R752" s="228">
        <f>Q752*H752</f>
        <v>0</v>
      </c>
      <c r="S752" s="228">
        <v>0</v>
      </c>
      <c r="T752" s="229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0" t="s">
        <v>128</v>
      </c>
      <c r="AT752" s="230" t="s">
        <v>123</v>
      </c>
      <c r="AU752" s="230" t="s">
        <v>85</v>
      </c>
      <c r="AY752" s="18" t="s">
        <v>121</v>
      </c>
      <c r="BE752" s="231">
        <f>IF(N752="základní",J752,0)</f>
        <v>0</v>
      </c>
      <c r="BF752" s="231">
        <f>IF(N752="snížená",J752,0)</f>
        <v>0</v>
      </c>
      <c r="BG752" s="231">
        <f>IF(N752="zákl. přenesená",J752,0)</f>
        <v>0</v>
      </c>
      <c r="BH752" s="231">
        <f>IF(N752="sníž. přenesená",J752,0)</f>
        <v>0</v>
      </c>
      <c r="BI752" s="231">
        <f>IF(N752="nulová",J752,0)</f>
        <v>0</v>
      </c>
      <c r="BJ752" s="18" t="s">
        <v>82</v>
      </c>
      <c r="BK752" s="231">
        <f>ROUND(I752*H752,2)</f>
        <v>0</v>
      </c>
      <c r="BL752" s="18" t="s">
        <v>128</v>
      </c>
      <c r="BM752" s="230" t="s">
        <v>1002</v>
      </c>
    </row>
    <row r="753" s="13" customFormat="1">
      <c r="A753" s="13"/>
      <c r="B753" s="232"/>
      <c r="C753" s="233"/>
      <c r="D753" s="234" t="s">
        <v>130</v>
      </c>
      <c r="E753" s="235" t="s">
        <v>1</v>
      </c>
      <c r="F753" s="236" t="s">
        <v>85</v>
      </c>
      <c r="G753" s="233"/>
      <c r="H753" s="237">
        <v>2</v>
      </c>
      <c r="I753" s="238"/>
      <c r="J753" s="233"/>
      <c r="K753" s="233"/>
      <c r="L753" s="239"/>
      <c r="M753" s="240"/>
      <c r="N753" s="241"/>
      <c r="O753" s="241"/>
      <c r="P753" s="241"/>
      <c r="Q753" s="241"/>
      <c r="R753" s="241"/>
      <c r="S753" s="241"/>
      <c r="T753" s="242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3" t="s">
        <v>130</v>
      </c>
      <c r="AU753" s="243" t="s">
        <v>85</v>
      </c>
      <c r="AV753" s="13" t="s">
        <v>85</v>
      </c>
      <c r="AW753" s="13" t="s">
        <v>32</v>
      </c>
      <c r="AX753" s="13" t="s">
        <v>82</v>
      </c>
      <c r="AY753" s="243" t="s">
        <v>121</v>
      </c>
    </row>
    <row r="754" s="2" customFormat="1" ht="16.5" customHeight="1">
      <c r="A754" s="39"/>
      <c r="B754" s="40"/>
      <c r="C754" s="219" t="s">
        <v>1003</v>
      </c>
      <c r="D754" s="219" t="s">
        <v>123</v>
      </c>
      <c r="E754" s="220" t="s">
        <v>1004</v>
      </c>
      <c r="F754" s="221" t="s">
        <v>1005</v>
      </c>
      <c r="G754" s="222" t="s">
        <v>126</v>
      </c>
      <c r="H754" s="223">
        <v>2</v>
      </c>
      <c r="I754" s="224"/>
      <c r="J754" s="225">
        <f>ROUND(I754*H754,2)</f>
        <v>0</v>
      </c>
      <c r="K754" s="221" t="s">
        <v>127</v>
      </c>
      <c r="L754" s="45"/>
      <c r="M754" s="226" t="s">
        <v>1</v>
      </c>
      <c r="N754" s="227" t="s">
        <v>42</v>
      </c>
      <c r="O754" s="92"/>
      <c r="P754" s="228">
        <f>O754*H754</f>
        <v>0</v>
      </c>
      <c r="Q754" s="228">
        <v>0.00046999999999999999</v>
      </c>
      <c r="R754" s="228">
        <f>Q754*H754</f>
        <v>0.00093999999999999997</v>
      </c>
      <c r="S754" s="228">
        <v>0</v>
      </c>
      <c r="T754" s="229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30" t="s">
        <v>128</v>
      </c>
      <c r="AT754" s="230" t="s">
        <v>123</v>
      </c>
      <c r="AU754" s="230" t="s">
        <v>85</v>
      </c>
      <c r="AY754" s="18" t="s">
        <v>121</v>
      </c>
      <c r="BE754" s="231">
        <f>IF(N754="základní",J754,0)</f>
        <v>0</v>
      </c>
      <c r="BF754" s="231">
        <f>IF(N754="snížená",J754,0)</f>
        <v>0</v>
      </c>
      <c r="BG754" s="231">
        <f>IF(N754="zákl. přenesená",J754,0)</f>
        <v>0</v>
      </c>
      <c r="BH754" s="231">
        <f>IF(N754="sníž. přenesená",J754,0)</f>
        <v>0</v>
      </c>
      <c r="BI754" s="231">
        <f>IF(N754="nulová",J754,0)</f>
        <v>0</v>
      </c>
      <c r="BJ754" s="18" t="s">
        <v>82</v>
      </c>
      <c r="BK754" s="231">
        <f>ROUND(I754*H754,2)</f>
        <v>0</v>
      </c>
      <c r="BL754" s="18" t="s">
        <v>128</v>
      </c>
      <c r="BM754" s="230" t="s">
        <v>1006</v>
      </c>
    </row>
    <row r="755" s="13" customFormat="1">
      <c r="A755" s="13"/>
      <c r="B755" s="232"/>
      <c r="C755" s="233"/>
      <c r="D755" s="234" t="s">
        <v>130</v>
      </c>
      <c r="E755" s="235" t="s">
        <v>1</v>
      </c>
      <c r="F755" s="236" t="s">
        <v>85</v>
      </c>
      <c r="G755" s="233"/>
      <c r="H755" s="237">
        <v>2</v>
      </c>
      <c r="I755" s="238"/>
      <c r="J755" s="233"/>
      <c r="K755" s="233"/>
      <c r="L755" s="239"/>
      <c r="M755" s="240"/>
      <c r="N755" s="241"/>
      <c r="O755" s="241"/>
      <c r="P755" s="241"/>
      <c r="Q755" s="241"/>
      <c r="R755" s="241"/>
      <c r="S755" s="241"/>
      <c r="T755" s="242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3" t="s">
        <v>130</v>
      </c>
      <c r="AU755" s="243" t="s">
        <v>85</v>
      </c>
      <c r="AV755" s="13" t="s">
        <v>85</v>
      </c>
      <c r="AW755" s="13" t="s">
        <v>32</v>
      </c>
      <c r="AX755" s="13" t="s">
        <v>82</v>
      </c>
      <c r="AY755" s="243" t="s">
        <v>121</v>
      </c>
    </row>
    <row r="756" s="2" customFormat="1" ht="24.15" customHeight="1">
      <c r="A756" s="39"/>
      <c r="B756" s="40"/>
      <c r="C756" s="219" t="s">
        <v>1007</v>
      </c>
      <c r="D756" s="219" t="s">
        <v>123</v>
      </c>
      <c r="E756" s="220" t="s">
        <v>1008</v>
      </c>
      <c r="F756" s="221" t="s">
        <v>1009</v>
      </c>
      <c r="G756" s="222" t="s">
        <v>126</v>
      </c>
      <c r="H756" s="223">
        <v>2</v>
      </c>
      <c r="I756" s="224"/>
      <c r="J756" s="225">
        <f>ROUND(I756*H756,2)</f>
        <v>0</v>
      </c>
      <c r="K756" s="221" t="s">
        <v>127</v>
      </c>
      <c r="L756" s="45"/>
      <c r="M756" s="226" t="s">
        <v>1</v>
      </c>
      <c r="N756" s="227" t="s">
        <v>42</v>
      </c>
      <c r="O756" s="92"/>
      <c r="P756" s="228">
        <f>O756*H756</f>
        <v>0</v>
      </c>
      <c r="Q756" s="228">
        <v>0</v>
      </c>
      <c r="R756" s="228">
        <f>Q756*H756</f>
        <v>0</v>
      </c>
      <c r="S756" s="228">
        <v>0</v>
      </c>
      <c r="T756" s="229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30" t="s">
        <v>128</v>
      </c>
      <c r="AT756" s="230" t="s">
        <v>123</v>
      </c>
      <c r="AU756" s="230" t="s">
        <v>85</v>
      </c>
      <c r="AY756" s="18" t="s">
        <v>121</v>
      </c>
      <c r="BE756" s="231">
        <f>IF(N756="základní",J756,0)</f>
        <v>0</v>
      </c>
      <c r="BF756" s="231">
        <f>IF(N756="snížená",J756,0)</f>
        <v>0</v>
      </c>
      <c r="BG756" s="231">
        <f>IF(N756="zákl. přenesená",J756,0)</f>
        <v>0</v>
      </c>
      <c r="BH756" s="231">
        <f>IF(N756="sníž. přenesená",J756,0)</f>
        <v>0</v>
      </c>
      <c r="BI756" s="231">
        <f>IF(N756="nulová",J756,0)</f>
        <v>0</v>
      </c>
      <c r="BJ756" s="18" t="s">
        <v>82</v>
      </c>
      <c r="BK756" s="231">
        <f>ROUND(I756*H756,2)</f>
        <v>0</v>
      </c>
      <c r="BL756" s="18" t="s">
        <v>128</v>
      </c>
      <c r="BM756" s="230" t="s">
        <v>1010</v>
      </c>
    </row>
    <row r="757" s="13" customFormat="1">
      <c r="A757" s="13"/>
      <c r="B757" s="232"/>
      <c r="C757" s="233"/>
      <c r="D757" s="234" t="s">
        <v>130</v>
      </c>
      <c r="E757" s="235" t="s">
        <v>1</v>
      </c>
      <c r="F757" s="236" t="s">
        <v>85</v>
      </c>
      <c r="G757" s="233"/>
      <c r="H757" s="237">
        <v>2</v>
      </c>
      <c r="I757" s="238"/>
      <c r="J757" s="233"/>
      <c r="K757" s="233"/>
      <c r="L757" s="239"/>
      <c r="M757" s="240"/>
      <c r="N757" s="241"/>
      <c r="O757" s="241"/>
      <c r="P757" s="241"/>
      <c r="Q757" s="241"/>
      <c r="R757" s="241"/>
      <c r="S757" s="241"/>
      <c r="T757" s="242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3" t="s">
        <v>130</v>
      </c>
      <c r="AU757" s="243" t="s">
        <v>85</v>
      </c>
      <c r="AV757" s="13" t="s">
        <v>85</v>
      </c>
      <c r="AW757" s="13" t="s">
        <v>32</v>
      </c>
      <c r="AX757" s="13" t="s">
        <v>82</v>
      </c>
      <c r="AY757" s="243" t="s">
        <v>121</v>
      </c>
    </row>
    <row r="758" s="12" customFormat="1" ht="22.8" customHeight="1">
      <c r="A758" s="12"/>
      <c r="B758" s="203"/>
      <c r="C758" s="204"/>
      <c r="D758" s="205" t="s">
        <v>76</v>
      </c>
      <c r="E758" s="217" t="s">
        <v>1011</v>
      </c>
      <c r="F758" s="217" t="s">
        <v>1012</v>
      </c>
      <c r="G758" s="204"/>
      <c r="H758" s="204"/>
      <c r="I758" s="207"/>
      <c r="J758" s="218">
        <f>BK758</f>
        <v>0</v>
      </c>
      <c r="K758" s="204"/>
      <c r="L758" s="209"/>
      <c r="M758" s="210"/>
      <c r="N758" s="211"/>
      <c r="O758" s="211"/>
      <c r="P758" s="212">
        <f>SUM(P759:P801)</f>
        <v>0</v>
      </c>
      <c r="Q758" s="211"/>
      <c r="R758" s="212">
        <f>SUM(R759:R801)</f>
        <v>0</v>
      </c>
      <c r="S758" s="211"/>
      <c r="T758" s="213">
        <f>SUM(T759:T801)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214" t="s">
        <v>82</v>
      </c>
      <c r="AT758" s="215" t="s">
        <v>76</v>
      </c>
      <c r="AU758" s="215" t="s">
        <v>82</v>
      </c>
      <c r="AY758" s="214" t="s">
        <v>121</v>
      </c>
      <c r="BK758" s="216">
        <f>SUM(BK759:BK801)</f>
        <v>0</v>
      </c>
    </row>
    <row r="759" s="2" customFormat="1" ht="37.8" customHeight="1">
      <c r="A759" s="39"/>
      <c r="B759" s="40"/>
      <c r="C759" s="219" t="s">
        <v>1013</v>
      </c>
      <c r="D759" s="219" t="s">
        <v>123</v>
      </c>
      <c r="E759" s="220" t="s">
        <v>1014</v>
      </c>
      <c r="F759" s="221" t="s">
        <v>1015</v>
      </c>
      <c r="G759" s="222" t="s">
        <v>305</v>
      </c>
      <c r="H759" s="223">
        <v>100</v>
      </c>
      <c r="I759" s="224"/>
      <c r="J759" s="225">
        <f>ROUND(I759*H759,2)</f>
        <v>0</v>
      </c>
      <c r="K759" s="221" t="s">
        <v>1</v>
      </c>
      <c r="L759" s="45"/>
      <c r="M759" s="226" t="s">
        <v>1</v>
      </c>
      <c r="N759" s="227" t="s">
        <v>42</v>
      </c>
      <c r="O759" s="92"/>
      <c r="P759" s="228">
        <f>O759*H759</f>
        <v>0</v>
      </c>
      <c r="Q759" s="228">
        <v>0</v>
      </c>
      <c r="R759" s="228">
        <f>Q759*H759</f>
        <v>0</v>
      </c>
      <c r="S759" s="228">
        <v>0</v>
      </c>
      <c r="T759" s="229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30" t="s">
        <v>128</v>
      </c>
      <c r="AT759" s="230" t="s">
        <v>123</v>
      </c>
      <c r="AU759" s="230" t="s">
        <v>85</v>
      </c>
      <c r="AY759" s="18" t="s">
        <v>121</v>
      </c>
      <c r="BE759" s="231">
        <f>IF(N759="základní",J759,0)</f>
        <v>0</v>
      </c>
      <c r="BF759" s="231">
        <f>IF(N759="snížená",J759,0)</f>
        <v>0</v>
      </c>
      <c r="BG759" s="231">
        <f>IF(N759="zákl. přenesená",J759,0)</f>
        <v>0</v>
      </c>
      <c r="BH759" s="231">
        <f>IF(N759="sníž. přenesená",J759,0)</f>
        <v>0</v>
      </c>
      <c r="BI759" s="231">
        <f>IF(N759="nulová",J759,0)</f>
        <v>0</v>
      </c>
      <c r="BJ759" s="18" t="s">
        <v>82</v>
      </c>
      <c r="BK759" s="231">
        <f>ROUND(I759*H759,2)</f>
        <v>0</v>
      </c>
      <c r="BL759" s="18" t="s">
        <v>128</v>
      </c>
      <c r="BM759" s="230" t="s">
        <v>1016</v>
      </c>
    </row>
    <row r="760" s="13" customFormat="1">
      <c r="A760" s="13"/>
      <c r="B760" s="232"/>
      <c r="C760" s="233"/>
      <c r="D760" s="234" t="s">
        <v>130</v>
      </c>
      <c r="E760" s="235" t="s">
        <v>1</v>
      </c>
      <c r="F760" s="236" t="s">
        <v>747</v>
      </c>
      <c r="G760" s="233"/>
      <c r="H760" s="237">
        <v>100</v>
      </c>
      <c r="I760" s="238"/>
      <c r="J760" s="233"/>
      <c r="K760" s="233"/>
      <c r="L760" s="239"/>
      <c r="M760" s="240"/>
      <c r="N760" s="241"/>
      <c r="O760" s="241"/>
      <c r="P760" s="241"/>
      <c r="Q760" s="241"/>
      <c r="R760" s="241"/>
      <c r="S760" s="241"/>
      <c r="T760" s="242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3" t="s">
        <v>130</v>
      </c>
      <c r="AU760" s="243" t="s">
        <v>85</v>
      </c>
      <c r="AV760" s="13" t="s">
        <v>85</v>
      </c>
      <c r="AW760" s="13" t="s">
        <v>32</v>
      </c>
      <c r="AX760" s="13" t="s">
        <v>82</v>
      </c>
      <c r="AY760" s="243" t="s">
        <v>121</v>
      </c>
    </row>
    <row r="761" s="2" customFormat="1" ht="21.75" customHeight="1">
      <c r="A761" s="39"/>
      <c r="B761" s="40"/>
      <c r="C761" s="219" t="s">
        <v>1017</v>
      </c>
      <c r="D761" s="219" t="s">
        <v>123</v>
      </c>
      <c r="E761" s="220" t="s">
        <v>1018</v>
      </c>
      <c r="F761" s="221" t="s">
        <v>1019</v>
      </c>
      <c r="G761" s="222" t="s">
        <v>256</v>
      </c>
      <c r="H761" s="223">
        <v>2499.7800000000002</v>
      </c>
      <c r="I761" s="224"/>
      <c r="J761" s="225">
        <f>ROUND(I761*H761,2)</f>
        <v>0</v>
      </c>
      <c r="K761" s="221" t="s">
        <v>127</v>
      </c>
      <c r="L761" s="45"/>
      <c r="M761" s="226" t="s">
        <v>1</v>
      </c>
      <c r="N761" s="227" t="s">
        <v>42</v>
      </c>
      <c r="O761" s="92"/>
      <c r="P761" s="228">
        <f>O761*H761</f>
        <v>0</v>
      </c>
      <c r="Q761" s="228">
        <v>0</v>
      </c>
      <c r="R761" s="228">
        <f>Q761*H761</f>
        <v>0</v>
      </c>
      <c r="S761" s="228">
        <v>0</v>
      </c>
      <c r="T761" s="229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0" t="s">
        <v>128</v>
      </c>
      <c r="AT761" s="230" t="s">
        <v>123</v>
      </c>
      <c r="AU761" s="230" t="s">
        <v>85</v>
      </c>
      <c r="AY761" s="18" t="s">
        <v>121</v>
      </c>
      <c r="BE761" s="231">
        <f>IF(N761="základní",J761,0)</f>
        <v>0</v>
      </c>
      <c r="BF761" s="231">
        <f>IF(N761="snížená",J761,0)</f>
        <v>0</v>
      </c>
      <c r="BG761" s="231">
        <f>IF(N761="zákl. přenesená",J761,0)</f>
        <v>0</v>
      </c>
      <c r="BH761" s="231">
        <f>IF(N761="sníž. přenesená",J761,0)</f>
        <v>0</v>
      </c>
      <c r="BI761" s="231">
        <f>IF(N761="nulová",J761,0)</f>
        <v>0</v>
      </c>
      <c r="BJ761" s="18" t="s">
        <v>82</v>
      </c>
      <c r="BK761" s="231">
        <f>ROUND(I761*H761,2)</f>
        <v>0</v>
      </c>
      <c r="BL761" s="18" t="s">
        <v>128</v>
      </c>
      <c r="BM761" s="230" t="s">
        <v>1020</v>
      </c>
    </row>
    <row r="762" s="13" customFormat="1">
      <c r="A762" s="13"/>
      <c r="B762" s="232"/>
      <c r="C762" s="233"/>
      <c r="D762" s="234" t="s">
        <v>130</v>
      </c>
      <c r="E762" s="235" t="s">
        <v>1</v>
      </c>
      <c r="F762" s="236" t="s">
        <v>1021</v>
      </c>
      <c r="G762" s="233"/>
      <c r="H762" s="237">
        <v>88.400000000000006</v>
      </c>
      <c r="I762" s="238"/>
      <c r="J762" s="233"/>
      <c r="K762" s="233"/>
      <c r="L762" s="239"/>
      <c r="M762" s="240"/>
      <c r="N762" s="241"/>
      <c r="O762" s="241"/>
      <c r="P762" s="241"/>
      <c r="Q762" s="241"/>
      <c r="R762" s="241"/>
      <c r="S762" s="241"/>
      <c r="T762" s="242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3" t="s">
        <v>130</v>
      </c>
      <c r="AU762" s="243" t="s">
        <v>85</v>
      </c>
      <c r="AV762" s="13" t="s">
        <v>85</v>
      </c>
      <c r="AW762" s="13" t="s">
        <v>32</v>
      </c>
      <c r="AX762" s="13" t="s">
        <v>77</v>
      </c>
      <c r="AY762" s="243" t="s">
        <v>121</v>
      </c>
    </row>
    <row r="763" s="13" customFormat="1">
      <c r="A763" s="13"/>
      <c r="B763" s="232"/>
      <c r="C763" s="233"/>
      <c r="D763" s="234" t="s">
        <v>130</v>
      </c>
      <c r="E763" s="235" t="s">
        <v>1</v>
      </c>
      <c r="F763" s="236" t="s">
        <v>1022</v>
      </c>
      <c r="G763" s="233"/>
      <c r="H763" s="237">
        <v>412.64999999999998</v>
      </c>
      <c r="I763" s="238"/>
      <c r="J763" s="233"/>
      <c r="K763" s="233"/>
      <c r="L763" s="239"/>
      <c r="M763" s="240"/>
      <c r="N763" s="241"/>
      <c r="O763" s="241"/>
      <c r="P763" s="241"/>
      <c r="Q763" s="241"/>
      <c r="R763" s="241"/>
      <c r="S763" s="241"/>
      <c r="T763" s="24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3" t="s">
        <v>130</v>
      </c>
      <c r="AU763" s="243" t="s">
        <v>85</v>
      </c>
      <c r="AV763" s="13" t="s">
        <v>85</v>
      </c>
      <c r="AW763" s="13" t="s">
        <v>32</v>
      </c>
      <c r="AX763" s="13" t="s">
        <v>77</v>
      </c>
      <c r="AY763" s="243" t="s">
        <v>121</v>
      </c>
    </row>
    <row r="764" s="13" customFormat="1">
      <c r="A764" s="13"/>
      <c r="B764" s="232"/>
      <c r="C764" s="233"/>
      <c r="D764" s="234" t="s">
        <v>130</v>
      </c>
      <c r="E764" s="235" t="s">
        <v>1</v>
      </c>
      <c r="F764" s="236" t="s">
        <v>1023</v>
      </c>
      <c r="G764" s="233"/>
      <c r="H764" s="237">
        <v>369.13999999999999</v>
      </c>
      <c r="I764" s="238"/>
      <c r="J764" s="233"/>
      <c r="K764" s="233"/>
      <c r="L764" s="239"/>
      <c r="M764" s="240"/>
      <c r="N764" s="241"/>
      <c r="O764" s="241"/>
      <c r="P764" s="241"/>
      <c r="Q764" s="241"/>
      <c r="R764" s="241"/>
      <c r="S764" s="241"/>
      <c r="T764" s="24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3" t="s">
        <v>130</v>
      </c>
      <c r="AU764" s="243" t="s">
        <v>85</v>
      </c>
      <c r="AV764" s="13" t="s">
        <v>85</v>
      </c>
      <c r="AW764" s="13" t="s">
        <v>32</v>
      </c>
      <c r="AX764" s="13" t="s">
        <v>77</v>
      </c>
      <c r="AY764" s="243" t="s">
        <v>121</v>
      </c>
    </row>
    <row r="765" s="13" customFormat="1">
      <c r="A765" s="13"/>
      <c r="B765" s="232"/>
      <c r="C765" s="233"/>
      <c r="D765" s="234" t="s">
        <v>130</v>
      </c>
      <c r="E765" s="235" t="s">
        <v>1</v>
      </c>
      <c r="F765" s="236" t="s">
        <v>1024</v>
      </c>
      <c r="G765" s="233"/>
      <c r="H765" s="237">
        <v>200.78999999999999</v>
      </c>
      <c r="I765" s="238"/>
      <c r="J765" s="233"/>
      <c r="K765" s="233"/>
      <c r="L765" s="239"/>
      <c r="M765" s="240"/>
      <c r="N765" s="241"/>
      <c r="O765" s="241"/>
      <c r="P765" s="241"/>
      <c r="Q765" s="241"/>
      <c r="R765" s="241"/>
      <c r="S765" s="241"/>
      <c r="T765" s="242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3" t="s">
        <v>130</v>
      </c>
      <c r="AU765" s="243" t="s">
        <v>85</v>
      </c>
      <c r="AV765" s="13" t="s">
        <v>85</v>
      </c>
      <c r="AW765" s="13" t="s">
        <v>32</v>
      </c>
      <c r="AX765" s="13" t="s">
        <v>77</v>
      </c>
      <c r="AY765" s="243" t="s">
        <v>121</v>
      </c>
    </row>
    <row r="766" s="13" customFormat="1">
      <c r="A766" s="13"/>
      <c r="B766" s="232"/>
      <c r="C766" s="233"/>
      <c r="D766" s="234" t="s">
        <v>130</v>
      </c>
      <c r="E766" s="235" t="s">
        <v>1</v>
      </c>
      <c r="F766" s="236" t="s">
        <v>1025</v>
      </c>
      <c r="G766" s="233"/>
      <c r="H766" s="237">
        <v>288.07999999999998</v>
      </c>
      <c r="I766" s="238"/>
      <c r="J766" s="233"/>
      <c r="K766" s="233"/>
      <c r="L766" s="239"/>
      <c r="M766" s="240"/>
      <c r="N766" s="241"/>
      <c r="O766" s="241"/>
      <c r="P766" s="241"/>
      <c r="Q766" s="241"/>
      <c r="R766" s="241"/>
      <c r="S766" s="241"/>
      <c r="T766" s="242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3" t="s">
        <v>130</v>
      </c>
      <c r="AU766" s="243" t="s">
        <v>85</v>
      </c>
      <c r="AV766" s="13" t="s">
        <v>85</v>
      </c>
      <c r="AW766" s="13" t="s">
        <v>32</v>
      </c>
      <c r="AX766" s="13" t="s">
        <v>77</v>
      </c>
      <c r="AY766" s="243" t="s">
        <v>121</v>
      </c>
    </row>
    <row r="767" s="14" customFormat="1">
      <c r="A767" s="14"/>
      <c r="B767" s="244"/>
      <c r="C767" s="245"/>
      <c r="D767" s="234" t="s">
        <v>130</v>
      </c>
      <c r="E767" s="246" t="s">
        <v>1</v>
      </c>
      <c r="F767" s="247" t="s">
        <v>187</v>
      </c>
      <c r="G767" s="245"/>
      <c r="H767" s="248">
        <v>1359.06</v>
      </c>
      <c r="I767" s="249"/>
      <c r="J767" s="245"/>
      <c r="K767" s="245"/>
      <c r="L767" s="250"/>
      <c r="M767" s="251"/>
      <c r="N767" s="252"/>
      <c r="O767" s="252"/>
      <c r="P767" s="252"/>
      <c r="Q767" s="252"/>
      <c r="R767" s="252"/>
      <c r="S767" s="252"/>
      <c r="T767" s="253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4" t="s">
        <v>130</v>
      </c>
      <c r="AU767" s="254" t="s">
        <v>85</v>
      </c>
      <c r="AV767" s="14" t="s">
        <v>133</v>
      </c>
      <c r="AW767" s="14" t="s">
        <v>32</v>
      </c>
      <c r="AX767" s="14" t="s">
        <v>77</v>
      </c>
      <c r="AY767" s="254" t="s">
        <v>121</v>
      </c>
    </row>
    <row r="768" s="13" customFormat="1">
      <c r="A768" s="13"/>
      <c r="B768" s="232"/>
      <c r="C768" s="233"/>
      <c r="D768" s="234" t="s">
        <v>130</v>
      </c>
      <c r="E768" s="235" t="s">
        <v>1</v>
      </c>
      <c r="F768" s="236" t="s">
        <v>1026</v>
      </c>
      <c r="G768" s="233"/>
      <c r="H768" s="237">
        <v>1140.72</v>
      </c>
      <c r="I768" s="238"/>
      <c r="J768" s="233"/>
      <c r="K768" s="233"/>
      <c r="L768" s="239"/>
      <c r="M768" s="240"/>
      <c r="N768" s="241"/>
      <c r="O768" s="241"/>
      <c r="P768" s="241"/>
      <c r="Q768" s="241"/>
      <c r="R768" s="241"/>
      <c r="S768" s="241"/>
      <c r="T768" s="24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3" t="s">
        <v>130</v>
      </c>
      <c r="AU768" s="243" t="s">
        <v>85</v>
      </c>
      <c r="AV768" s="13" t="s">
        <v>85</v>
      </c>
      <c r="AW768" s="13" t="s">
        <v>32</v>
      </c>
      <c r="AX768" s="13" t="s">
        <v>77</v>
      </c>
      <c r="AY768" s="243" t="s">
        <v>121</v>
      </c>
    </row>
    <row r="769" s="14" customFormat="1">
      <c r="A769" s="14"/>
      <c r="B769" s="244"/>
      <c r="C769" s="245"/>
      <c r="D769" s="234" t="s">
        <v>130</v>
      </c>
      <c r="E769" s="246" t="s">
        <v>1</v>
      </c>
      <c r="F769" s="247" t="s">
        <v>187</v>
      </c>
      <c r="G769" s="245"/>
      <c r="H769" s="248">
        <v>1140.72</v>
      </c>
      <c r="I769" s="249"/>
      <c r="J769" s="245"/>
      <c r="K769" s="245"/>
      <c r="L769" s="250"/>
      <c r="M769" s="251"/>
      <c r="N769" s="252"/>
      <c r="O769" s="252"/>
      <c r="P769" s="252"/>
      <c r="Q769" s="252"/>
      <c r="R769" s="252"/>
      <c r="S769" s="252"/>
      <c r="T769" s="253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4" t="s">
        <v>130</v>
      </c>
      <c r="AU769" s="254" t="s">
        <v>85</v>
      </c>
      <c r="AV769" s="14" t="s">
        <v>133</v>
      </c>
      <c r="AW769" s="14" t="s">
        <v>32</v>
      </c>
      <c r="AX769" s="14" t="s">
        <v>77</v>
      </c>
      <c r="AY769" s="254" t="s">
        <v>121</v>
      </c>
    </row>
    <row r="770" s="15" customFormat="1">
      <c r="A770" s="15"/>
      <c r="B770" s="255"/>
      <c r="C770" s="256"/>
      <c r="D770" s="234" t="s">
        <v>130</v>
      </c>
      <c r="E770" s="257" t="s">
        <v>1</v>
      </c>
      <c r="F770" s="258" t="s">
        <v>134</v>
      </c>
      <c r="G770" s="256"/>
      <c r="H770" s="259">
        <v>2499.7800000000002</v>
      </c>
      <c r="I770" s="260"/>
      <c r="J770" s="256"/>
      <c r="K770" s="256"/>
      <c r="L770" s="261"/>
      <c r="M770" s="262"/>
      <c r="N770" s="263"/>
      <c r="O770" s="263"/>
      <c r="P770" s="263"/>
      <c r="Q770" s="263"/>
      <c r="R770" s="263"/>
      <c r="S770" s="263"/>
      <c r="T770" s="264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65" t="s">
        <v>130</v>
      </c>
      <c r="AU770" s="265" t="s">
        <v>85</v>
      </c>
      <c r="AV770" s="15" t="s">
        <v>128</v>
      </c>
      <c r="AW770" s="15" t="s">
        <v>32</v>
      </c>
      <c r="AX770" s="15" t="s">
        <v>82</v>
      </c>
      <c r="AY770" s="265" t="s">
        <v>121</v>
      </c>
    </row>
    <row r="771" s="2" customFormat="1" ht="24.15" customHeight="1">
      <c r="A771" s="39"/>
      <c r="B771" s="40"/>
      <c r="C771" s="219" t="s">
        <v>1027</v>
      </c>
      <c r="D771" s="219" t="s">
        <v>123</v>
      </c>
      <c r="E771" s="220" t="s">
        <v>1028</v>
      </c>
      <c r="F771" s="221" t="s">
        <v>1029</v>
      </c>
      <c r="G771" s="222" t="s">
        <v>256</v>
      </c>
      <c r="H771" s="223">
        <v>96105.029999999999</v>
      </c>
      <c r="I771" s="224"/>
      <c r="J771" s="225">
        <f>ROUND(I771*H771,2)</f>
        <v>0</v>
      </c>
      <c r="K771" s="221" t="s">
        <v>127</v>
      </c>
      <c r="L771" s="45"/>
      <c r="M771" s="226" t="s">
        <v>1</v>
      </c>
      <c r="N771" s="227" t="s">
        <v>42</v>
      </c>
      <c r="O771" s="92"/>
      <c r="P771" s="228">
        <f>O771*H771</f>
        <v>0</v>
      </c>
      <c r="Q771" s="228">
        <v>0</v>
      </c>
      <c r="R771" s="228">
        <f>Q771*H771</f>
        <v>0</v>
      </c>
      <c r="S771" s="228">
        <v>0</v>
      </c>
      <c r="T771" s="229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30" t="s">
        <v>128</v>
      </c>
      <c r="AT771" s="230" t="s">
        <v>123</v>
      </c>
      <c r="AU771" s="230" t="s">
        <v>85</v>
      </c>
      <c r="AY771" s="18" t="s">
        <v>121</v>
      </c>
      <c r="BE771" s="231">
        <f>IF(N771="základní",J771,0)</f>
        <v>0</v>
      </c>
      <c r="BF771" s="231">
        <f>IF(N771="snížená",J771,0)</f>
        <v>0</v>
      </c>
      <c r="BG771" s="231">
        <f>IF(N771="zákl. přenesená",J771,0)</f>
        <v>0</v>
      </c>
      <c r="BH771" s="231">
        <f>IF(N771="sníž. přenesená",J771,0)</f>
        <v>0</v>
      </c>
      <c r="BI771" s="231">
        <f>IF(N771="nulová",J771,0)</f>
        <v>0</v>
      </c>
      <c r="BJ771" s="18" t="s">
        <v>82</v>
      </c>
      <c r="BK771" s="231">
        <f>ROUND(I771*H771,2)</f>
        <v>0</v>
      </c>
      <c r="BL771" s="18" t="s">
        <v>128</v>
      </c>
      <c r="BM771" s="230" t="s">
        <v>1030</v>
      </c>
    </row>
    <row r="772" s="13" customFormat="1">
      <c r="A772" s="13"/>
      <c r="B772" s="232"/>
      <c r="C772" s="233"/>
      <c r="D772" s="234" t="s">
        <v>130</v>
      </c>
      <c r="E772" s="235" t="s">
        <v>1</v>
      </c>
      <c r="F772" s="236" t="s">
        <v>1031</v>
      </c>
      <c r="G772" s="233"/>
      <c r="H772" s="237">
        <v>2121.5999999999999</v>
      </c>
      <c r="I772" s="238"/>
      <c r="J772" s="233"/>
      <c r="K772" s="233"/>
      <c r="L772" s="239"/>
      <c r="M772" s="240"/>
      <c r="N772" s="241"/>
      <c r="O772" s="241"/>
      <c r="P772" s="241"/>
      <c r="Q772" s="241"/>
      <c r="R772" s="241"/>
      <c r="S772" s="241"/>
      <c r="T772" s="242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3" t="s">
        <v>130</v>
      </c>
      <c r="AU772" s="243" t="s">
        <v>85</v>
      </c>
      <c r="AV772" s="13" t="s">
        <v>85</v>
      </c>
      <c r="AW772" s="13" t="s">
        <v>32</v>
      </c>
      <c r="AX772" s="13" t="s">
        <v>77</v>
      </c>
      <c r="AY772" s="243" t="s">
        <v>121</v>
      </c>
    </row>
    <row r="773" s="13" customFormat="1">
      <c r="A773" s="13"/>
      <c r="B773" s="232"/>
      <c r="C773" s="233"/>
      <c r="D773" s="234" t="s">
        <v>130</v>
      </c>
      <c r="E773" s="235" t="s">
        <v>1</v>
      </c>
      <c r="F773" s="236" t="s">
        <v>1032</v>
      </c>
      <c r="G773" s="233"/>
      <c r="H773" s="237">
        <v>9903.6000000000004</v>
      </c>
      <c r="I773" s="238"/>
      <c r="J773" s="233"/>
      <c r="K773" s="233"/>
      <c r="L773" s="239"/>
      <c r="M773" s="240"/>
      <c r="N773" s="241"/>
      <c r="O773" s="241"/>
      <c r="P773" s="241"/>
      <c r="Q773" s="241"/>
      <c r="R773" s="241"/>
      <c r="S773" s="241"/>
      <c r="T773" s="242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3" t="s">
        <v>130</v>
      </c>
      <c r="AU773" s="243" t="s">
        <v>85</v>
      </c>
      <c r="AV773" s="13" t="s">
        <v>85</v>
      </c>
      <c r="AW773" s="13" t="s">
        <v>32</v>
      </c>
      <c r="AX773" s="13" t="s">
        <v>77</v>
      </c>
      <c r="AY773" s="243" t="s">
        <v>121</v>
      </c>
    </row>
    <row r="774" s="13" customFormat="1">
      <c r="A774" s="13"/>
      <c r="B774" s="232"/>
      <c r="C774" s="233"/>
      <c r="D774" s="234" t="s">
        <v>130</v>
      </c>
      <c r="E774" s="235" t="s">
        <v>1</v>
      </c>
      <c r="F774" s="236" t="s">
        <v>1033</v>
      </c>
      <c r="G774" s="233"/>
      <c r="H774" s="237">
        <v>43927.660000000003</v>
      </c>
      <c r="I774" s="238"/>
      <c r="J774" s="233"/>
      <c r="K774" s="233"/>
      <c r="L774" s="239"/>
      <c r="M774" s="240"/>
      <c r="N774" s="241"/>
      <c r="O774" s="241"/>
      <c r="P774" s="241"/>
      <c r="Q774" s="241"/>
      <c r="R774" s="241"/>
      <c r="S774" s="241"/>
      <c r="T774" s="24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3" t="s">
        <v>130</v>
      </c>
      <c r="AU774" s="243" t="s">
        <v>85</v>
      </c>
      <c r="AV774" s="13" t="s">
        <v>85</v>
      </c>
      <c r="AW774" s="13" t="s">
        <v>32</v>
      </c>
      <c r="AX774" s="13" t="s">
        <v>77</v>
      </c>
      <c r="AY774" s="243" t="s">
        <v>121</v>
      </c>
    </row>
    <row r="775" s="13" customFormat="1">
      <c r="A775" s="13"/>
      <c r="B775" s="232"/>
      <c r="C775" s="233"/>
      <c r="D775" s="234" t="s">
        <v>130</v>
      </c>
      <c r="E775" s="235" t="s">
        <v>1</v>
      </c>
      <c r="F775" s="236" t="s">
        <v>1034</v>
      </c>
      <c r="G775" s="233"/>
      <c r="H775" s="237">
        <v>23894.009999999998</v>
      </c>
      <c r="I775" s="238"/>
      <c r="J775" s="233"/>
      <c r="K775" s="233"/>
      <c r="L775" s="239"/>
      <c r="M775" s="240"/>
      <c r="N775" s="241"/>
      <c r="O775" s="241"/>
      <c r="P775" s="241"/>
      <c r="Q775" s="241"/>
      <c r="R775" s="241"/>
      <c r="S775" s="241"/>
      <c r="T775" s="24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3" t="s">
        <v>130</v>
      </c>
      <c r="AU775" s="243" t="s">
        <v>85</v>
      </c>
      <c r="AV775" s="13" t="s">
        <v>85</v>
      </c>
      <c r="AW775" s="13" t="s">
        <v>32</v>
      </c>
      <c r="AX775" s="13" t="s">
        <v>77</v>
      </c>
      <c r="AY775" s="243" t="s">
        <v>121</v>
      </c>
    </row>
    <row r="776" s="13" customFormat="1">
      <c r="A776" s="13"/>
      <c r="B776" s="232"/>
      <c r="C776" s="233"/>
      <c r="D776" s="234" t="s">
        <v>130</v>
      </c>
      <c r="E776" s="235" t="s">
        <v>1</v>
      </c>
      <c r="F776" s="236" t="s">
        <v>1035</v>
      </c>
      <c r="G776" s="233"/>
      <c r="H776" s="237">
        <v>288.07999999999998</v>
      </c>
      <c r="I776" s="238"/>
      <c r="J776" s="233"/>
      <c r="K776" s="233"/>
      <c r="L776" s="239"/>
      <c r="M776" s="240"/>
      <c r="N776" s="241"/>
      <c r="O776" s="241"/>
      <c r="P776" s="241"/>
      <c r="Q776" s="241"/>
      <c r="R776" s="241"/>
      <c r="S776" s="241"/>
      <c r="T776" s="24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3" t="s">
        <v>130</v>
      </c>
      <c r="AU776" s="243" t="s">
        <v>85</v>
      </c>
      <c r="AV776" s="13" t="s">
        <v>85</v>
      </c>
      <c r="AW776" s="13" t="s">
        <v>32</v>
      </c>
      <c r="AX776" s="13" t="s">
        <v>77</v>
      </c>
      <c r="AY776" s="243" t="s">
        <v>121</v>
      </c>
    </row>
    <row r="777" s="14" customFormat="1">
      <c r="A777" s="14"/>
      <c r="B777" s="244"/>
      <c r="C777" s="245"/>
      <c r="D777" s="234" t="s">
        <v>130</v>
      </c>
      <c r="E777" s="246" t="s">
        <v>1</v>
      </c>
      <c r="F777" s="247" t="s">
        <v>187</v>
      </c>
      <c r="G777" s="245"/>
      <c r="H777" s="248">
        <v>80134.949999999997</v>
      </c>
      <c r="I777" s="249"/>
      <c r="J777" s="245"/>
      <c r="K777" s="245"/>
      <c r="L777" s="250"/>
      <c r="M777" s="251"/>
      <c r="N777" s="252"/>
      <c r="O777" s="252"/>
      <c r="P777" s="252"/>
      <c r="Q777" s="252"/>
      <c r="R777" s="252"/>
      <c r="S777" s="252"/>
      <c r="T777" s="25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4" t="s">
        <v>130</v>
      </c>
      <c r="AU777" s="254" t="s">
        <v>85</v>
      </c>
      <c r="AV777" s="14" t="s">
        <v>133</v>
      </c>
      <c r="AW777" s="14" t="s">
        <v>32</v>
      </c>
      <c r="AX777" s="14" t="s">
        <v>77</v>
      </c>
      <c r="AY777" s="254" t="s">
        <v>121</v>
      </c>
    </row>
    <row r="778" s="13" customFormat="1">
      <c r="A778" s="13"/>
      <c r="B778" s="232"/>
      <c r="C778" s="233"/>
      <c r="D778" s="234" t="s">
        <v>130</v>
      </c>
      <c r="E778" s="235" t="s">
        <v>1</v>
      </c>
      <c r="F778" s="236" t="s">
        <v>1036</v>
      </c>
      <c r="G778" s="233"/>
      <c r="H778" s="237">
        <v>15970.08</v>
      </c>
      <c r="I778" s="238"/>
      <c r="J778" s="233"/>
      <c r="K778" s="233"/>
      <c r="L778" s="239"/>
      <c r="M778" s="240"/>
      <c r="N778" s="241"/>
      <c r="O778" s="241"/>
      <c r="P778" s="241"/>
      <c r="Q778" s="241"/>
      <c r="R778" s="241"/>
      <c r="S778" s="241"/>
      <c r="T778" s="242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3" t="s">
        <v>130</v>
      </c>
      <c r="AU778" s="243" t="s">
        <v>85</v>
      </c>
      <c r="AV778" s="13" t="s">
        <v>85</v>
      </c>
      <c r="AW778" s="13" t="s">
        <v>32</v>
      </c>
      <c r="AX778" s="13" t="s">
        <v>77</v>
      </c>
      <c r="AY778" s="243" t="s">
        <v>121</v>
      </c>
    </row>
    <row r="779" s="14" customFormat="1">
      <c r="A779" s="14"/>
      <c r="B779" s="244"/>
      <c r="C779" s="245"/>
      <c r="D779" s="234" t="s">
        <v>130</v>
      </c>
      <c r="E779" s="246" t="s">
        <v>1</v>
      </c>
      <c r="F779" s="247" t="s">
        <v>187</v>
      </c>
      <c r="G779" s="245"/>
      <c r="H779" s="248">
        <v>15970.08</v>
      </c>
      <c r="I779" s="249"/>
      <c r="J779" s="245"/>
      <c r="K779" s="245"/>
      <c r="L779" s="250"/>
      <c r="M779" s="251"/>
      <c r="N779" s="252"/>
      <c r="O779" s="252"/>
      <c r="P779" s="252"/>
      <c r="Q779" s="252"/>
      <c r="R779" s="252"/>
      <c r="S779" s="252"/>
      <c r="T779" s="253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4" t="s">
        <v>130</v>
      </c>
      <c r="AU779" s="254" t="s">
        <v>85</v>
      </c>
      <c r="AV779" s="14" t="s">
        <v>133</v>
      </c>
      <c r="AW779" s="14" t="s">
        <v>32</v>
      </c>
      <c r="AX779" s="14" t="s">
        <v>77</v>
      </c>
      <c r="AY779" s="254" t="s">
        <v>121</v>
      </c>
    </row>
    <row r="780" s="15" customFormat="1">
      <c r="A780" s="15"/>
      <c r="B780" s="255"/>
      <c r="C780" s="256"/>
      <c r="D780" s="234" t="s">
        <v>130</v>
      </c>
      <c r="E780" s="257" t="s">
        <v>1</v>
      </c>
      <c r="F780" s="258" t="s">
        <v>134</v>
      </c>
      <c r="G780" s="256"/>
      <c r="H780" s="259">
        <v>96105.029999999999</v>
      </c>
      <c r="I780" s="260"/>
      <c r="J780" s="256"/>
      <c r="K780" s="256"/>
      <c r="L780" s="261"/>
      <c r="M780" s="262"/>
      <c r="N780" s="263"/>
      <c r="O780" s="263"/>
      <c r="P780" s="263"/>
      <c r="Q780" s="263"/>
      <c r="R780" s="263"/>
      <c r="S780" s="263"/>
      <c r="T780" s="264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65" t="s">
        <v>130</v>
      </c>
      <c r="AU780" s="265" t="s">
        <v>85</v>
      </c>
      <c r="AV780" s="15" t="s">
        <v>128</v>
      </c>
      <c r="AW780" s="15" t="s">
        <v>32</v>
      </c>
      <c r="AX780" s="15" t="s">
        <v>82</v>
      </c>
      <c r="AY780" s="265" t="s">
        <v>121</v>
      </c>
    </row>
    <row r="781" s="2" customFormat="1" ht="16.5" customHeight="1">
      <c r="A781" s="39"/>
      <c r="B781" s="40"/>
      <c r="C781" s="219" t="s">
        <v>1037</v>
      </c>
      <c r="D781" s="219" t="s">
        <v>123</v>
      </c>
      <c r="E781" s="220" t="s">
        <v>1038</v>
      </c>
      <c r="F781" s="221" t="s">
        <v>1039</v>
      </c>
      <c r="G781" s="222" t="s">
        <v>256</v>
      </c>
      <c r="H781" s="223">
        <v>76.411000000000001</v>
      </c>
      <c r="I781" s="224"/>
      <c r="J781" s="225">
        <f>ROUND(I781*H781,2)</f>
        <v>0</v>
      </c>
      <c r="K781" s="221" t="s">
        <v>127</v>
      </c>
      <c r="L781" s="45"/>
      <c r="M781" s="226" t="s">
        <v>1</v>
      </c>
      <c r="N781" s="227" t="s">
        <v>42</v>
      </c>
      <c r="O781" s="92"/>
      <c r="P781" s="228">
        <f>O781*H781</f>
        <v>0</v>
      </c>
      <c r="Q781" s="228">
        <v>0</v>
      </c>
      <c r="R781" s="228">
        <f>Q781*H781</f>
        <v>0</v>
      </c>
      <c r="S781" s="228">
        <v>0</v>
      </c>
      <c r="T781" s="229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0" t="s">
        <v>128</v>
      </c>
      <c r="AT781" s="230" t="s">
        <v>123</v>
      </c>
      <c r="AU781" s="230" t="s">
        <v>85</v>
      </c>
      <c r="AY781" s="18" t="s">
        <v>121</v>
      </c>
      <c r="BE781" s="231">
        <f>IF(N781="základní",J781,0)</f>
        <v>0</v>
      </c>
      <c r="BF781" s="231">
        <f>IF(N781="snížená",J781,0)</f>
        <v>0</v>
      </c>
      <c r="BG781" s="231">
        <f>IF(N781="zákl. přenesená",J781,0)</f>
        <v>0</v>
      </c>
      <c r="BH781" s="231">
        <f>IF(N781="sníž. přenesená",J781,0)</f>
        <v>0</v>
      </c>
      <c r="BI781" s="231">
        <f>IF(N781="nulová",J781,0)</f>
        <v>0</v>
      </c>
      <c r="BJ781" s="18" t="s">
        <v>82</v>
      </c>
      <c r="BK781" s="231">
        <f>ROUND(I781*H781,2)</f>
        <v>0</v>
      </c>
      <c r="BL781" s="18" t="s">
        <v>128</v>
      </c>
      <c r="BM781" s="230" t="s">
        <v>1040</v>
      </c>
    </row>
    <row r="782" s="13" customFormat="1">
      <c r="A782" s="13"/>
      <c r="B782" s="232"/>
      <c r="C782" s="233"/>
      <c r="D782" s="234" t="s">
        <v>130</v>
      </c>
      <c r="E782" s="235" t="s">
        <v>1</v>
      </c>
      <c r="F782" s="236" t="s">
        <v>1041</v>
      </c>
      <c r="G782" s="233"/>
      <c r="H782" s="237">
        <v>76.411000000000001</v>
      </c>
      <c r="I782" s="238"/>
      <c r="J782" s="233"/>
      <c r="K782" s="233"/>
      <c r="L782" s="239"/>
      <c r="M782" s="240"/>
      <c r="N782" s="241"/>
      <c r="O782" s="241"/>
      <c r="P782" s="241"/>
      <c r="Q782" s="241"/>
      <c r="R782" s="241"/>
      <c r="S782" s="241"/>
      <c r="T782" s="24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3" t="s">
        <v>130</v>
      </c>
      <c r="AU782" s="243" t="s">
        <v>85</v>
      </c>
      <c r="AV782" s="13" t="s">
        <v>85</v>
      </c>
      <c r="AW782" s="13" t="s">
        <v>32</v>
      </c>
      <c r="AX782" s="13" t="s">
        <v>82</v>
      </c>
      <c r="AY782" s="243" t="s">
        <v>121</v>
      </c>
    </row>
    <row r="783" s="2" customFormat="1" ht="24.15" customHeight="1">
      <c r="A783" s="39"/>
      <c r="B783" s="40"/>
      <c r="C783" s="219" t="s">
        <v>1042</v>
      </c>
      <c r="D783" s="219" t="s">
        <v>123</v>
      </c>
      <c r="E783" s="220" t="s">
        <v>1043</v>
      </c>
      <c r="F783" s="221" t="s">
        <v>1044</v>
      </c>
      <c r="G783" s="222" t="s">
        <v>256</v>
      </c>
      <c r="H783" s="223">
        <v>1833.864</v>
      </c>
      <c r="I783" s="224"/>
      <c r="J783" s="225">
        <f>ROUND(I783*H783,2)</f>
        <v>0</v>
      </c>
      <c r="K783" s="221" t="s">
        <v>127</v>
      </c>
      <c r="L783" s="45"/>
      <c r="M783" s="226" t="s">
        <v>1</v>
      </c>
      <c r="N783" s="227" t="s">
        <v>42</v>
      </c>
      <c r="O783" s="92"/>
      <c r="P783" s="228">
        <f>O783*H783</f>
        <v>0</v>
      </c>
      <c r="Q783" s="228">
        <v>0</v>
      </c>
      <c r="R783" s="228">
        <f>Q783*H783</f>
        <v>0</v>
      </c>
      <c r="S783" s="228">
        <v>0</v>
      </c>
      <c r="T783" s="229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30" t="s">
        <v>128</v>
      </c>
      <c r="AT783" s="230" t="s">
        <v>123</v>
      </c>
      <c r="AU783" s="230" t="s">
        <v>85</v>
      </c>
      <c r="AY783" s="18" t="s">
        <v>121</v>
      </c>
      <c r="BE783" s="231">
        <f>IF(N783="základní",J783,0)</f>
        <v>0</v>
      </c>
      <c r="BF783" s="231">
        <f>IF(N783="snížená",J783,0)</f>
        <v>0</v>
      </c>
      <c r="BG783" s="231">
        <f>IF(N783="zákl. přenesená",J783,0)</f>
        <v>0</v>
      </c>
      <c r="BH783" s="231">
        <f>IF(N783="sníž. přenesená",J783,0)</f>
        <v>0</v>
      </c>
      <c r="BI783" s="231">
        <f>IF(N783="nulová",J783,0)</f>
        <v>0</v>
      </c>
      <c r="BJ783" s="18" t="s">
        <v>82</v>
      </c>
      <c r="BK783" s="231">
        <f>ROUND(I783*H783,2)</f>
        <v>0</v>
      </c>
      <c r="BL783" s="18" t="s">
        <v>128</v>
      </c>
      <c r="BM783" s="230" t="s">
        <v>1045</v>
      </c>
    </row>
    <row r="784" s="13" customFormat="1">
      <c r="A784" s="13"/>
      <c r="B784" s="232"/>
      <c r="C784" s="233"/>
      <c r="D784" s="234" t="s">
        <v>130</v>
      </c>
      <c r="E784" s="235" t="s">
        <v>1</v>
      </c>
      <c r="F784" s="236" t="s">
        <v>1046</v>
      </c>
      <c r="G784" s="233"/>
      <c r="H784" s="237">
        <v>1833.864</v>
      </c>
      <c r="I784" s="238"/>
      <c r="J784" s="233"/>
      <c r="K784" s="233"/>
      <c r="L784" s="239"/>
      <c r="M784" s="240"/>
      <c r="N784" s="241"/>
      <c r="O784" s="241"/>
      <c r="P784" s="241"/>
      <c r="Q784" s="241"/>
      <c r="R784" s="241"/>
      <c r="S784" s="241"/>
      <c r="T784" s="242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3" t="s">
        <v>130</v>
      </c>
      <c r="AU784" s="243" t="s">
        <v>85</v>
      </c>
      <c r="AV784" s="13" t="s">
        <v>85</v>
      </c>
      <c r="AW784" s="13" t="s">
        <v>32</v>
      </c>
      <c r="AX784" s="13" t="s">
        <v>77</v>
      </c>
      <c r="AY784" s="243" t="s">
        <v>121</v>
      </c>
    </row>
    <row r="785" s="15" customFormat="1">
      <c r="A785" s="15"/>
      <c r="B785" s="255"/>
      <c r="C785" s="256"/>
      <c r="D785" s="234" t="s">
        <v>130</v>
      </c>
      <c r="E785" s="257" t="s">
        <v>1</v>
      </c>
      <c r="F785" s="258" t="s">
        <v>134</v>
      </c>
      <c r="G785" s="256"/>
      <c r="H785" s="259">
        <v>1833.864</v>
      </c>
      <c r="I785" s="260"/>
      <c r="J785" s="256"/>
      <c r="K785" s="256"/>
      <c r="L785" s="261"/>
      <c r="M785" s="262"/>
      <c r="N785" s="263"/>
      <c r="O785" s="263"/>
      <c r="P785" s="263"/>
      <c r="Q785" s="263"/>
      <c r="R785" s="263"/>
      <c r="S785" s="263"/>
      <c r="T785" s="264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5" t="s">
        <v>130</v>
      </c>
      <c r="AU785" s="265" t="s">
        <v>85</v>
      </c>
      <c r="AV785" s="15" t="s">
        <v>128</v>
      </c>
      <c r="AW785" s="15" t="s">
        <v>32</v>
      </c>
      <c r="AX785" s="15" t="s">
        <v>82</v>
      </c>
      <c r="AY785" s="265" t="s">
        <v>121</v>
      </c>
    </row>
    <row r="786" s="2" customFormat="1" ht="24.15" customHeight="1">
      <c r="A786" s="39"/>
      <c r="B786" s="40"/>
      <c r="C786" s="219" t="s">
        <v>1047</v>
      </c>
      <c r="D786" s="219" t="s">
        <v>123</v>
      </c>
      <c r="E786" s="220" t="s">
        <v>1048</v>
      </c>
      <c r="F786" s="221" t="s">
        <v>1049</v>
      </c>
      <c r="G786" s="222" t="s">
        <v>256</v>
      </c>
      <c r="H786" s="223">
        <v>1428.8</v>
      </c>
      <c r="I786" s="224"/>
      <c r="J786" s="225">
        <f>ROUND(I786*H786,2)</f>
        <v>0</v>
      </c>
      <c r="K786" s="221" t="s">
        <v>127</v>
      </c>
      <c r="L786" s="45"/>
      <c r="M786" s="226" t="s">
        <v>1</v>
      </c>
      <c r="N786" s="227" t="s">
        <v>42</v>
      </c>
      <c r="O786" s="92"/>
      <c r="P786" s="228">
        <f>O786*H786</f>
        <v>0</v>
      </c>
      <c r="Q786" s="228">
        <v>0</v>
      </c>
      <c r="R786" s="228">
        <f>Q786*H786</f>
        <v>0</v>
      </c>
      <c r="S786" s="228">
        <v>0</v>
      </c>
      <c r="T786" s="229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30" t="s">
        <v>128</v>
      </c>
      <c r="AT786" s="230" t="s">
        <v>123</v>
      </c>
      <c r="AU786" s="230" t="s">
        <v>85</v>
      </c>
      <c r="AY786" s="18" t="s">
        <v>121</v>
      </c>
      <c r="BE786" s="231">
        <f>IF(N786="základní",J786,0)</f>
        <v>0</v>
      </c>
      <c r="BF786" s="231">
        <f>IF(N786="snížená",J786,0)</f>
        <v>0</v>
      </c>
      <c r="BG786" s="231">
        <f>IF(N786="zákl. přenesená",J786,0)</f>
        <v>0</v>
      </c>
      <c r="BH786" s="231">
        <f>IF(N786="sníž. přenesená",J786,0)</f>
        <v>0</v>
      </c>
      <c r="BI786" s="231">
        <f>IF(N786="nulová",J786,0)</f>
        <v>0</v>
      </c>
      <c r="BJ786" s="18" t="s">
        <v>82</v>
      </c>
      <c r="BK786" s="231">
        <f>ROUND(I786*H786,2)</f>
        <v>0</v>
      </c>
      <c r="BL786" s="18" t="s">
        <v>128</v>
      </c>
      <c r="BM786" s="230" t="s">
        <v>1050</v>
      </c>
    </row>
    <row r="787" s="13" customFormat="1">
      <c r="A787" s="13"/>
      <c r="B787" s="232"/>
      <c r="C787" s="233"/>
      <c r="D787" s="234" t="s">
        <v>130</v>
      </c>
      <c r="E787" s="235" t="s">
        <v>1</v>
      </c>
      <c r="F787" s="236" t="s">
        <v>1051</v>
      </c>
      <c r="G787" s="233"/>
      <c r="H787" s="237">
        <v>1428.8</v>
      </c>
      <c r="I787" s="238"/>
      <c r="J787" s="233"/>
      <c r="K787" s="233"/>
      <c r="L787" s="239"/>
      <c r="M787" s="240"/>
      <c r="N787" s="241"/>
      <c r="O787" s="241"/>
      <c r="P787" s="241"/>
      <c r="Q787" s="241"/>
      <c r="R787" s="241"/>
      <c r="S787" s="241"/>
      <c r="T787" s="24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3" t="s">
        <v>130</v>
      </c>
      <c r="AU787" s="243" t="s">
        <v>85</v>
      </c>
      <c r="AV787" s="13" t="s">
        <v>85</v>
      </c>
      <c r="AW787" s="13" t="s">
        <v>32</v>
      </c>
      <c r="AX787" s="13" t="s">
        <v>77</v>
      </c>
      <c r="AY787" s="243" t="s">
        <v>121</v>
      </c>
    </row>
    <row r="788" s="15" customFormat="1">
      <c r="A788" s="15"/>
      <c r="B788" s="255"/>
      <c r="C788" s="256"/>
      <c r="D788" s="234" t="s">
        <v>130</v>
      </c>
      <c r="E788" s="257" t="s">
        <v>1</v>
      </c>
      <c r="F788" s="258" t="s">
        <v>134</v>
      </c>
      <c r="G788" s="256"/>
      <c r="H788" s="259">
        <v>1428.8</v>
      </c>
      <c r="I788" s="260"/>
      <c r="J788" s="256"/>
      <c r="K788" s="256"/>
      <c r="L788" s="261"/>
      <c r="M788" s="262"/>
      <c r="N788" s="263"/>
      <c r="O788" s="263"/>
      <c r="P788" s="263"/>
      <c r="Q788" s="263"/>
      <c r="R788" s="263"/>
      <c r="S788" s="263"/>
      <c r="T788" s="264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65" t="s">
        <v>130</v>
      </c>
      <c r="AU788" s="265" t="s">
        <v>85</v>
      </c>
      <c r="AV788" s="15" t="s">
        <v>128</v>
      </c>
      <c r="AW788" s="15" t="s">
        <v>32</v>
      </c>
      <c r="AX788" s="15" t="s">
        <v>82</v>
      </c>
      <c r="AY788" s="265" t="s">
        <v>121</v>
      </c>
    </row>
    <row r="789" s="2" customFormat="1" ht="37.8" customHeight="1">
      <c r="A789" s="39"/>
      <c r="B789" s="40"/>
      <c r="C789" s="219" t="s">
        <v>1052</v>
      </c>
      <c r="D789" s="219" t="s">
        <v>123</v>
      </c>
      <c r="E789" s="220" t="s">
        <v>1053</v>
      </c>
      <c r="F789" s="221" t="s">
        <v>1054</v>
      </c>
      <c r="G789" s="222" t="s">
        <v>256</v>
      </c>
      <c r="H789" s="223">
        <v>65.703999999999994</v>
      </c>
      <c r="I789" s="224"/>
      <c r="J789" s="225">
        <f>ROUND(I789*H789,2)</f>
        <v>0</v>
      </c>
      <c r="K789" s="221" t="s">
        <v>127</v>
      </c>
      <c r="L789" s="45"/>
      <c r="M789" s="226" t="s">
        <v>1</v>
      </c>
      <c r="N789" s="227" t="s">
        <v>42</v>
      </c>
      <c r="O789" s="92"/>
      <c r="P789" s="228">
        <f>O789*H789</f>
        <v>0</v>
      </c>
      <c r="Q789" s="228">
        <v>0</v>
      </c>
      <c r="R789" s="228">
        <f>Q789*H789</f>
        <v>0</v>
      </c>
      <c r="S789" s="228">
        <v>0</v>
      </c>
      <c r="T789" s="229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0" t="s">
        <v>128</v>
      </c>
      <c r="AT789" s="230" t="s">
        <v>123</v>
      </c>
      <c r="AU789" s="230" t="s">
        <v>85</v>
      </c>
      <c r="AY789" s="18" t="s">
        <v>121</v>
      </c>
      <c r="BE789" s="231">
        <f>IF(N789="základní",J789,0)</f>
        <v>0</v>
      </c>
      <c r="BF789" s="231">
        <f>IF(N789="snížená",J789,0)</f>
        <v>0</v>
      </c>
      <c r="BG789" s="231">
        <f>IF(N789="zákl. přenesená",J789,0)</f>
        <v>0</v>
      </c>
      <c r="BH789" s="231">
        <f>IF(N789="sníž. přenesená",J789,0)</f>
        <v>0</v>
      </c>
      <c r="BI789" s="231">
        <f>IF(N789="nulová",J789,0)</f>
        <v>0</v>
      </c>
      <c r="BJ789" s="18" t="s">
        <v>82</v>
      </c>
      <c r="BK789" s="231">
        <f>ROUND(I789*H789,2)</f>
        <v>0</v>
      </c>
      <c r="BL789" s="18" t="s">
        <v>128</v>
      </c>
      <c r="BM789" s="230" t="s">
        <v>1055</v>
      </c>
    </row>
    <row r="790" s="13" customFormat="1">
      <c r="A790" s="13"/>
      <c r="B790" s="232"/>
      <c r="C790" s="233"/>
      <c r="D790" s="234" t="s">
        <v>130</v>
      </c>
      <c r="E790" s="235" t="s">
        <v>1</v>
      </c>
      <c r="F790" s="236" t="s">
        <v>1056</v>
      </c>
      <c r="G790" s="233"/>
      <c r="H790" s="237">
        <v>65.703999999999994</v>
      </c>
      <c r="I790" s="238"/>
      <c r="J790" s="233"/>
      <c r="K790" s="233"/>
      <c r="L790" s="239"/>
      <c r="M790" s="240"/>
      <c r="N790" s="241"/>
      <c r="O790" s="241"/>
      <c r="P790" s="241"/>
      <c r="Q790" s="241"/>
      <c r="R790" s="241"/>
      <c r="S790" s="241"/>
      <c r="T790" s="242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3" t="s">
        <v>130</v>
      </c>
      <c r="AU790" s="243" t="s">
        <v>85</v>
      </c>
      <c r="AV790" s="13" t="s">
        <v>85</v>
      </c>
      <c r="AW790" s="13" t="s">
        <v>32</v>
      </c>
      <c r="AX790" s="13" t="s">
        <v>77</v>
      </c>
      <c r="AY790" s="243" t="s">
        <v>121</v>
      </c>
    </row>
    <row r="791" s="15" customFormat="1">
      <c r="A791" s="15"/>
      <c r="B791" s="255"/>
      <c r="C791" s="256"/>
      <c r="D791" s="234" t="s">
        <v>130</v>
      </c>
      <c r="E791" s="257" t="s">
        <v>1</v>
      </c>
      <c r="F791" s="258" t="s">
        <v>134</v>
      </c>
      <c r="G791" s="256"/>
      <c r="H791" s="259">
        <v>65.703999999999994</v>
      </c>
      <c r="I791" s="260"/>
      <c r="J791" s="256"/>
      <c r="K791" s="256"/>
      <c r="L791" s="261"/>
      <c r="M791" s="262"/>
      <c r="N791" s="263"/>
      <c r="O791" s="263"/>
      <c r="P791" s="263"/>
      <c r="Q791" s="263"/>
      <c r="R791" s="263"/>
      <c r="S791" s="263"/>
      <c r="T791" s="264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65" t="s">
        <v>130</v>
      </c>
      <c r="AU791" s="265" t="s">
        <v>85</v>
      </c>
      <c r="AV791" s="15" t="s">
        <v>128</v>
      </c>
      <c r="AW791" s="15" t="s">
        <v>32</v>
      </c>
      <c r="AX791" s="15" t="s">
        <v>82</v>
      </c>
      <c r="AY791" s="265" t="s">
        <v>121</v>
      </c>
    </row>
    <row r="792" s="2" customFormat="1" ht="44.25" customHeight="1">
      <c r="A792" s="39"/>
      <c r="B792" s="40"/>
      <c r="C792" s="219" t="s">
        <v>1057</v>
      </c>
      <c r="D792" s="219" t="s">
        <v>123</v>
      </c>
      <c r="E792" s="220" t="s">
        <v>1058</v>
      </c>
      <c r="F792" s="221" t="s">
        <v>1059</v>
      </c>
      <c r="G792" s="222" t="s">
        <v>256</v>
      </c>
      <c r="H792" s="223">
        <v>99.106999999999999</v>
      </c>
      <c r="I792" s="224"/>
      <c r="J792" s="225">
        <f>ROUND(I792*H792,2)</f>
        <v>0</v>
      </c>
      <c r="K792" s="221" t="s">
        <v>127</v>
      </c>
      <c r="L792" s="45"/>
      <c r="M792" s="226" t="s">
        <v>1</v>
      </c>
      <c r="N792" s="227" t="s">
        <v>42</v>
      </c>
      <c r="O792" s="92"/>
      <c r="P792" s="228">
        <f>O792*H792</f>
        <v>0</v>
      </c>
      <c r="Q792" s="228">
        <v>0</v>
      </c>
      <c r="R792" s="228">
        <f>Q792*H792</f>
        <v>0</v>
      </c>
      <c r="S792" s="228">
        <v>0</v>
      </c>
      <c r="T792" s="229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0" t="s">
        <v>128</v>
      </c>
      <c r="AT792" s="230" t="s">
        <v>123</v>
      </c>
      <c r="AU792" s="230" t="s">
        <v>85</v>
      </c>
      <c r="AY792" s="18" t="s">
        <v>121</v>
      </c>
      <c r="BE792" s="231">
        <f>IF(N792="základní",J792,0)</f>
        <v>0</v>
      </c>
      <c r="BF792" s="231">
        <f>IF(N792="snížená",J792,0)</f>
        <v>0</v>
      </c>
      <c r="BG792" s="231">
        <f>IF(N792="zákl. přenesená",J792,0)</f>
        <v>0</v>
      </c>
      <c r="BH792" s="231">
        <f>IF(N792="sníž. přenesená",J792,0)</f>
        <v>0</v>
      </c>
      <c r="BI792" s="231">
        <f>IF(N792="nulová",J792,0)</f>
        <v>0</v>
      </c>
      <c r="BJ792" s="18" t="s">
        <v>82</v>
      </c>
      <c r="BK792" s="231">
        <f>ROUND(I792*H792,2)</f>
        <v>0</v>
      </c>
      <c r="BL792" s="18" t="s">
        <v>128</v>
      </c>
      <c r="BM792" s="230" t="s">
        <v>1060</v>
      </c>
    </row>
    <row r="793" s="13" customFormat="1">
      <c r="A793" s="13"/>
      <c r="B793" s="232"/>
      <c r="C793" s="233"/>
      <c r="D793" s="234" t="s">
        <v>130</v>
      </c>
      <c r="E793" s="235" t="s">
        <v>1</v>
      </c>
      <c r="F793" s="236" t="s">
        <v>1061</v>
      </c>
      <c r="G793" s="233"/>
      <c r="H793" s="237">
        <v>88.400000000000006</v>
      </c>
      <c r="I793" s="238"/>
      <c r="J793" s="233"/>
      <c r="K793" s="233"/>
      <c r="L793" s="239"/>
      <c r="M793" s="240"/>
      <c r="N793" s="241"/>
      <c r="O793" s="241"/>
      <c r="P793" s="241"/>
      <c r="Q793" s="241"/>
      <c r="R793" s="241"/>
      <c r="S793" s="241"/>
      <c r="T793" s="24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3" t="s">
        <v>130</v>
      </c>
      <c r="AU793" s="243" t="s">
        <v>85</v>
      </c>
      <c r="AV793" s="13" t="s">
        <v>85</v>
      </c>
      <c r="AW793" s="13" t="s">
        <v>32</v>
      </c>
      <c r="AX793" s="13" t="s">
        <v>77</v>
      </c>
      <c r="AY793" s="243" t="s">
        <v>121</v>
      </c>
    </row>
    <row r="794" s="13" customFormat="1">
      <c r="A794" s="13"/>
      <c r="B794" s="232"/>
      <c r="C794" s="233"/>
      <c r="D794" s="234" t="s">
        <v>130</v>
      </c>
      <c r="E794" s="235" t="s">
        <v>1</v>
      </c>
      <c r="F794" s="236" t="s">
        <v>1062</v>
      </c>
      <c r="G794" s="233"/>
      <c r="H794" s="237">
        <v>10.707000000000001</v>
      </c>
      <c r="I794" s="238"/>
      <c r="J794" s="233"/>
      <c r="K794" s="233"/>
      <c r="L794" s="239"/>
      <c r="M794" s="240"/>
      <c r="N794" s="241"/>
      <c r="O794" s="241"/>
      <c r="P794" s="241"/>
      <c r="Q794" s="241"/>
      <c r="R794" s="241"/>
      <c r="S794" s="241"/>
      <c r="T794" s="24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3" t="s">
        <v>130</v>
      </c>
      <c r="AU794" s="243" t="s">
        <v>85</v>
      </c>
      <c r="AV794" s="13" t="s">
        <v>85</v>
      </c>
      <c r="AW794" s="13" t="s">
        <v>32</v>
      </c>
      <c r="AX794" s="13" t="s">
        <v>77</v>
      </c>
      <c r="AY794" s="243" t="s">
        <v>121</v>
      </c>
    </row>
    <row r="795" s="15" customFormat="1">
      <c r="A795" s="15"/>
      <c r="B795" s="255"/>
      <c r="C795" s="256"/>
      <c r="D795" s="234" t="s">
        <v>130</v>
      </c>
      <c r="E795" s="257" t="s">
        <v>1</v>
      </c>
      <c r="F795" s="258" t="s">
        <v>134</v>
      </c>
      <c r="G795" s="256"/>
      <c r="H795" s="259">
        <v>99.106999999999999</v>
      </c>
      <c r="I795" s="260"/>
      <c r="J795" s="256"/>
      <c r="K795" s="256"/>
      <c r="L795" s="261"/>
      <c r="M795" s="262"/>
      <c r="N795" s="263"/>
      <c r="O795" s="263"/>
      <c r="P795" s="263"/>
      <c r="Q795" s="263"/>
      <c r="R795" s="263"/>
      <c r="S795" s="263"/>
      <c r="T795" s="264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5" t="s">
        <v>130</v>
      </c>
      <c r="AU795" s="265" t="s">
        <v>85</v>
      </c>
      <c r="AV795" s="15" t="s">
        <v>128</v>
      </c>
      <c r="AW795" s="15" t="s">
        <v>32</v>
      </c>
      <c r="AX795" s="15" t="s">
        <v>82</v>
      </c>
      <c r="AY795" s="265" t="s">
        <v>121</v>
      </c>
    </row>
    <row r="796" s="2" customFormat="1" ht="44.25" customHeight="1">
      <c r="A796" s="39"/>
      <c r="B796" s="40"/>
      <c r="C796" s="219" t="s">
        <v>1063</v>
      </c>
      <c r="D796" s="219" t="s">
        <v>123</v>
      </c>
      <c r="E796" s="220" t="s">
        <v>1064</v>
      </c>
      <c r="F796" s="221" t="s">
        <v>1065</v>
      </c>
      <c r="G796" s="222" t="s">
        <v>256</v>
      </c>
      <c r="H796" s="223">
        <v>412.64999999999998</v>
      </c>
      <c r="I796" s="224"/>
      <c r="J796" s="225">
        <f>ROUND(I796*H796,2)</f>
        <v>0</v>
      </c>
      <c r="K796" s="221" t="s">
        <v>127</v>
      </c>
      <c r="L796" s="45"/>
      <c r="M796" s="226" t="s">
        <v>1</v>
      </c>
      <c r="N796" s="227" t="s">
        <v>42</v>
      </c>
      <c r="O796" s="92"/>
      <c r="P796" s="228">
        <f>O796*H796</f>
        <v>0</v>
      </c>
      <c r="Q796" s="228">
        <v>0</v>
      </c>
      <c r="R796" s="228">
        <f>Q796*H796</f>
        <v>0</v>
      </c>
      <c r="S796" s="228">
        <v>0</v>
      </c>
      <c r="T796" s="229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0" t="s">
        <v>128</v>
      </c>
      <c r="AT796" s="230" t="s">
        <v>123</v>
      </c>
      <c r="AU796" s="230" t="s">
        <v>85</v>
      </c>
      <c r="AY796" s="18" t="s">
        <v>121</v>
      </c>
      <c r="BE796" s="231">
        <f>IF(N796="základní",J796,0)</f>
        <v>0</v>
      </c>
      <c r="BF796" s="231">
        <f>IF(N796="snížená",J796,0)</f>
        <v>0</v>
      </c>
      <c r="BG796" s="231">
        <f>IF(N796="zákl. přenesená",J796,0)</f>
        <v>0</v>
      </c>
      <c r="BH796" s="231">
        <f>IF(N796="sníž. přenesená",J796,0)</f>
        <v>0</v>
      </c>
      <c r="BI796" s="231">
        <f>IF(N796="nulová",J796,0)</f>
        <v>0</v>
      </c>
      <c r="BJ796" s="18" t="s">
        <v>82</v>
      </c>
      <c r="BK796" s="231">
        <f>ROUND(I796*H796,2)</f>
        <v>0</v>
      </c>
      <c r="BL796" s="18" t="s">
        <v>128</v>
      </c>
      <c r="BM796" s="230" t="s">
        <v>1066</v>
      </c>
    </row>
    <row r="797" s="13" customFormat="1">
      <c r="A797" s="13"/>
      <c r="B797" s="232"/>
      <c r="C797" s="233"/>
      <c r="D797" s="234" t="s">
        <v>130</v>
      </c>
      <c r="E797" s="235" t="s">
        <v>1</v>
      </c>
      <c r="F797" s="236" t="s">
        <v>1022</v>
      </c>
      <c r="G797" s="233"/>
      <c r="H797" s="237">
        <v>412.64999999999998</v>
      </c>
      <c r="I797" s="238"/>
      <c r="J797" s="233"/>
      <c r="K797" s="233"/>
      <c r="L797" s="239"/>
      <c r="M797" s="240"/>
      <c r="N797" s="241"/>
      <c r="O797" s="241"/>
      <c r="P797" s="241"/>
      <c r="Q797" s="241"/>
      <c r="R797" s="241"/>
      <c r="S797" s="241"/>
      <c r="T797" s="242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3" t="s">
        <v>130</v>
      </c>
      <c r="AU797" s="243" t="s">
        <v>85</v>
      </c>
      <c r="AV797" s="13" t="s">
        <v>85</v>
      </c>
      <c r="AW797" s="13" t="s">
        <v>32</v>
      </c>
      <c r="AX797" s="13" t="s">
        <v>82</v>
      </c>
      <c r="AY797" s="243" t="s">
        <v>121</v>
      </c>
    </row>
    <row r="798" s="2" customFormat="1" ht="37.8" customHeight="1">
      <c r="A798" s="39"/>
      <c r="B798" s="40"/>
      <c r="C798" s="219" t="s">
        <v>1067</v>
      </c>
      <c r="D798" s="219" t="s">
        <v>123</v>
      </c>
      <c r="E798" s="220" t="s">
        <v>1068</v>
      </c>
      <c r="F798" s="221" t="s">
        <v>1069</v>
      </c>
      <c r="G798" s="222" t="s">
        <v>256</v>
      </c>
      <c r="H798" s="223">
        <v>569.92999999999995</v>
      </c>
      <c r="I798" s="224"/>
      <c r="J798" s="225">
        <f>ROUND(I798*H798,2)</f>
        <v>0</v>
      </c>
      <c r="K798" s="221" t="s">
        <v>1</v>
      </c>
      <c r="L798" s="45"/>
      <c r="M798" s="226" t="s">
        <v>1</v>
      </c>
      <c r="N798" s="227" t="s">
        <v>42</v>
      </c>
      <c r="O798" s="92"/>
      <c r="P798" s="228">
        <f>O798*H798</f>
        <v>0</v>
      </c>
      <c r="Q798" s="228">
        <v>0</v>
      </c>
      <c r="R798" s="228">
        <f>Q798*H798</f>
        <v>0</v>
      </c>
      <c r="S798" s="228">
        <v>0</v>
      </c>
      <c r="T798" s="229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0" t="s">
        <v>128</v>
      </c>
      <c r="AT798" s="230" t="s">
        <v>123</v>
      </c>
      <c r="AU798" s="230" t="s">
        <v>85</v>
      </c>
      <c r="AY798" s="18" t="s">
        <v>121</v>
      </c>
      <c r="BE798" s="231">
        <f>IF(N798="základní",J798,0)</f>
        <v>0</v>
      </c>
      <c r="BF798" s="231">
        <f>IF(N798="snížená",J798,0)</f>
        <v>0</v>
      </c>
      <c r="BG798" s="231">
        <f>IF(N798="zákl. přenesená",J798,0)</f>
        <v>0</v>
      </c>
      <c r="BH798" s="231">
        <f>IF(N798="sníž. přenesená",J798,0)</f>
        <v>0</v>
      </c>
      <c r="BI798" s="231">
        <f>IF(N798="nulová",J798,0)</f>
        <v>0</v>
      </c>
      <c r="BJ798" s="18" t="s">
        <v>82</v>
      </c>
      <c r="BK798" s="231">
        <f>ROUND(I798*H798,2)</f>
        <v>0</v>
      </c>
      <c r="BL798" s="18" t="s">
        <v>128</v>
      </c>
      <c r="BM798" s="230" t="s">
        <v>1070</v>
      </c>
    </row>
    <row r="799" s="13" customFormat="1">
      <c r="A799" s="13"/>
      <c r="B799" s="232"/>
      <c r="C799" s="233"/>
      <c r="D799" s="234" t="s">
        <v>130</v>
      </c>
      <c r="E799" s="235" t="s">
        <v>1</v>
      </c>
      <c r="F799" s="236" t="s">
        <v>1023</v>
      </c>
      <c r="G799" s="233"/>
      <c r="H799" s="237">
        <v>369.13999999999999</v>
      </c>
      <c r="I799" s="238"/>
      <c r="J799" s="233"/>
      <c r="K799" s="233"/>
      <c r="L799" s="239"/>
      <c r="M799" s="240"/>
      <c r="N799" s="241"/>
      <c r="O799" s="241"/>
      <c r="P799" s="241"/>
      <c r="Q799" s="241"/>
      <c r="R799" s="241"/>
      <c r="S799" s="241"/>
      <c r="T799" s="242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3" t="s">
        <v>130</v>
      </c>
      <c r="AU799" s="243" t="s">
        <v>85</v>
      </c>
      <c r="AV799" s="13" t="s">
        <v>85</v>
      </c>
      <c r="AW799" s="13" t="s">
        <v>32</v>
      </c>
      <c r="AX799" s="13" t="s">
        <v>77</v>
      </c>
      <c r="AY799" s="243" t="s">
        <v>121</v>
      </c>
    </row>
    <row r="800" s="13" customFormat="1">
      <c r="A800" s="13"/>
      <c r="B800" s="232"/>
      <c r="C800" s="233"/>
      <c r="D800" s="234" t="s">
        <v>130</v>
      </c>
      <c r="E800" s="235" t="s">
        <v>1</v>
      </c>
      <c r="F800" s="236" t="s">
        <v>1024</v>
      </c>
      <c r="G800" s="233"/>
      <c r="H800" s="237">
        <v>200.78999999999999</v>
      </c>
      <c r="I800" s="238"/>
      <c r="J800" s="233"/>
      <c r="K800" s="233"/>
      <c r="L800" s="239"/>
      <c r="M800" s="240"/>
      <c r="N800" s="241"/>
      <c r="O800" s="241"/>
      <c r="P800" s="241"/>
      <c r="Q800" s="241"/>
      <c r="R800" s="241"/>
      <c r="S800" s="241"/>
      <c r="T800" s="24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3" t="s">
        <v>130</v>
      </c>
      <c r="AU800" s="243" t="s">
        <v>85</v>
      </c>
      <c r="AV800" s="13" t="s">
        <v>85</v>
      </c>
      <c r="AW800" s="13" t="s">
        <v>32</v>
      </c>
      <c r="AX800" s="13" t="s">
        <v>77</v>
      </c>
      <c r="AY800" s="243" t="s">
        <v>121</v>
      </c>
    </row>
    <row r="801" s="15" customFormat="1">
      <c r="A801" s="15"/>
      <c r="B801" s="255"/>
      <c r="C801" s="256"/>
      <c r="D801" s="234" t="s">
        <v>130</v>
      </c>
      <c r="E801" s="257" t="s">
        <v>1</v>
      </c>
      <c r="F801" s="258" t="s">
        <v>134</v>
      </c>
      <c r="G801" s="256"/>
      <c r="H801" s="259">
        <v>569.92999999999995</v>
      </c>
      <c r="I801" s="260"/>
      <c r="J801" s="256"/>
      <c r="K801" s="256"/>
      <c r="L801" s="261"/>
      <c r="M801" s="262"/>
      <c r="N801" s="263"/>
      <c r="O801" s="263"/>
      <c r="P801" s="263"/>
      <c r="Q801" s="263"/>
      <c r="R801" s="263"/>
      <c r="S801" s="263"/>
      <c r="T801" s="264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5" t="s">
        <v>130</v>
      </c>
      <c r="AU801" s="265" t="s">
        <v>85</v>
      </c>
      <c r="AV801" s="15" t="s">
        <v>128</v>
      </c>
      <c r="AW801" s="15" t="s">
        <v>32</v>
      </c>
      <c r="AX801" s="15" t="s">
        <v>82</v>
      </c>
      <c r="AY801" s="265" t="s">
        <v>121</v>
      </c>
    </row>
    <row r="802" s="12" customFormat="1" ht="22.8" customHeight="1">
      <c r="A802" s="12"/>
      <c r="B802" s="203"/>
      <c r="C802" s="204"/>
      <c r="D802" s="205" t="s">
        <v>76</v>
      </c>
      <c r="E802" s="217" t="s">
        <v>1071</v>
      </c>
      <c r="F802" s="217" t="s">
        <v>1072</v>
      </c>
      <c r="G802" s="204"/>
      <c r="H802" s="204"/>
      <c r="I802" s="207"/>
      <c r="J802" s="218">
        <f>BK802</f>
        <v>0</v>
      </c>
      <c r="K802" s="204"/>
      <c r="L802" s="209"/>
      <c r="M802" s="210"/>
      <c r="N802" s="211"/>
      <c r="O802" s="211"/>
      <c r="P802" s="212">
        <f>SUM(P803:P804)</f>
        <v>0</v>
      </c>
      <c r="Q802" s="211"/>
      <c r="R802" s="212">
        <f>SUM(R803:R804)</f>
        <v>0</v>
      </c>
      <c r="S802" s="211"/>
      <c r="T802" s="213">
        <f>SUM(T803:T804)</f>
        <v>0</v>
      </c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R802" s="214" t="s">
        <v>82</v>
      </c>
      <c r="AT802" s="215" t="s">
        <v>76</v>
      </c>
      <c r="AU802" s="215" t="s">
        <v>82</v>
      </c>
      <c r="AY802" s="214" t="s">
        <v>121</v>
      </c>
      <c r="BK802" s="216">
        <f>SUM(BK803:BK804)</f>
        <v>0</v>
      </c>
    </row>
    <row r="803" s="2" customFormat="1" ht="33" customHeight="1">
      <c r="A803" s="39"/>
      <c r="B803" s="40"/>
      <c r="C803" s="219" t="s">
        <v>1073</v>
      </c>
      <c r="D803" s="219" t="s">
        <v>123</v>
      </c>
      <c r="E803" s="220" t="s">
        <v>1074</v>
      </c>
      <c r="F803" s="221" t="s">
        <v>1075</v>
      </c>
      <c r="G803" s="222" t="s">
        <v>256</v>
      </c>
      <c r="H803" s="223">
        <v>2551.4929999999999</v>
      </c>
      <c r="I803" s="224"/>
      <c r="J803" s="225">
        <f>ROUND(I803*H803,2)</f>
        <v>0</v>
      </c>
      <c r="K803" s="221" t="s">
        <v>127</v>
      </c>
      <c r="L803" s="45"/>
      <c r="M803" s="226" t="s">
        <v>1</v>
      </c>
      <c r="N803" s="227" t="s">
        <v>42</v>
      </c>
      <c r="O803" s="92"/>
      <c r="P803" s="228">
        <f>O803*H803</f>
        <v>0</v>
      </c>
      <c r="Q803" s="228">
        <v>0</v>
      </c>
      <c r="R803" s="228">
        <f>Q803*H803</f>
        <v>0</v>
      </c>
      <c r="S803" s="228">
        <v>0</v>
      </c>
      <c r="T803" s="229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30" t="s">
        <v>128</v>
      </c>
      <c r="AT803" s="230" t="s">
        <v>123</v>
      </c>
      <c r="AU803" s="230" t="s">
        <v>85</v>
      </c>
      <c r="AY803" s="18" t="s">
        <v>121</v>
      </c>
      <c r="BE803" s="231">
        <f>IF(N803="základní",J803,0)</f>
        <v>0</v>
      </c>
      <c r="BF803" s="231">
        <f>IF(N803="snížená",J803,0)</f>
        <v>0</v>
      </c>
      <c r="BG803" s="231">
        <f>IF(N803="zákl. přenesená",J803,0)</f>
        <v>0</v>
      </c>
      <c r="BH803" s="231">
        <f>IF(N803="sníž. přenesená",J803,0)</f>
        <v>0</v>
      </c>
      <c r="BI803" s="231">
        <f>IF(N803="nulová",J803,0)</f>
        <v>0</v>
      </c>
      <c r="BJ803" s="18" t="s">
        <v>82</v>
      </c>
      <c r="BK803" s="231">
        <f>ROUND(I803*H803,2)</f>
        <v>0</v>
      </c>
      <c r="BL803" s="18" t="s">
        <v>128</v>
      </c>
      <c r="BM803" s="230" t="s">
        <v>1076</v>
      </c>
    </row>
    <row r="804" s="2" customFormat="1" ht="33" customHeight="1">
      <c r="A804" s="39"/>
      <c r="B804" s="40"/>
      <c r="C804" s="219" t="s">
        <v>1077</v>
      </c>
      <c r="D804" s="219" t="s">
        <v>123</v>
      </c>
      <c r="E804" s="220" t="s">
        <v>1078</v>
      </c>
      <c r="F804" s="221" t="s">
        <v>1079</v>
      </c>
      <c r="G804" s="222" t="s">
        <v>256</v>
      </c>
      <c r="H804" s="223">
        <v>2551.4929999999999</v>
      </c>
      <c r="I804" s="224"/>
      <c r="J804" s="225">
        <f>ROUND(I804*H804,2)</f>
        <v>0</v>
      </c>
      <c r="K804" s="221" t="s">
        <v>127</v>
      </c>
      <c r="L804" s="45"/>
      <c r="M804" s="290" t="s">
        <v>1</v>
      </c>
      <c r="N804" s="291" t="s">
        <v>42</v>
      </c>
      <c r="O804" s="292"/>
      <c r="P804" s="293">
        <f>O804*H804</f>
        <v>0</v>
      </c>
      <c r="Q804" s="293">
        <v>0</v>
      </c>
      <c r="R804" s="293">
        <f>Q804*H804</f>
        <v>0</v>
      </c>
      <c r="S804" s="293">
        <v>0</v>
      </c>
      <c r="T804" s="294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0" t="s">
        <v>128</v>
      </c>
      <c r="AT804" s="230" t="s">
        <v>123</v>
      </c>
      <c r="AU804" s="230" t="s">
        <v>85</v>
      </c>
      <c r="AY804" s="18" t="s">
        <v>121</v>
      </c>
      <c r="BE804" s="231">
        <f>IF(N804="základní",J804,0)</f>
        <v>0</v>
      </c>
      <c r="BF804" s="231">
        <f>IF(N804="snížená",J804,0)</f>
        <v>0</v>
      </c>
      <c r="BG804" s="231">
        <f>IF(N804="zákl. přenesená",J804,0)</f>
        <v>0</v>
      </c>
      <c r="BH804" s="231">
        <f>IF(N804="sníž. přenesená",J804,0)</f>
        <v>0</v>
      </c>
      <c r="BI804" s="231">
        <f>IF(N804="nulová",J804,0)</f>
        <v>0</v>
      </c>
      <c r="BJ804" s="18" t="s">
        <v>82</v>
      </c>
      <c r="BK804" s="231">
        <f>ROUND(I804*H804,2)</f>
        <v>0</v>
      </c>
      <c r="BL804" s="18" t="s">
        <v>128</v>
      </c>
      <c r="BM804" s="230" t="s">
        <v>1080</v>
      </c>
    </row>
    <row r="805" s="2" customFormat="1" ht="6.96" customHeight="1">
      <c r="A805" s="39"/>
      <c r="B805" s="67"/>
      <c r="C805" s="68"/>
      <c r="D805" s="68"/>
      <c r="E805" s="68"/>
      <c r="F805" s="68"/>
      <c r="G805" s="68"/>
      <c r="H805" s="68"/>
      <c r="I805" s="68"/>
      <c r="J805" s="68"/>
      <c r="K805" s="68"/>
      <c r="L805" s="45"/>
      <c r="M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</row>
  </sheetData>
  <sheetProtection sheet="1" autoFilter="0" formatColumns="0" formatRows="0" objects="1" scenarios="1" spinCount="100000" saltValue="UDfw9lsXW8yBRIdGm1Gz8e19Jz1w+Wznpi+nCaAEA6aLqjnGatKlKG7rMd6m+EVwZU72GUkUzBNeneTFRz5RFA==" hashValue="O0Xt3mH6bPSysks44puwK+Oy6AlzGARjMIRb8YeWs3Ef8NUfFH1alyfyQTyq4yaMGwEgtxZ28tsTRJQSSOwm6w==" algorithmName="SHA-512" password="CC35"/>
  <autoFilter ref="C124:K804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89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 xml:space="preserve">III/197 1 a III/197 3  Polžice  -II/200 -Oprava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1081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27. 4. 2023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ROUND((SUM(BE117:BE139)),  2)</f>
        <v>0</v>
      </c>
      <c r="G33" s="39"/>
      <c r="H33" s="39"/>
      <c r="I33" s="156">
        <v>0.20999999999999999</v>
      </c>
      <c r="J33" s="155">
        <f>ROUND(((SUM(BE117:BE139))*I33),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ROUND((SUM(BF117:BF139)),  2)</f>
        <v>0</v>
      </c>
      <c r="G34" s="39"/>
      <c r="H34" s="39"/>
      <c r="I34" s="156">
        <v>0.14999999999999999</v>
      </c>
      <c r="J34" s="155">
        <f>ROUND(((SUM(BF117:BF139))*I34),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ROUND((SUM(BG117:BG139)),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ROUND((SUM(BH117:BH139)),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ROUND((SUM(BI117:BI139)),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 xml:space="preserve">III/197 1 a III/197 3  Polžice  -II/200 -Oprava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sil. III/1971 a  III/1973  Polžice Horní M.</v>
      </c>
      <c r="G89" s="41"/>
      <c r="H89" s="41"/>
      <c r="I89" s="33" t="s">
        <v>22</v>
      </c>
      <c r="J89" s="80" t="str">
        <f>IF(J12="","",J12)</f>
        <v>27. 4. 2023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SÚS PK DomŽLICE</v>
      </c>
      <c r="G91" s="41"/>
      <c r="H91" s="41"/>
      <c r="I91" s="33" t="s">
        <v>30</v>
      </c>
      <c r="J91" s="37" t="str">
        <f>E21</f>
        <v xml:space="preserve">J.Miška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Richtroví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93</v>
      </c>
      <c r="D94" s="177"/>
      <c r="E94" s="177"/>
      <c r="F94" s="177"/>
      <c r="G94" s="177"/>
      <c r="H94" s="177"/>
      <c r="I94" s="177"/>
      <c r="J94" s="178" t="s">
        <v>94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95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96</v>
      </c>
    </row>
    <row r="97" s="9" customFormat="1" ht="24.96" customHeight="1">
      <c r="A97" s="9"/>
      <c r="B97" s="180"/>
      <c r="C97" s="181"/>
      <c r="D97" s="182" t="s">
        <v>1082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106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 xml:space="preserve">III/197 1 a III/197 3  Polžice  -II/200 -Oprava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VON - vedlejší a ostatní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sil. III/1971 a  III/1973  Polžice Horní M.</v>
      </c>
      <c r="G111" s="41"/>
      <c r="H111" s="41"/>
      <c r="I111" s="33" t="s">
        <v>22</v>
      </c>
      <c r="J111" s="80" t="str">
        <f>IF(J12="","",J12)</f>
        <v>27. 4. 2023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>SÚS PK DomŽLICE</v>
      </c>
      <c r="G113" s="41"/>
      <c r="H113" s="41"/>
      <c r="I113" s="33" t="s">
        <v>30</v>
      </c>
      <c r="J113" s="37" t="str">
        <f>E21</f>
        <v xml:space="preserve">J.Miška 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28</v>
      </c>
      <c r="D114" s="41"/>
      <c r="E114" s="41"/>
      <c r="F114" s="28" t="str">
        <f>IF(E18="","",E18)</f>
        <v>Vyplň údaj</v>
      </c>
      <c r="G114" s="41"/>
      <c r="H114" s="41"/>
      <c r="I114" s="33" t="s">
        <v>33</v>
      </c>
      <c r="J114" s="37" t="str">
        <f>E24</f>
        <v>Richtroví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107</v>
      </c>
      <c r="D116" s="195" t="s">
        <v>62</v>
      </c>
      <c r="E116" s="195" t="s">
        <v>58</v>
      </c>
      <c r="F116" s="195" t="s">
        <v>59</v>
      </c>
      <c r="G116" s="195" t="s">
        <v>108</v>
      </c>
      <c r="H116" s="195" t="s">
        <v>109</v>
      </c>
      <c r="I116" s="195" t="s">
        <v>110</v>
      </c>
      <c r="J116" s="195" t="s">
        <v>94</v>
      </c>
      <c r="K116" s="196" t="s">
        <v>111</v>
      </c>
      <c r="L116" s="197"/>
      <c r="M116" s="101" t="s">
        <v>1</v>
      </c>
      <c r="N116" s="102" t="s">
        <v>41</v>
      </c>
      <c r="O116" s="102" t="s">
        <v>112</v>
      </c>
      <c r="P116" s="102" t="s">
        <v>113</v>
      </c>
      <c r="Q116" s="102" t="s">
        <v>114</v>
      </c>
      <c r="R116" s="102" t="s">
        <v>115</v>
      </c>
      <c r="S116" s="102" t="s">
        <v>116</v>
      </c>
      <c r="T116" s="103" t="s">
        <v>117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118</v>
      </c>
      <c r="D117" s="41"/>
      <c r="E117" s="41"/>
      <c r="F117" s="41"/>
      <c r="G117" s="41"/>
      <c r="H117" s="41"/>
      <c r="I117" s="41"/>
      <c r="J117" s="198">
        <f>BK117</f>
        <v>0</v>
      </c>
      <c r="K117" s="41"/>
      <c r="L117" s="45"/>
      <c r="M117" s="104"/>
      <c r="N117" s="199"/>
      <c r="O117" s="105"/>
      <c r="P117" s="200">
        <f>P118</f>
        <v>0</v>
      </c>
      <c r="Q117" s="105"/>
      <c r="R117" s="200">
        <f>R118</f>
        <v>0</v>
      </c>
      <c r="S117" s="105"/>
      <c r="T117" s="201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76</v>
      </c>
      <c r="AU117" s="18" t="s">
        <v>96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76</v>
      </c>
      <c r="E118" s="206" t="s">
        <v>1083</v>
      </c>
      <c r="F118" s="206" t="s">
        <v>1084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SUM(P119:P139)</f>
        <v>0</v>
      </c>
      <c r="Q118" s="211"/>
      <c r="R118" s="212">
        <f>SUM(R119:R139)</f>
        <v>0</v>
      </c>
      <c r="S118" s="211"/>
      <c r="T118" s="213">
        <f>SUM(T119:T139)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151</v>
      </c>
      <c r="AT118" s="215" t="s">
        <v>76</v>
      </c>
      <c r="AU118" s="215" t="s">
        <v>77</v>
      </c>
      <c r="AY118" s="214" t="s">
        <v>121</v>
      </c>
      <c r="BK118" s="216">
        <f>SUM(BK119:BK139)</f>
        <v>0</v>
      </c>
    </row>
    <row r="119" s="2" customFormat="1" ht="16.5" customHeight="1">
      <c r="A119" s="39"/>
      <c r="B119" s="40"/>
      <c r="C119" s="219" t="s">
        <v>82</v>
      </c>
      <c r="D119" s="219" t="s">
        <v>123</v>
      </c>
      <c r="E119" s="220" t="s">
        <v>1085</v>
      </c>
      <c r="F119" s="221" t="s">
        <v>1086</v>
      </c>
      <c r="G119" s="222" t="s">
        <v>1087</v>
      </c>
      <c r="H119" s="223">
        <v>1</v>
      </c>
      <c r="I119" s="224"/>
      <c r="J119" s="225">
        <f>ROUND(I119*H119,2)</f>
        <v>0</v>
      </c>
      <c r="K119" s="221" t="s">
        <v>1</v>
      </c>
      <c r="L119" s="45"/>
      <c r="M119" s="226" t="s">
        <v>1</v>
      </c>
      <c r="N119" s="227" t="s">
        <v>42</v>
      </c>
      <c r="O119" s="92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1088</v>
      </c>
      <c r="AT119" s="230" t="s">
        <v>123</v>
      </c>
      <c r="AU119" s="230" t="s">
        <v>82</v>
      </c>
      <c r="AY119" s="18" t="s">
        <v>121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82</v>
      </c>
      <c r="BK119" s="231">
        <f>ROUND(I119*H119,2)</f>
        <v>0</v>
      </c>
      <c r="BL119" s="18" t="s">
        <v>1088</v>
      </c>
      <c r="BM119" s="230" t="s">
        <v>1089</v>
      </c>
    </row>
    <row r="120" s="2" customFormat="1" ht="16.5" customHeight="1">
      <c r="A120" s="39"/>
      <c r="B120" s="40"/>
      <c r="C120" s="219" t="s">
        <v>85</v>
      </c>
      <c r="D120" s="219" t="s">
        <v>123</v>
      </c>
      <c r="E120" s="220" t="s">
        <v>1090</v>
      </c>
      <c r="F120" s="221" t="s">
        <v>1091</v>
      </c>
      <c r="G120" s="222" t="s">
        <v>1087</v>
      </c>
      <c r="H120" s="223">
        <v>1</v>
      </c>
      <c r="I120" s="224"/>
      <c r="J120" s="225">
        <f>ROUND(I120*H120,2)</f>
        <v>0</v>
      </c>
      <c r="K120" s="221" t="s">
        <v>1</v>
      </c>
      <c r="L120" s="45"/>
      <c r="M120" s="226" t="s">
        <v>1</v>
      </c>
      <c r="N120" s="227" t="s">
        <v>42</v>
      </c>
      <c r="O120" s="92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0" t="s">
        <v>1088</v>
      </c>
      <c r="AT120" s="230" t="s">
        <v>123</v>
      </c>
      <c r="AU120" s="230" t="s">
        <v>82</v>
      </c>
      <c r="AY120" s="18" t="s">
        <v>121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8" t="s">
        <v>82</v>
      </c>
      <c r="BK120" s="231">
        <f>ROUND(I120*H120,2)</f>
        <v>0</v>
      </c>
      <c r="BL120" s="18" t="s">
        <v>1088</v>
      </c>
      <c r="BM120" s="230" t="s">
        <v>1092</v>
      </c>
    </row>
    <row r="121" s="2" customFormat="1" ht="24.15" customHeight="1">
      <c r="A121" s="39"/>
      <c r="B121" s="40"/>
      <c r="C121" s="219" t="s">
        <v>133</v>
      </c>
      <c r="D121" s="219" t="s">
        <v>123</v>
      </c>
      <c r="E121" s="220" t="s">
        <v>1093</v>
      </c>
      <c r="F121" s="221" t="s">
        <v>1094</v>
      </c>
      <c r="G121" s="222" t="s">
        <v>1087</v>
      </c>
      <c r="H121" s="223">
        <v>1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42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1088</v>
      </c>
      <c r="AT121" s="230" t="s">
        <v>123</v>
      </c>
      <c r="AU121" s="230" t="s">
        <v>82</v>
      </c>
      <c r="AY121" s="18" t="s">
        <v>121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82</v>
      </c>
      <c r="BK121" s="231">
        <f>ROUND(I121*H121,2)</f>
        <v>0</v>
      </c>
      <c r="BL121" s="18" t="s">
        <v>1088</v>
      </c>
      <c r="BM121" s="230" t="s">
        <v>1095</v>
      </c>
    </row>
    <row r="122" s="2" customFormat="1" ht="16.5" customHeight="1">
      <c r="A122" s="39"/>
      <c r="B122" s="40"/>
      <c r="C122" s="219" t="s">
        <v>128</v>
      </c>
      <c r="D122" s="219" t="s">
        <v>123</v>
      </c>
      <c r="E122" s="220" t="s">
        <v>1096</v>
      </c>
      <c r="F122" s="221" t="s">
        <v>1097</v>
      </c>
      <c r="G122" s="222" t="s">
        <v>1087</v>
      </c>
      <c r="H122" s="223">
        <v>1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42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1088</v>
      </c>
      <c r="AT122" s="230" t="s">
        <v>123</v>
      </c>
      <c r="AU122" s="230" t="s">
        <v>82</v>
      </c>
      <c r="AY122" s="18" t="s">
        <v>121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82</v>
      </c>
      <c r="BK122" s="231">
        <f>ROUND(I122*H122,2)</f>
        <v>0</v>
      </c>
      <c r="BL122" s="18" t="s">
        <v>1088</v>
      </c>
      <c r="BM122" s="230" t="s">
        <v>1098</v>
      </c>
    </row>
    <row r="123" s="2" customFormat="1" ht="16.5" customHeight="1">
      <c r="A123" s="39"/>
      <c r="B123" s="40"/>
      <c r="C123" s="219" t="s">
        <v>151</v>
      </c>
      <c r="D123" s="219" t="s">
        <v>123</v>
      </c>
      <c r="E123" s="220" t="s">
        <v>1099</v>
      </c>
      <c r="F123" s="221" t="s">
        <v>1100</v>
      </c>
      <c r="G123" s="222" t="s">
        <v>1087</v>
      </c>
      <c r="H123" s="223">
        <v>1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1088</v>
      </c>
      <c r="AT123" s="230" t="s">
        <v>123</v>
      </c>
      <c r="AU123" s="230" t="s">
        <v>82</v>
      </c>
      <c r="AY123" s="18" t="s">
        <v>121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82</v>
      </c>
      <c r="BK123" s="231">
        <f>ROUND(I123*H123,2)</f>
        <v>0</v>
      </c>
      <c r="BL123" s="18" t="s">
        <v>1088</v>
      </c>
      <c r="BM123" s="230" t="s">
        <v>1101</v>
      </c>
    </row>
    <row r="124" s="2" customFormat="1" ht="16.5" customHeight="1">
      <c r="A124" s="39"/>
      <c r="B124" s="40"/>
      <c r="C124" s="219" t="s">
        <v>156</v>
      </c>
      <c r="D124" s="219" t="s">
        <v>123</v>
      </c>
      <c r="E124" s="220" t="s">
        <v>1102</v>
      </c>
      <c r="F124" s="221" t="s">
        <v>1103</v>
      </c>
      <c r="G124" s="222" t="s">
        <v>1087</v>
      </c>
      <c r="H124" s="223">
        <v>1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1088</v>
      </c>
      <c r="AT124" s="230" t="s">
        <v>123</v>
      </c>
      <c r="AU124" s="230" t="s">
        <v>82</v>
      </c>
      <c r="AY124" s="18" t="s">
        <v>121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82</v>
      </c>
      <c r="BK124" s="231">
        <f>ROUND(I124*H124,2)</f>
        <v>0</v>
      </c>
      <c r="BL124" s="18" t="s">
        <v>1088</v>
      </c>
      <c r="BM124" s="230" t="s">
        <v>1104</v>
      </c>
    </row>
    <row r="125" s="2" customFormat="1">
      <c r="A125" s="39"/>
      <c r="B125" s="40"/>
      <c r="C125" s="41"/>
      <c r="D125" s="234" t="s">
        <v>138</v>
      </c>
      <c r="E125" s="41"/>
      <c r="F125" s="266" t="s">
        <v>1105</v>
      </c>
      <c r="G125" s="41"/>
      <c r="H125" s="41"/>
      <c r="I125" s="267"/>
      <c r="J125" s="41"/>
      <c r="K125" s="41"/>
      <c r="L125" s="45"/>
      <c r="M125" s="268"/>
      <c r="N125" s="269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138</v>
      </c>
      <c r="AU125" s="18" t="s">
        <v>82</v>
      </c>
    </row>
    <row r="126" s="2" customFormat="1" ht="21.75" customHeight="1">
      <c r="A126" s="39"/>
      <c r="B126" s="40"/>
      <c r="C126" s="219" t="s">
        <v>161</v>
      </c>
      <c r="D126" s="219" t="s">
        <v>123</v>
      </c>
      <c r="E126" s="220" t="s">
        <v>1106</v>
      </c>
      <c r="F126" s="221" t="s">
        <v>1107</v>
      </c>
      <c r="G126" s="222" t="s">
        <v>336</v>
      </c>
      <c r="H126" s="223">
        <v>4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1088</v>
      </c>
      <c r="AT126" s="230" t="s">
        <v>123</v>
      </c>
      <c r="AU126" s="230" t="s">
        <v>82</v>
      </c>
      <c r="AY126" s="18" t="s">
        <v>121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82</v>
      </c>
      <c r="BK126" s="231">
        <f>ROUND(I126*H126,2)</f>
        <v>0</v>
      </c>
      <c r="BL126" s="18" t="s">
        <v>1088</v>
      </c>
      <c r="BM126" s="230" t="s">
        <v>1108</v>
      </c>
    </row>
    <row r="127" s="13" customFormat="1">
      <c r="A127" s="13"/>
      <c r="B127" s="232"/>
      <c r="C127" s="233"/>
      <c r="D127" s="234" t="s">
        <v>130</v>
      </c>
      <c r="E127" s="235" t="s">
        <v>1</v>
      </c>
      <c r="F127" s="236" t="s">
        <v>128</v>
      </c>
      <c r="G127" s="233"/>
      <c r="H127" s="237">
        <v>4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130</v>
      </c>
      <c r="AU127" s="243" t="s">
        <v>82</v>
      </c>
      <c r="AV127" s="13" t="s">
        <v>85</v>
      </c>
      <c r="AW127" s="13" t="s">
        <v>32</v>
      </c>
      <c r="AX127" s="13" t="s">
        <v>82</v>
      </c>
      <c r="AY127" s="243" t="s">
        <v>121</v>
      </c>
    </row>
    <row r="128" s="2" customFormat="1" ht="16.5" customHeight="1">
      <c r="A128" s="39"/>
      <c r="B128" s="40"/>
      <c r="C128" s="219" t="s">
        <v>166</v>
      </c>
      <c r="D128" s="219" t="s">
        <v>123</v>
      </c>
      <c r="E128" s="220" t="s">
        <v>1109</v>
      </c>
      <c r="F128" s="221" t="s">
        <v>1110</v>
      </c>
      <c r="G128" s="222" t="s">
        <v>1087</v>
      </c>
      <c r="H128" s="223">
        <v>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1088</v>
      </c>
      <c r="AT128" s="230" t="s">
        <v>123</v>
      </c>
      <c r="AU128" s="230" t="s">
        <v>82</v>
      </c>
      <c r="AY128" s="18" t="s">
        <v>121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82</v>
      </c>
      <c r="BK128" s="231">
        <f>ROUND(I128*H128,2)</f>
        <v>0</v>
      </c>
      <c r="BL128" s="18" t="s">
        <v>1088</v>
      </c>
      <c r="BM128" s="230" t="s">
        <v>1111</v>
      </c>
    </row>
    <row r="129" s="2" customFormat="1" ht="16.5" customHeight="1">
      <c r="A129" s="39"/>
      <c r="B129" s="40"/>
      <c r="C129" s="219" t="s">
        <v>170</v>
      </c>
      <c r="D129" s="219" t="s">
        <v>123</v>
      </c>
      <c r="E129" s="220" t="s">
        <v>1112</v>
      </c>
      <c r="F129" s="221" t="s">
        <v>1113</v>
      </c>
      <c r="G129" s="222" t="s">
        <v>1087</v>
      </c>
      <c r="H129" s="223">
        <v>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1088</v>
      </c>
      <c r="AT129" s="230" t="s">
        <v>123</v>
      </c>
      <c r="AU129" s="230" t="s">
        <v>82</v>
      </c>
      <c r="AY129" s="18" t="s">
        <v>121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82</v>
      </c>
      <c r="BK129" s="231">
        <f>ROUND(I129*H129,2)</f>
        <v>0</v>
      </c>
      <c r="BL129" s="18" t="s">
        <v>1088</v>
      </c>
      <c r="BM129" s="230" t="s">
        <v>1114</v>
      </c>
    </row>
    <row r="130" s="2" customFormat="1" ht="16.5" customHeight="1">
      <c r="A130" s="39"/>
      <c r="B130" s="40"/>
      <c r="C130" s="219" t="s">
        <v>176</v>
      </c>
      <c r="D130" s="219" t="s">
        <v>123</v>
      </c>
      <c r="E130" s="220" t="s">
        <v>1115</v>
      </c>
      <c r="F130" s="221" t="s">
        <v>1116</v>
      </c>
      <c r="G130" s="222" t="s">
        <v>1087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1088</v>
      </c>
      <c r="AT130" s="230" t="s">
        <v>123</v>
      </c>
      <c r="AU130" s="230" t="s">
        <v>82</v>
      </c>
      <c r="AY130" s="18" t="s">
        <v>121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82</v>
      </c>
      <c r="BK130" s="231">
        <f>ROUND(I130*H130,2)</f>
        <v>0</v>
      </c>
      <c r="BL130" s="18" t="s">
        <v>1088</v>
      </c>
      <c r="BM130" s="230" t="s">
        <v>1117</v>
      </c>
    </row>
    <row r="131" s="2" customFormat="1" ht="16.5" customHeight="1">
      <c r="A131" s="39"/>
      <c r="B131" s="40"/>
      <c r="C131" s="219" t="s">
        <v>181</v>
      </c>
      <c r="D131" s="219" t="s">
        <v>123</v>
      </c>
      <c r="E131" s="220" t="s">
        <v>1118</v>
      </c>
      <c r="F131" s="221" t="s">
        <v>1119</v>
      </c>
      <c r="G131" s="222" t="s">
        <v>1087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1088</v>
      </c>
      <c r="AT131" s="230" t="s">
        <v>123</v>
      </c>
      <c r="AU131" s="230" t="s">
        <v>82</v>
      </c>
      <c r="AY131" s="18" t="s">
        <v>121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82</v>
      </c>
      <c r="BK131" s="231">
        <f>ROUND(I131*H131,2)</f>
        <v>0</v>
      </c>
      <c r="BL131" s="18" t="s">
        <v>1088</v>
      </c>
      <c r="BM131" s="230" t="s">
        <v>1120</v>
      </c>
    </row>
    <row r="132" s="2" customFormat="1">
      <c r="A132" s="39"/>
      <c r="B132" s="40"/>
      <c r="C132" s="41"/>
      <c r="D132" s="234" t="s">
        <v>138</v>
      </c>
      <c r="E132" s="41"/>
      <c r="F132" s="266" t="s">
        <v>1121</v>
      </c>
      <c r="G132" s="41"/>
      <c r="H132" s="41"/>
      <c r="I132" s="267"/>
      <c r="J132" s="41"/>
      <c r="K132" s="41"/>
      <c r="L132" s="45"/>
      <c r="M132" s="268"/>
      <c r="N132" s="269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138</v>
      </c>
      <c r="AU132" s="18" t="s">
        <v>82</v>
      </c>
    </row>
    <row r="133" s="2" customFormat="1" ht="24.15" customHeight="1">
      <c r="A133" s="39"/>
      <c r="B133" s="40"/>
      <c r="C133" s="219" t="s">
        <v>198</v>
      </c>
      <c r="D133" s="219" t="s">
        <v>123</v>
      </c>
      <c r="E133" s="220" t="s">
        <v>1122</v>
      </c>
      <c r="F133" s="221" t="s">
        <v>1123</v>
      </c>
      <c r="G133" s="222" t="s">
        <v>1087</v>
      </c>
      <c r="H133" s="223">
        <v>1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1088</v>
      </c>
      <c r="AT133" s="230" t="s">
        <v>123</v>
      </c>
      <c r="AU133" s="230" t="s">
        <v>82</v>
      </c>
      <c r="AY133" s="18" t="s">
        <v>121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82</v>
      </c>
      <c r="BK133" s="231">
        <f>ROUND(I133*H133,2)</f>
        <v>0</v>
      </c>
      <c r="BL133" s="18" t="s">
        <v>1088</v>
      </c>
      <c r="BM133" s="230" t="s">
        <v>1124</v>
      </c>
    </row>
    <row r="134" s="2" customFormat="1">
      <c r="A134" s="39"/>
      <c r="B134" s="40"/>
      <c r="C134" s="41"/>
      <c r="D134" s="234" t="s">
        <v>138</v>
      </c>
      <c r="E134" s="41"/>
      <c r="F134" s="266" t="s">
        <v>1125</v>
      </c>
      <c r="G134" s="41"/>
      <c r="H134" s="41"/>
      <c r="I134" s="267"/>
      <c r="J134" s="41"/>
      <c r="K134" s="41"/>
      <c r="L134" s="45"/>
      <c r="M134" s="268"/>
      <c r="N134" s="269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138</v>
      </c>
      <c r="AU134" s="18" t="s">
        <v>82</v>
      </c>
    </row>
    <row r="135" s="2" customFormat="1" ht="16.5" customHeight="1">
      <c r="A135" s="39"/>
      <c r="B135" s="40"/>
      <c r="C135" s="219" t="s">
        <v>203</v>
      </c>
      <c r="D135" s="219" t="s">
        <v>123</v>
      </c>
      <c r="E135" s="220" t="s">
        <v>1126</v>
      </c>
      <c r="F135" s="221" t="s">
        <v>1127</v>
      </c>
      <c r="G135" s="222" t="s">
        <v>1087</v>
      </c>
      <c r="H135" s="223">
        <v>1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1088</v>
      </c>
      <c r="AT135" s="230" t="s">
        <v>123</v>
      </c>
      <c r="AU135" s="230" t="s">
        <v>82</v>
      </c>
      <c r="AY135" s="18" t="s">
        <v>121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82</v>
      </c>
      <c r="BK135" s="231">
        <f>ROUND(I135*H135,2)</f>
        <v>0</v>
      </c>
      <c r="BL135" s="18" t="s">
        <v>1088</v>
      </c>
      <c r="BM135" s="230" t="s">
        <v>1128</v>
      </c>
    </row>
    <row r="136" s="2" customFormat="1">
      <c r="A136" s="39"/>
      <c r="B136" s="40"/>
      <c r="C136" s="41"/>
      <c r="D136" s="234" t="s">
        <v>138</v>
      </c>
      <c r="E136" s="41"/>
      <c r="F136" s="266" t="s">
        <v>1129</v>
      </c>
      <c r="G136" s="41"/>
      <c r="H136" s="41"/>
      <c r="I136" s="267"/>
      <c r="J136" s="41"/>
      <c r="K136" s="41"/>
      <c r="L136" s="45"/>
      <c r="M136" s="268"/>
      <c r="N136" s="269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138</v>
      </c>
      <c r="AU136" s="18" t="s">
        <v>82</v>
      </c>
    </row>
    <row r="137" s="2" customFormat="1" ht="16.5" customHeight="1">
      <c r="A137" s="39"/>
      <c r="B137" s="40"/>
      <c r="C137" s="219" t="s">
        <v>213</v>
      </c>
      <c r="D137" s="219" t="s">
        <v>123</v>
      </c>
      <c r="E137" s="220" t="s">
        <v>1130</v>
      </c>
      <c r="F137" s="221" t="s">
        <v>1131</v>
      </c>
      <c r="G137" s="222" t="s">
        <v>1087</v>
      </c>
      <c r="H137" s="223">
        <v>1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1088</v>
      </c>
      <c r="AT137" s="230" t="s">
        <v>123</v>
      </c>
      <c r="AU137" s="230" t="s">
        <v>82</v>
      </c>
      <c r="AY137" s="18" t="s">
        <v>121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82</v>
      </c>
      <c r="BK137" s="231">
        <f>ROUND(I137*H137,2)</f>
        <v>0</v>
      </c>
      <c r="BL137" s="18" t="s">
        <v>1088</v>
      </c>
      <c r="BM137" s="230" t="s">
        <v>1132</v>
      </c>
    </row>
    <row r="138" s="2" customFormat="1" ht="24.15" customHeight="1">
      <c r="A138" s="39"/>
      <c r="B138" s="40"/>
      <c r="C138" s="219" t="s">
        <v>8</v>
      </c>
      <c r="D138" s="219" t="s">
        <v>123</v>
      </c>
      <c r="E138" s="220" t="s">
        <v>1133</v>
      </c>
      <c r="F138" s="221" t="s">
        <v>1134</v>
      </c>
      <c r="G138" s="222" t="s">
        <v>1087</v>
      </c>
      <c r="H138" s="223">
        <v>1</v>
      </c>
      <c r="I138" s="224"/>
      <c r="J138" s="225">
        <f>ROUND(I138*H138,2)</f>
        <v>0</v>
      </c>
      <c r="K138" s="221" t="s">
        <v>127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1088</v>
      </c>
      <c r="AT138" s="230" t="s">
        <v>123</v>
      </c>
      <c r="AU138" s="230" t="s">
        <v>82</v>
      </c>
      <c r="AY138" s="18" t="s">
        <v>121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82</v>
      </c>
      <c r="BK138" s="231">
        <f>ROUND(I138*H138,2)</f>
        <v>0</v>
      </c>
      <c r="BL138" s="18" t="s">
        <v>1088</v>
      </c>
      <c r="BM138" s="230" t="s">
        <v>1135</v>
      </c>
    </row>
    <row r="139" s="2" customFormat="1">
      <c r="A139" s="39"/>
      <c r="B139" s="40"/>
      <c r="C139" s="41"/>
      <c r="D139" s="234" t="s">
        <v>138</v>
      </c>
      <c r="E139" s="41"/>
      <c r="F139" s="266" t="s">
        <v>1136</v>
      </c>
      <c r="G139" s="41"/>
      <c r="H139" s="41"/>
      <c r="I139" s="267"/>
      <c r="J139" s="41"/>
      <c r="K139" s="41"/>
      <c r="L139" s="45"/>
      <c r="M139" s="295"/>
      <c r="N139" s="296"/>
      <c r="O139" s="292"/>
      <c r="P139" s="292"/>
      <c r="Q139" s="292"/>
      <c r="R139" s="292"/>
      <c r="S139" s="292"/>
      <c r="T139" s="297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138</v>
      </c>
      <c r="AU139" s="18" t="s">
        <v>82</v>
      </c>
    </row>
    <row r="140" s="2" customFormat="1" ht="6.96" customHeight="1">
      <c r="A140" s="39"/>
      <c r="B140" s="67"/>
      <c r="C140" s="68"/>
      <c r="D140" s="68"/>
      <c r="E140" s="68"/>
      <c r="F140" s="68"/>
      <c r="G140" s="68"/>
      <c r="H140" s="68"/>
      <c r="I140" s="68"/>
      <c r="J140" s="68"/>
      <c r="K140" s="68"/>
      <c r="L140" s="45"/>
      <c r="M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</sheetData>
  <sheetProtection sheet="1" autoFilter="0" formatColumns="0" formatRows="0" objects="1" scenarios="1" spinCount="100000" saltValue="lK+FvIN9Mdov0zBWvalHZp0rfiOyo8BV7+NYcCZ8pvkSV8us6z5huEF/tuHDOHYNTs7hWg9wmmIw4kiXAeu8eg==" hashValue="9YBbMkrU/ontz9Wf7Cycm3RwAO5ByZ2HmbqEn7I+0nlGzl08O4wHB5uIEt6vzvVoPiW/0C75Fo/fQKJgqZ98yw==" algorithmName="SHA-512" password="CC35"/>
  <autoFilter ref="C116:K13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Šmucrová</dc:creator>
  <cp:lastModifiedBy>Šmucrová</cp:lastModifiedBy>
  <dcterms:created xsi:type="dcterms:W3CDTF">2023-05-09T05:23:44Z</dcterms:created>
  <dcterms:modified xsi:type="dcterms:W3CDTF">2023-05-09T05:23:51Z</dcterms:modified>
</cp:coreProperties>
</file>