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a výkazy výměr\!!!2024\žihle 2-206\aktualizace\"/>
    </mc:Choice>
  </mc:AlternateContent>
  <bookViews>
    <workbookView xWindow="0" yWindow="0" windowWidth="0" windowHeight="0"/>
  </bookViews>
  <sheets>
    <sheet name="Rekapitulace stavby" sheetId="1" r:id="rId1"/>
    <sheet name="SO 110 - KOMUNIKACE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110 - KOMUNIKACE'!$C$123:$K$204</definedName>
    <definedName name="_xlnm.Print_Area" localSheetId="1">'SO 110 - KOMUNIKACE'!$C$4:$J$76,'SO 110 - KOMUNIKACE'!$C$82:$J$105,'SO 110 - KOMUNIKACE'!$C$111:$K$204</definedName>
    <definedName name="_xlnm.Print_Titles" localSheetId="1">'SO 110 - KOMUNIKACE'!$123:$123</definedName>
    <definedName name="_xlnm._FilterDatabase" localSheetId="2" hidden="1">'VRN - Vedlejší rozpočtové...'!$C$119:$K$139</definedName>
    <definedName name="_xlnm.Print_Area" localSheetId="2">'VRN - Vedlejší rozpočtové...'!$C$4:$J$76,'VRN - Vedlejší rozpočtové...'!$C$82:$J$101,'VRN - Vedlejší rozpočtové...'!$C$107:$K$139</definedName>
    <definedName name="_xlnm.Print_Titles" localSheetId="2">'VRN - Vedlejší rozpočtové...'!$119:$119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91"/>
  <c r="J14"/>
  <c r="J12"/>
  <c r="J114"/>
  <c r="E7"/>
  <c r="E110"/>
  <c i="2" r="J37"/>
  <c r="J36"/>
  <c i="1" r="AY95"/>
  <c i="2" r="J35"/>
  <c i="1" r="AX95"/>
  <c i="2"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BK198"/>
  <c r="BK199"/>
  <c r="J197"/>
  <c r="J188"/>
  <c r="J179"/>
  <c r="BK177"/>
  <c r="BK173"/>
  <c r="J170"/>
  <c r="J162"/>
  <c r="J157"/>
  <c r="J147"/>
  <c r="J138"/>
  <c r="J131"/>
  <c r="BK197"/>
  <c r="J195"/>
  <c r="J190"/>
  <c r="J185"/>
  <c r="BK180"/>
  <c r="BK175"/>
  <c r="J168"/>
  <c r="BK162"/>
  <c r="BK147"/>
  <c r="J140"/>
  <c r="BK191"/>
  <c r="J182"/>
  <c r="J160"/>
  <c r="BK134"/>
  <c r="J127"/>
  <c r="BK185"/>
  <c r="BK179"/>
  <c r="BK158"/>
  <c r="BK141"/>
  <c r="BK131"/>
  <c r="BK127"/>
  <c i="3" r="BK133"/>
  <c r="BK127"/>
  <c r="BK124"/>
  <c r="BK123"/>
  <c r="J133"/>
  <c r="J130"/>
  <c r="J123"/>
  <c i="2" r="J201"/>
  <c r="BK202"/>
  <c r="J196"/>
  <c r="BK183"/>
  <c r="BK181"/>
  <c r="BK178"/>
  <c r="J176"/>
  <c r="BK172"/>
  <c r="BK168"/>
  <c r="J158"/>
  <c r="J150"/>
  <c r="BK140"/>
  <c r="J134"/>
  <c r="J202"/>
  <c r="BK196"/>
  <c r="BK188"/>
  <c r="BK186"/>
  <c r="J183"/>
  <c r="BK176"/>
  <c r="BK174"/>
  <c r="BK166"/>
  <c r="BK150"/>
  <c r="J145"/>
  <c r="BK138"/>
  <c r="BK190"/>
  <c r="J171"/>
  <c r="BK153"/>
  <c r="BK132"/>
  <c i="1" r="AS94"/>
  <c i="3" r="J125"/>
  <c i="2" r="BK204"/>
  <c r="J204"/>
  <c r="BK195"/>
  <c r="BK182"/>
  <c r="J175"/>
  <c r="J166"/>
  <c r="BK155"/>
  <c r="BK136"/>
  <c r="J198"/>
  <c r="J191"/>
  <c r="J178"/>
  <c r="J173"/>
  <c r="BK160"/>
  <c r="J136"/>
  <c r="J172"/>
  <c r="BK143"/>
  <c r="J181"/>
  <c r="BK165"/>
  <c r="J132"/>
  <c i="3" r="BK137"/>
  <c r="BK125"/>
  <c i="2" r="J199"/>
  <c r="BK201"/>
  <c r="BK193"/>
  <c r="J180"/>
  <c r="J174"/>
  <c r="J165"/>
  <c r="J153"/>
  <c r="J141"/>
  <c r="BK129"/>
  <c r="J193"/>
  <c r="J184"/>
  <c r="J177"/>
  <c r="BK171"/>
  <c r="J155"/>
  <c r="J143"/>
  <c r="BK184"/>
  <c r="BK145"/>
  <c r="J186"/>
  <c r="BK170"/>
  <c r="BK157"/>
  <c r="J129"/>
  <c i="3" r="BK130"/>
  <c r="J127"/>
  <c r="J137"/>
  <c r="J124"/>
  <c i="2" l="1" r="T126"/>
  <c r="R152"/>
  <c r="T164"/>
  <c r="T187"/>
  <c r="BK200"/>
  <c r="J200"/>
  <c r="J103"/>
  <c i="3" r="BK126"/>
  <c r="J126"/>
  <c r="J99"/>
  <c i="2" r="BK126"/>
  <c r="J126"/>
  <c r="J98"/>
  <c r="T152"/>
  <c r="BK164"/>
  <c r="J164"/>
  <c r="J101"/>
  <c r="R187"/>
  <c r="T200"/>
  <c i="3" r="T122"/>
  <c r="T126"/>
  <c i="2" r="P126"/>
  <c r="BK152"/>
  <c r="J152"/>
  <c r="J100"/>
  <c r="R164"/>
  <c r="P187"/>
  <c r="P200"/>
  <c i="3" r="R122"/>
  <c r="R126"/>
  <c i="2" r="R126"/>
  <c r="P152"/>
  <c r="P164"/>
  <c r="BK187"/>
  <c r="J187"/>
  <c r="J102"/>
  <c r="R200"/>
  <c i="3" r="BK122"/>
  <c r="P122"/>
  <c r="P126"/>
  <c i="2" r="BK149"/>
  <c r="J149"/>
  <c r="J99"/>
  <c r="BK203"/>
  <c r="J203"/>
  <c r="J104"/>
  <c i="3" r="BK136"/>
  <c r="J136"/>
  <c r="J100"/>
  <c i="2" r="BK125"/>
  <c r="J125"/>
  <c r="J97"/>
  <c i="3" r="E85"/>
  <c r="J92"/>
  <c r="F116"/>
  <c r="F117"/>
  <c r="BE123"/>
  <c r="BE124"/>
  <c r="BE127"/>
  <c r="BE133"/>
  <c r="J91"/>
  <c r="J89"/>
  <c r="BE125"/>
  <c r="BE130"/>
  <c r="BE137"/>
  <c i="2" r="E85"/>
  <c r="F91"/>
  <c r="F92"/>
  <c r="J120"/>
  <c r="BE134"/>
  <c r="BE140"/>
  <c r="BE155"/>
  <c r="BE162"/>
  <c r="BE168"/>
  <c r="BE172"/>
  <c r="BE178"/>
  <c r="BE180"/>
  <c r="BE183"/>
  <c r="BE184"/>
  <c r="BE127"/>
  <c r="BE129"/>
  <c r="BE141"/>
  <c r="BE147"/>
  <c r="BE158"/>
  <c r="BE165"/>
  <c r="BE176"/>
  <c r="BE181"/>
  <c r="BE186"/>
  <c r="BE188"/>
  <c r="J89"/>
  <c r="J92"/>
  <c r="BE136"/>
  <c r="BE138"/>
  <c r="BE145"/>
  <c r="BE150"/>
  <c r="BE153"/>
  <c r="BE170"/>
  <c r="BE174"/>
  <c r="BE175"/>
  <c r="BE179"/>
  <c r="BE185"/>
  <c r="BE190"/>
  <c r="BE193"/>
  <c r="BE195"/>
  <c r="BE201"/>
  <c r="BE131"/>
  <c r="BE132"/>
  <c r="BE143"/>
  <c r="BE157"/>
  <c r="BE160"/>
  <c r="BE166"/>
  <c r="BE171"/>
  <c r="BE173"/>
  <c r="BE177"/>
  <c r="BE182"/>
  <c r="BE191"/>
  <c r="BE196"/>
  <c r="BE197"/>
  <c r="BE198"/>
  <c r="BE199"/>
  <c r="BE204"/>
  <c r="BE202"/>
  <c r="F34"/>
  <c i="1" r="BA95"/>
  <c i="3" r="F37"/>
  <c i="1" r="BD96"/>
  <c i="3" r="F35"/>
  <c i="1" r="BB96"/>
  <c i="2" r="J34"/>
  <c i="1" r="AW95"/>
  <c i="3" r="F34"/>
  <c i="1" r="BA96"/>
  <c i="3" r="J34"/>
  <c i="1" r="AW96"/>
  <c i="2" r="F37"/>
  <c i="1" r="BD95"/>
  <c i="2" r="F36"/>
  <c i="1" r="BC95"/>
  <c i="2" r="F35"/>
  <c i="1" r="BB95"/>
  <c i="3" r="F36"/>
  <c i="1" r="BC96"/>
  <c i="3" l="1" r="P121"/>
  <c r="P120"/>
  <c i="1" r="AU96"/>
  <c i="3" r="R121"/>
  <c r="R120"/>
  <c i="2" r="P125"/>
  <c r="P124"/>
  <c i="1" r="AU95"/>
  <c i="3" r="BK121"/>
  <c r="BK120"/>
  <c r="J120"/>
  <c i="2" r="R125"/>
  <c r="R124"/>
  <c i="3" r="T121"/>
  <c r="T120"/>
  <c i="2" r="T125"/>
  <c r="T124"/>
  <c i="3" r="J122"/>
  <c r="J98"/>
  <c i="2" r="BK124"/>
  <c r="J124"/>
  <c r="J96"/>
  <c i="3" r="J30"/>
  <c i="1" r="AG96"/>
  <c i="2" r="J33"/>
  <c i="1" r="AV95"/>
  <c r="AT95"/>
  <c i="2" r="F33"/>
  <c i="1" r="AZ95"/>
  <c r="BB94"/>
  <c r="AX94"/>
  <c r="BA94"/>
  <c r="W30"/>
  <c r="BC94"/>
  <c r="AY94"/>
  <c r="BD94"/>
  <c r="W33"/>
  <c i="3" r="F33"/>
  <c i="1" r="AZ96"/>
  <c i="3" r="J33"/>
  <c i="1" r="AV96"/>
  <c r="AT96"/>
  <c r="AN96"/>
  <c i="3" l="1" r="J96"/>
  <c r="J121"/>
  <c r="J97"/>
  <c r="J39"/>
  <c i="1" r="AU94"/>
  <c r="W32"/>
  <c r="W31"/>
  <c i="2" r="J30"/>
  <c i="1" r="AG95"/>
  <c r="AG94"/>
  <c r="AK26"/>
  <c r="AZ94"/>
  <c r="AV94"/>
  <c r="AK29"/>
  <c r="AW94"/>
  <c r="AK30"/>
  <c l="1" r="AK35"/>
  <c i="2" r="J39"/>
  <c i="1" r="AN9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<sst xmlns="http://schemas.openxmlformats.org/spreadsheetml/2006/main">
  <si>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</si>
  <si>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</si>
  <si>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</si>
  <si>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</si>
  <si>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</si>
  <si>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{df9ced34-3695-4ce0-9bf7-943605c24d79}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</si>
  <si>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</si>
  <si>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</si>
  <si>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</si>
  <si>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</si>
  <si>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</si>
  <si>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</si>
  <si>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</si>
  <si>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</si>
  <si>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29241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</si>
  <si>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</si>
  <si>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</si>
  <si>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ŽIHLE - OPRAVA KOMUNIKACE II/206</t>
  </si>
  <si>
    <t>KSO:</t>
  </si>
  <si>
    <t>CC-CZ:</t>
  </si>
  <si>
    <t>Místo:</t>
  </si>
  <si>
    <t xml:space="preserve"> </t>
  </si>
  <si>
    <t>Datum:</t>
  </si>
  <si>
    <t>29. 8. 2024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</si>
  <si>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</si>
  <si>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</si>
  <si>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</si>
  <si>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</si>
  <si>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</si>
  <si>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</si>
  <si>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</si>
  <si>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</si>
  <si>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</si>
  <si>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</si>
  <si>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</si>
  <si>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</si>
  <si>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</si>
  <si>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</si>
  <si>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</si>
  <si>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</si>
  <si>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</si>
  <si>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</si>
  <si>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</si>
  <si>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</si>
  <si>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</si>
  <si>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</si>
  <si>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</si>
  <si>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</si>
  <si>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</si>
  <si>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</si>
  <si>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</si>
  <si>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</si>
  <si>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</si>
  <si>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</si>
  <si>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</si>
  <si>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</si>
  <si>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</si>
  <si>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</si>
  <si>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</si>
  <si>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</si>
  <si>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</si>
  <si>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</si>
  <si>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</si>
  <si>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</si>
  <si>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</si>
  <si>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</si>
  <si>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</si>
  <si>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</si>
  <si>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</si>
  <si>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</si>
  <si>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</si>
  <si>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</si>
  <si>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</si>
  <si>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</si>
  <si>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</si>
  <si>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</si>
  <si>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</si>
  <si>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</si>
  <si>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110</t>
  </si>
  <si>
    <t>KOMUNIKACE</t>
  </si>
  <si>
    <t>STA</t>
  </si>
  <si>
    <t>1</t>
  </si>
  <si>
    <t>{9ed9fe3e-b2f3-46f3-9b99-c40995e2ded6}</t>
  </si>
  <si>
    <t>2</t>
  </si>
  <si>
    <t>VRN</t>
  </si>
  <si>
    <t xml:space="preserve">Vedlejší rozpočtové náklady </t>
  </si>
  <si>
    <t>{559a6393-4136-46bd-b043-f17eb0520972}</t>
  </si>
  <si>
    <t>KRYCÍ LIST SOUPISU PRACÍ</t>
  </si>
  <si>
    <t>Objekt:</t>
  </si>
  <si>
    <t>SO 110 -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</si>
  <si>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</si>
  <si>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</si>
  <si>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</si>
  <si>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</si>
  <si>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</si>
  <si>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</si>
  <si>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</si>
  <si>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</si>
  <si>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</si>
  <si>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</si>
  <si>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</si>
  <si>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</si>
  <si>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</si>
  <si>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</si>
  <si>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</si>
  <si>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</si>
  <si>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</si>
  <si>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</si>
  <si>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</si>
  <si>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</si>
  <si>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</si>
  <si>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</si>
  <si>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</si>
  <si>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</si>
  <si>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</si>
  <si>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</si>
  <si>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</si>
  <si>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</si>
  <si>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</si>
  <si>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</si>
  <si>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</si>
  <si>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113154324</t>
  </si>
  <si>
    <t>Frézování živičného podkladu nebo krytu s naložením na dopravní prostředek plochy přes 1 000 do 10 000 m2 bez překážek v trase pruhu šířky do 1 m, tloušťky vrstvy 100 mm</t>
  </si>
  <si>
    <t>m2</t>
  </si>
  <si>
    <t>CS ÚRS 2024 01</t>
  </si>
  <si>
    <t>4</t>
  </si>
  <si>
    <t>2137436771</t>
  </si>
  <si>
    <t>VV</t>
  </si>
  <si>
    <t>"Sanace" 11540,88*0,1+126</t>
  </si>
  <si>
    <t>113154464R</t>
  </si>
  <si>
    <t>Frézování živičného podkladu nebo krytu s naložením na dopravní prostředek plochy přes 10 000 m2 s překážkami v trase pruhu šířky do 2 m, tloušťky vrstvy 110 mm</t>
  </si>
  <si>
    <t>-1623237826</t>
  </si>
  <si>
    <t>11385+1732*0,09</t>
  </si>
  <si>
    <t>3</t>
  </si>
  <si>
    <t>113203111</t>
  </si>
  <si>
    <t>Vytrhání obrub s vybouráním lože, s přemístěním hmot na skládku na vzdálenost do 3 m nebo s naložením na dopravní prostředek z dlažebních kostek</t>
  </si>
  <si>
    <t>m</t>
  </si>
  <si>
    <t>-214355885</t>
  </si>
  <si>
    <t>132254203</t>
  </si>
  <si>
    <t>Hloubení zapažených rýh šířky přes 800 do 2 000 mm strojně s urovnáním dna do předepsaného profilu a spádu v hornině třídy těžitelnosti I skupiny 3 přes 50 do 100 m3</t>
  </si>
  <si>
    <t>m3</t>
  </si>
  <si>
    <t>1731590264</t>
  </si>
  <si>
    <t>"Přípojky UV" 6*1,1*1,15</t>
  </si>
  <si>
    <t>5</t>
  </si>
  <si>
    <t>151101101</t>
  </si>
  <si>
    <t>Zřízení pažení a rozepření stěn rýh pro podzemní vedení příložné pro jakoukoliv mezerovitost, hloubky do 2 m</t>
  </si>
  <si>
    <t>359775534</t>
  </si>
  <si>
    <t>"Přípojky UV" 6*1,15*2</t>
  </si>
  <si>
    <t>6</t>
  </si>
  <si>
    <t>151101111</t>
  </si>
  <si>
    <t>Odstranění pažení a rozepření stěn rýh pro podzemní vedení s uložením materiálu na vzdálenost do 3 m od kraje výkopu příložné, hloubky do 2 m</t>
  </si>
  <si>
    <t>1547956295</t>
  </si>
  <si>
    <t>7</t>
  </si>
  <si>
    <t>162751117R</t>
  </si>
  <si>
    <t xml:space="preserve">Vodorovné přemístění výkopku nebo sypaniny po suchu na obvyklém dopravním prostředku, bez naložení výkopku, avšak se složením bez rozhrnutí z horniny třídy těžitelnosti I skupiny 1 až 3 na vzdálenost  dle možností zhotovitele.</t>
  </si>
  <si>
    <t>-2078994596</t>
  </si>
  <si>
    <t>7,59-3,96</t>
  </si>
  <si>
    <t>8</t>
  </si>
  <si>
    <t>171201201</t>
  </si>
  <si>
    <t>Uložení sypaniny na skládky nebo meziskládky bez hutnění s upravením uložené sypaniny do předepsaného tvaru</t>
  </si>
  <si>
    <t>1288843527</t>
  </si>
  <si>
    <t>9</t>
  </si>
  <si>
    <t>171201231.1</t>
  </si>
  <si>
    <t>Poplatek za uložení stavebního odpadu na recyklační skládce (skládkovné) zeminy a kamení zatříděného do Katalogu odpadů pod kódem 17 05 04</t>
  </si>
  <si>
    <t>t</t>
  </si>
  <si>
    <t>1645534387</t>
  </si>
  <si>
    <t>3,63*1,9</t>
  </si>
  <si>
    <t>10</t>
  </si>
  <si>
    <t>174101101</t>
  </si>
  <si>
    <t>Zásyp sypaninou z jakékoliv horniny strojně s uložením výkopku ve vrstvách se zhutněním jam, šachet, rýh nebo kolem objektů v těchto vykopávkách</t>
  </si>
  <si>
    <t>-1262779568</t>
  </si>
  <si>
    <t>"Přípojky UV" 6*1,1*0,6</t>
  </si>
  <si>
    <t>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</si>
  <si>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</si>
  <si>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</si>
  <si>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926296797</t>
  </si>
  <si>
    <t>"Přípojka UV" 6*1,1*0,45</t>
  </si>
  <si>
    <t>M</t>
  </si>
  <si>
    <t>583336740</t>
  </si>
  <si>
    <t>kamenivo těžené hrubé frakce 16/32</t>
  </si>
  <si>
    <t>91810903</t>
  </si>
  <si>
    <t>2,97*2,2</t>
  </si>
  <si>
    <t>Vodorovné konstrukce</t>
  </si>
  <si>
    <t>13</t>
  </si>
  <si>
    <t>451573111</t>
  </si>
  <si>
    <t>Lože pod potrubí, stoky a drobné objekty v otevřeném výkopu z písku a štěrkopísku do 63 mm</t>
  </si>
  <si>
    <t>-846614928</t>
  </si>
  <si>
    <t>"Přípojka UV" 6*1,1*0,1</t>
  </si>
  <si>
    <t>Komunikace pozemní</t>
  </si>
  <si>
    <t>14</t>
  </si>
  <si>
    <t>565175101</t>
  </si>
  <si>
    <t>Asfaltový beton vrstva podkladní ACP 16 (obalované kamenivo střednězrnné - OKS) s rozprostřením a zhutněním v pruhu šířky do 1,5 m, po zhutnění tl. 100 mm</t>
  </si>
  <si>
    <t>288847814</t>
  </si>
  <si>
    <t>15</t>
  </si>
  <si>
    <t>572531111</t>
  </si>
  <si>
    <t>Vyspravení trhlin dosavadního krytu asfaltovou sanační hmotou ošetření trhlin vlásečnicových s povrchovým překrytem</t>
  </si>
  <si>
    <t>-1063732281</t>
  </si>
  <si>
    <t>"Sanace" (11540,88*0,1+126)*1</t>
  </si>
  <si>
    <t>16</t>
  </si>
  <si>
    <t>573231106</t>
  </si>
  <si>
    <t>Postřik spojovací PS bez posypu kamenivem ze silniční emulze, v množství 0,30 kg/m2</t>
  </si>
  <si>
    <t>-1986954132</t>
  </si>
  <si>
    <t>17</t>
  </si>
  <si>
    <t>573231107</t>
  </si>
  <si>
    <t>Postřik spojovací PS bez posypu kamenivem ze silniční emulze, v množství 0,40 kg/m2</t>
  </si>
  <si>
    <t>-592702810</t>
  </si>
  <si>
    <t>11540,88+1280,088</t>
  </si>
  <si>
    <t>18</t>
  </si>
  <si>
    <t>577144141</t>
  </si>
  <si>
    <t>Asfaltový beton vrstva obrusná ACO 11 (ABS) s rozprostřením a se zhutněním z modifikovaného asfaltu v pruhu šířky přes 3 m, po zhutnění tl. 50 mm</t>
  </si>
  <si>
    <t>1629419894</t>
  </si>
  <si>
    <t>11385</t>
  </si>
  <si>
    <t>19</t>
  </si>
  <si>
    <t>577155122</t>
  </si>
  <si>
    <t>Asfaltový beton vrstva ložní ACL 16 (ABH) s rozprostřením a zhutněním z nemodifikovaného asfaltu v pruhu šířky přes 3 m, po zhutnění tl. 60 mm</t>
  </si>
  <si>
    <t>1179753985</t>
  </si>
  <si>
    <t>Trubní vedení</t>
  </si>
  <si>
    <t>20</t>
  </si>
  <si>
    <t>871313121</t>
  </si>
  <si>
    <t>Montáž kanalizačního potrubí z tvrdého PVC-U hladkého plnostěnného tuhost SN 8 DN 160</t>
  </si>
  <si>
    <t>-1662380350</t>
  </si>
  <si>
    <t>28611164</t>
  </si>
  <si>
    <t>trubka kanalizační PVC-U plnostěnná jednovrstvá DN 160x1000mm SN8</t>
  </si>
  <si>
    <t>1278838378</t>
  </si>
  <si>
    <t>6*1,05</t>
  </si>
  <si>
    <t>22</t>
  </si>
  <si>
    <t>877315211</t>
  </si>
  <si>
    <t>Montáž tvarovek na kanalizačním plastovém potrubí z PP nebo PVC-U hladkého plnostěnného kolen, víček nebo hrdlových uzávěrů DN 150</t>
  </si>
  <si>
    <t>kus</t>
  </si>
  <si>
    <t>-1514917965</t>
  </si>
  <si>
    <t>1*2</t>
  </si>
  <si>
    <t>23</t>
  </si>
  <si>
    <t>286113600</t>
  </si>
  <si>
    <t>koleno kanalizace PVC KG 160x30°</t>
  </si>
  <si>
    <t>1778996347</t>
  </si>
  <si>
    <t>24</t>
  </si>
  <si>
    <t>286113610</t>
  </si>
  <si>
    <t>koleno kanalizační PVC KG 160x45°</t>
  </si>
  <si>
    <t>1415315023</t>
  </si>
  <si>
    <t>25</t>
  </si>
  <si>
    <t>879001009R</t>
  </si>
  <si>
    <t>Napojení uliční vpusti do kanalizace</t>
  </si>
  <si>
    <t>1652466901</t>
  </si>
  <si>
    <t>26</t>
  </si>
  <si>
    <t>895941302</t>
  </si>
  <si>
    <t>Osazení vpusti uliční z betonových dílců DN 450 dno s kalištěm</t>
  </si>
  <si>
    <t>1364207141</t>
  </si>
  <si>
    <t>27</t>
  </si>
  <si>
    <t>592238520</t>
  </si>
  <si>
    <t>dno pro uliční vpusť s kalovou prohlubní betonové 450x300x50mm</t>
  </si>
  <si>
    <t>-1415264765</t>
  </si>
  <si>
    <t>28</t>
  </si>
  <si>
    <t>895941312</t>
  </si>
  <si>
    <t>Osazení vpusti uliční z betonových dílců DN 450 skruž horní 195 mm</t>
  </si>
  <si>
    <t>2018755080</t>
  </si>
  <si>
    <t>29</t>
  </si>
  <si>
    <t>592238560</t>
  </si>
  <si>
    <t>skruž pro uliční vpusť horní betonová 450x195x50mm</t>
  </si>
  <si>
    <t>1123194654</t>
  </si>
  <si>
    <t>30</t>
  </si>
  <si>
    <t>895941321</t>
  </si>
  <si>
    <t>Osazení vpusti uliční z betonových dílců DN 450 skruž středová 195 mm</t>
  </si>
  <si>
    <t>925722333</t>
  </si>
  <si>
    <t>31</t>
  </si>
  <si>
    <t>592238600</t>
  </si>
  <si>
    <t>skruž pro uliční vpusť středová betonová 450x195x50mm</t>
  </si>
  <si>
    <t>649826114</t>
  </si>
  <si>
    <t>32</t>
  </si>
  <si>
    <t>895941332</t>
  </si>
  <si>
    <t>Osazení vpusti uliční z betonových dílců DN 450 skruž průběžná se zápachovou uzávěrkou</t>
  </si>
  <si>
    <t>275616742</t>
  </si>
  <si>
    <t>33</t>
  </si>
  <si>
    <t>59224493</t>
  </si>
  <si>
    <t>skruž betonová průběžná se zápachovou uzávěrkou 150mm PVC pro uliční vpusť 450x645x50mm</t>
  </si>
  <si>
    <t>-1794527169</t>
  </si>
  <si>
    <t>34</t>
  </si>
  <si>
    <t>899132121</t>
  </si>
  <si>
    <t>Výměna (výšková úprava) poklopu kanalizačního s rámem pevným s ošetřením podkladních vrstev hloubky do 25 cm</t>
  </si>
  <si>
    <t>520009014</t>
  </si>
  <si>
    <t>35</t>
  </si>
  <si>
    <t>899132212</t>
  </si>
  <si>
    <t>Výměna (výšková úprava) poklopu vodovodního samonivelačního nebo pevného šoupátkového</t>
  </si>
  <si>
    <t>-1093934117</t>
  </si>
  <si>
    <t>36</t>
  </si>
  <si>
    <t>899133211</t>
  </si>
  <si>
    <t>Výměna (výšková úprava) vtokové mříže uliční vpusti na betonové skruži s použitím betonových vyrovnávacích prvků</t>
  </si>
  <si>
    <t>-38203802</t>
  </si>
  <si>
    <t>37</t>
  </si>
  <si>
    <t>899204112</t>
  </si>
  <si>
    <t>Osazení mříží litinových včetně rámů a košů na bahno pro třídu zatížení D400, E600</t>
  </si>
  <si>
    <t>376030497</t>
  </si>
  <si>
    <t>38</t>
  </si>
  <si>
    <t>592238640</t>
  </si>
  <si>
    <t>prstenec pro uliční vpusť vyrovnávací betonový 390x60x130mm</t>
  </si>
  <si>
    <t>-612659408</t>
  </si>
  <si>
    <t>39</t>
  </si>
  <si>
    <t>55242320</t>
  </si>
  <si>
    <t>mříž vtoková litinová plochá 500x500mm</t>
  </si>
  <si>
    <t>-1959981748</t>
  </si>
  <si>
    <t>Ostatní konstrukce a práce, bourání</t>
  </si>
  <si>
    <t>40</t>
  </si>
  <si>
    <t>915211111</t>
  </si>
  <si>
    <t>Vodorovné dopravní značení stříkaným plastem dělící čára šířky 125 mm souvislá bílá základní</t>
  </si>
  <si>
    <t>1858227813</t>
  </si>
  <si>
    <t>1732*2</t>
  </si>
  <si>
    <t>41</t>
  </si>
  <si>
    <t>915611111</t>
  </si>
  <si>
    <t>Předznačení pro vodorovné značení stříkané barvou nebo prováděné z nátěrových hmot liniové dělicí čáry, vodicí proužky</t>
  </si>
  <si>
    <t>1364017594</t>
  </si>
  <si>
    <t>42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</si>
  <si>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</si>
  <si>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</si>
  <si>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13967497</t>
  </si>
  <si>
    <t>"Přídlažba" 450</t>
  </si>
  <si>
    <t>43</t>
  </si>
  <si>
    <t>BET.K08C01</t>
  </si>
  <si>
    <t>BEST-KLASIKO/8CM PŘÍRODNÍ</t>
  </si>
  <si>
    <t>-390054410</t>
  </si>
  <si>
    <t>450*0,1</t>
  </si>
  <si>
    <t>44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</si>
  <si>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</si>
  <si>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</si>
  <si>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-1802778259</t>
  </si>
  <si>
    <t>45</t>
  </si>
  <si>
    <t>919731121</t>
  </si>
  <si>
    <t>Zarovnání styčné plochy podkladu nebo krytu podél vybourané části komunikace nebo zpevněné plochy živičné tl. do 50 mm</t>
  </si>
  <si>
    <t>603052400</t>
  </si>
  <si>
    <t>46</t>
  </si>
  <si>
    <t>919735114</t>
  </si>
  <si>
    <t>Řezání stávajícího živičného krytu nebo podkladu hloubky přes 150 do 200 mm</t>
  </si>
  <si>
    <t>-963914720</t>
  </si>
  <si>
    <t>47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</si>
  <si>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</si>
  <si>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</si>
  <si>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1396975701</t>
  </si>
  <si>
    <t>48</t>
  </si>
  <si>
    <t>59227003</t>
  </si>
  <si>
    <t>žlabovka příkopová betonová s lomenými stěnami 330x570x140mm</t>
  </si>
  <si>
    <t>374628609</t>
  </si>
  <si>
    <t>997</t>
  </si>
  <si>
    <t>Přesun sutě</t>
  </si>
  <si>
    <t>49</t>
  </si>
  <si>
    <t>997221561R</t>
  </si>
  <si>
    <t>Vodorovná doprava suti bez naložení, ale se složením a s hrubým urovnáním z kusových materiálů, na vzdálenost dle možností zhotovitele</t>
  </si>
  <si>
    <t>-2024994067</t>
  </si>
  <si>
    <t>50</t>
  </si>
  <si>
    <t>997221861</t>
  </si>
  <si>
    <t>Poplatek za uložení stavebního odpadu na recyklační skládce (skládkovné) z prostého betonu zatříděného do Katalogu odpadů pod kódem 17 01 01</t>
  </si>
  <si>
    <t>1754995494</t>
  </si>
  <si>
    <t>998</t>
  </si>
  <si>
    <t>Přesun hmot</t>
  </si>
  <si>
    <t>51</t>
  </si>
  <si>
    <t>998225111</t>
  </si>
  <si>
    <t>Přesun hmot pro komunikace s krytem z kameniva, monolitickým betonovým nebo živičným dopravní vzdálenost do 200 m jakékoliv délky objektu</t>
  </si>
  <si>
    <t>-1074659755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</si>
  <si>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</si>
  <si>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</si>
  <si>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</si>
  <si>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</si>
  <si>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</si>
  <si>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</si>
  <si>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</si>
  <si>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</si>
  <si>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</si>
  <si>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</si>
  <si>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</si>
  <si>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</si>
  <si>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-258553824</t>
  </si>
  <si>
    <t>012303000</t>
  </si>
  <si>
    <t>Geodetické práce po výstavbě</t>
  </si>
  <si>
    <t>1683505942</t>
  </si>
  <si>
    <t>013254000</t>
  </si>
  <si>
    <t>Dokumentace skutečného provedení stavby</t>
  </si>
  <si>
    <t>219751528</t>
  </si>
  <si>
    <t>VRN3</t>
  </si>
  <si>
    <t>Zařízení staveniště</t>
  </si>
  <si>
    <t>030001000</t>
  </si>
  <si>
    <t>1,0</t>
  </si>
  <si>
    <t>Součet</t>
  </si>
  <si>
    <t>034303000</t>
  </si>
  <si>
    <t>Dopravní značení na staveništi</t>
  </si>
  <si>
    <t>034503000</t>
  </si>
  <si>
    <t>Informační tabule na staveništi</t>
  </si>
  <si>
    <t>VRN4</t>
  </si>
  <si>
    <t>Inženýrská činnost</t>
  </si>
  <si>
    <t>043002000</t>
  </si>
  <si>
    <t>Zkoušky a ostatní měření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</si>
</sst>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29241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ŽIHLE - OPRAVA KOMUNIKACE II/206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29. 8. 2024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110 - KOMUNIKACE'!J30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110 - KOMUNIKACE'!P124</f>
        <v>0</v>
      </c>
      <c r="AV95" s="127">
        <f>'SO 110 - KOMUNIKACE'!J33</f>
        <v>0</v>
      </c>
      <c r="AW95" s="127">
        <f>'SO 110 - KOMUNIKACE'!J34</f>
        <v>0</v>
      </c>
      <c r="AX95" s="127">
        <f>'SO 110 - KOMUNIKACE'!J35</f>
        <v>0</v>
      </c>
      <c r="AY95" s="127">
        <f>'SO 110 - KOMUNIKACE'!J36</f>
        <v>0</v>
      </c>
      <c r="AZ95" s="127">
        <f>'SO 110 - KOMUNIKACE'!F33</f>
        <v>0</v>
      </c>
      <c r="BA95" s="127">
        <f>'SO 110 - KOMUNIKACE'!F34</f>
        <v>0</v>
      </c>
      <c r="BB95" s="127">
        <f>'SO 110 - KOMUNIKACE'!F35</f>
        <v>0</v>
      </c>
      <c r="BC95" s="127">
        <f>'SO 110 - KOMUNIKACE'!F36</f>
        <v>0</v>
      </c>
      <c r="BD95" s="129">
        <f>'SO 110 - KOMUNIKACE'!F37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'VRN - Vedlejší rozpočtové...'!J30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'VRN - Vedlejší rozpočtové...'!P120</f>
        <v>0</v>
      </c>
      <c r="AV96" s="132">
        <f>'VRN - Vedlejší rozpočtové...'!J33</f>
        <v>0</v>
      </c>
      <c r="AW96" s="132">
        <f>'VRN - Vedlejší rozpočtové...'!J34</f>
        <v>0</v>
      </c>
      <c r="AX96" s="132">
        <f>'VRN - Vedlejší rozpočtové...'!J35</f>
        <v>0</v>
      </c>
      <c r="AY96" s="132">
        <f>'VRN - Vedlejší rozpočtové...'!J36</f>
        <v>0</v>
      </c>
      <c r="AZ96" s="132">
        <f>'VRN - Vedlejší rozpočtové...'!F33</f>
        <v>0</v>
      </c>
      <c r="BA96" s="132">
        <f>'VRN - Vedlejší rozpočtové...'!F34</f>
        <v>0</v>
      </c>
      <c r="BB96" s="132">
        <f>'VRN - Vedlejší rozpočtové...'!F35</f>
        <v>0</v>
      </c>
      <c r="BC96" s="132">
        <f>'VRN - Vedlejší rozpočtové...'!F36</f>
        <v>0</v>
      </c>
      <c r="BD96" s="134">
        <f>'VRN - Vedlejší rozpočtové...'!F37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WAyJLFOp3RfhgRsD1Z3hnWEC0aQiWDcdBtJ9Emr5PPlzVGQ/YlsqoPBGdsG0xd4L4yyBcbZc04kVvRqGufwwgw==" hashValue="91GG+uaUQ1yKqG9W68Mkwriy0qShiIpc4u2AgkZ8xlHTXCxLFYuDfOetl9kSdISyodg1x+4skdaNGAfkAhzq+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10 - KOMUNIKACE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ŽIHLE - OPRAVA KOMUNIKACE II/206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29. 8. 2024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ROUND((SUM(BE124:BE204)),  2)</f>
        <v>0</v>
      </c>
      <c r="G33" s="37"/>
      <c r="H33" s="37"/>
      <c r="I33" s="154">
        <v>0.20999999999999999</v>
      </c>
      <c r="J33" s="153">
        <f>ROUND(((SUM(BE124:BE204))*I33),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ROUND((SUM(BF124:BF204)),  2)</f>
        <v>0</v>
      </c>
      <c r="G34" s="37"/>
      <c r="H34" s="37"/>
      <c r="I34" s="154">
        <v>0.12</v>
      </c>
      <c r="J34" s="153">
        <f>ROUND(((SUM(BF124:BF204))*I34),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ROUND((SUM(BG124:BG204)),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ROUND((SUM(BH124:BH204)),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ROUND((SUM(BI124:BI204)),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ŽIHLE - OPRAVA KOMUNIKACE II/206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110 -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29. 8. 2024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</v>
      </c>
      <c r="E99" s="187"/>
      <c r="F99" s="187"/>
      <c r="G99" s="187"/>
      <c r="H99" s="187"/>
      <c r="I99" s="187"/>
      <c r="J99" s="188">
        <f>J149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98</v>
      </c>
      <c r="E100" s="187"/>
      <c r="F100" s="187"/>
      <c r="G100" s="187"/>
      <c r="H100" s="187"/>
      <c r="I100" s="187"/>
      <c r="J100" s="188">
        <f>J152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</v>
      </c>
      <c r="E101" s="187"/>
      <c r="F101" s="187"/>
      <c r="G101" s="187"/>
      <c r="H101" s="187"/>
      <c r="I101" s="187"/>
      <c r="J101" s="188">
        <f>J164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100</v>
      </c>
      <c r="E102" s="187"/>
      <c r="F102" s="187"/>
      <c r="G102" s="187"/>
      <c r="H102" s="187"/>
      <c r="I102" s="187"/>
      <c r="J102" s="188">
        <f>J187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101</v>
      </c>
      <c r="E103" s="187"/>
      <c r="F103" s="187"/>
      <c r="G103" s="187"/>
      <c r="H103" s="187"/>
      <c r="I103" s="187"/>
      <c r="J103" s="188">
        <f>J200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102</v>
      </c>
      <c r="E104" s="187"/>
      <c r="F104" s="187"/>
      <c r="G104" s="187"/>
      <c r="H104" s="187"/>
      <c r="I104" s="187"/>
      <c r="J104" s="188">
        <f>J203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ŽIHLE - OPRAVA KOMUNIKACE II/206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88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110 - KOMUNIKACE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29. 8. 2024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31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104</v>
      </c>
      <c r="D123" s="193" t="s">
        <v>58</v>
      </c>
      <c r="E123" s="193" t="s">
        <v>54</v>
      </c>
      <c r="F123" s="193" t="s">
        <v>55</v>
      </c>
      <c r="G123" s="193" t="s">
        <v>105</v>
      </c>
      <c r="H123" s="193" t="s">
        <v>106</v>
      </c>
      <c r="I123" s="193" t="s">
        <v>107</v>
      </c>
      <c r="J123" s="193" t="s">
        <v>92</v>
      </c>
      <c r="K123" s="194" t="s">
        <v>108</v>
      </c>
      <c r="L123" s="195"/>
      <c r="M123" s="99" t="s">
        <v>1</v>
      </c>
      <c r="N123" s="100" t="s">
        <v>37</v>
      </c>
      <c r="O123" s="100" t="s">
        <v>109</v>
      </c>
      <c r="P123" s="100" t="s">
        <v>110</v>
      </c>
      <c r="Q123" s="100" t="s">
        <v>111</v>
      </c>
      <c r="R123" s="100" t="s">
        <v>112</v>
      </c>
      <c r="S123" s="100" t="s">
        <v>113</v>
      </c>
      <c r="T123" s="101" t="s">
        <v>114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115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</f>
        <v>0</v>
      </c>
      <c r="Q124" s="103"/>
      <c r="R124" s="198">
        <f>R125</f>
        <v>3707.4438100800003</v>
      </c>
      <c r="S124" s="103"/>
      <c r="T124" s="199">
        <f>T125</f>
        <v>3013.9926399999999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94</v>
      </c>
      <c r="BK124" s="200">
        <f>BK125</f>
        <v>0</v>
      </c>
    </row>
    <row r="125" s="12" customFormat="1" ht="25.92" customHeight="1">
      <c r="A125" s="12"/>
      <c r="B125" s="201"/>
      <c r="C125" s="202"/>
      <c r="D125" s="203" t="s">
        <v>72</v>
      </c>
      <c r="E125" s="204" t="s">
        <v>116</v>
      </c>
      <c r="F125" s="204" t="s">
        <v>117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P126+P149+P152+P164+P187+P200+P203</f>
        <v>0</v>
      </c>
      <c r="Q125" s="209"/>
      <c r="R125" s="210">
        <f>R126+R149+R152+R164+R187+R200+R203</f>
        <v>3707.4438100800003</v>
      </c>
      <c r="S125" s="209"/>
      <c r="T125" s="211">
        <f>T126+T149+T152+T164+T187+T200+T203</f>
        <v>3013.9926399999999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72</v>
      </c>
      <c r="AU125" s="213" t="s">
        <v>73</v>
      </c>
      <c r="AY125" s="212" t="s">
        <v>118</v>
      </c>
      <c r="BK125" s="214">
        <f>BK126+BK149+BK152+BK164+BK187+BK200+BK203</f>
        <v>0</v>
      </c>
    </row>
    <row r="126" s="12" customFormat="1" ht="22.8" customHeight="1">
      <c r="A126" s="12"/>
      <c r="B126" s="201"/>
      <c r="C126" s="202"/>
      <c r="D126" s="203" t="s">
        <v>72</v>
      </c>
      <c r="E126" s="215" t="s">
        <v>81</v>
      </c>
      <c r="F126" s="215" t="s">
        <v>119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SUM(P127:P148)</f>
        <v>0</v>
      </c>
      <c r="Q126" s="209"/>
      <c r="R126" s="210">
        <f>SUM(R127:R148)</f>
        <v>8.5073407200000002</v>
      </c>
      <c r="S126" s="209"/>
      <c r="T126" s="211">
        <f>SUM(T127:T148)</f>
        <v>3000.5726399999999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81</v>
      </c>
      <c r="AT126" s="213" t="s">
        <v>72</v>
      </c>
      <c r="AU126" s="213" t="s">
        <v>81</v>
      </c>
      <c r="AY126" s="212" t="s">
        <v>118</v>
      </c>
      <c r="BK126" s="214">
        <f>SUM(BK127:BK148)</f>
        <v>0</v>
      </c>
    </row>
    <row r="127" s="2" customFormat="1" ht="49.05" customHeight="1">
      <c r="A127" s="37"/>
      <c r="B127" s="38"/>
      <c r="C127" s="217" t="s">
        <v>81</v>
      </c>
      <c r="D127" s="217" t="s">
        <v>120</v>
      </c>
      <c r="E127" s="218" t="s">
        <v>121</v>
      </c>
      <c r="F127" s="219" t="s">
        <v>122</v>
      </c>
      <c r="G127" s="220" t="s">
        <v>123</v>
      </c>
      <c r="H127" s="221">
        <v>1280.088</v>
      </c>
      <c r="I127" s="222"/>
      <c r="J127" s="223">
        <f>ROUND(I127*H127,2)</f>
        <v>0</v>
      </c>
      <c r="K127" s="219" t="s">
        <v>124</v>
      </c>
      <c r="L127" s="43"/>
      <c r="M127" s="224" t="s">
        <v>1</v>
      </c>
      <c r="N127" s="225" t="s">
        <v>38</v>
      </c>
      <c r="O127" s="90"/>
      <c r="P127" s="226">
        <f>O127*H127</f>
        <v>0</v>
      </c>
      <c r="Q127" s="226">
        <v>9.0000000000000006E-05</v>
      </c>
      <c r="R127" s="226">
        <f>Q127*H127</f>
        <v>0.11520792000000001</v>
      </c>
      <c r="S127" s="226">
        <v>0.23000000000000001</v>
      </c>
      <c r="T127" s="227">
        <f>S127*H127</f>
        <v>294.42023999999998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125</v>
      </c>
      <c r="AT127" s="228" t="s">
        <v>120</v>
      </c>
      <c r="AU127" s="228" t="s">
        <v>83</v>
      </c>
      <c r="AY127" s="16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81</v>
      </c>
      <c r="BK127" s="229">
        <f>ROUND(I127*H127,2)</f>
        <v>0</v>
      </c>
      <c r="BL127" s="16" t="s">
        <v>125</v>
      </c>
      <c r="BM127" s="228" t="s">
        <v>126</v>
      </c>
    </row>
    <row r="128" s="13" customFormat="1">
      <c r="A128" s="13"/>
      <c r="B128" s="230"/>
      <c r="C128" s="231"/>
      <c r="D128" s="232" t="s">
        <v>127</v>
      </c>
      <c r="E128" s="233" t="s">
        <v>1</v>
      </c>
      <c r="F128" s="234" t="s">
        <v>128</v>
      </c>
      <c r="G128" s="231"/>
      <c r="H128" s="235">
        <v>1280.088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127</v>
      </c>
      <c r="AU128" s="241" t="s">
        <v>83</v>
      </c>
      <c r="AV128" s="13" t="s">
        <v>83</v>
      </c>
      <c r="AW128" s="13" t="s">
        <v>30</v>
      </c>
      <c r="AX128" s="13" t="s">
        <v>81</v>
      </c>
      <c r="AY128" s="241" t="s">
        <v>118</v>
      </c>
    </row>
    <row r="129" s="2" customFormat="1" ht="49.05" customHeight="1">
      <c r="A129" s="37"/>
      <c r="B129" s="38"/>
      <c r="C129" s="217" t="s">
        <v>83</v>
      </c>
      <c r="D129" s="217" t="s">
        <v>120</v>
      </c>
      <c r="E129" s="218" t="s">
        <v>129</v>
      </c>
      <c r="F129" s="219" t="s">
        <v>130</v>
      </c>
      <c r="G129" s="220" t="s">
        <v>123</v>
      </c>
      <c r="H129" s="221">
        <v>11540.879999999999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38</v>
      </c>
      <c r="O129" s="90"/>
      <c r="P129" s="226">
        <f>O129*H129</f>
        <v>0</v>
      </c>
      <c r="Q129" s="226">
        <v>0.00016000000000000001</v>
      </c>
      <c r="R129" s="226">
        <f>Q129*H129</f>
        <v>1.8465408000000001</v>
      </c>
      <c r="S129" s="226">
        <v>0.23000000000000001</v>
      </c>
      <c r="T129" s="227">
        <f>S129*H129</f>
        <v>2654.4023999999999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125</v>
      </c>
      <c r="AT129" s="228" t="s">
        <v>120</v>
      </c>
      <c r="AU129" s="228" t="s">
        <v>83</v>
      </c>
      <c r="AY129" s="16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81</v>
      </c>
      <c r="BK129" s="229">
        <f>ROUND(I129*H129,2)</f>
        <v>0</v>
      </c>
      <c r="BL129" s="16" t="s">
        <v>125</v>
      </c>
      <c r="BM129" s="228" t="s">
        <v>131</v>
      </c>
    </row>
    <row r="130" s="13" customFormat="1">
      <c r="A130" s="13"/>
      <c r="B130" s="230"/>
      <c r="C130" s="231"/>
      <c r="D130" s="232" t="s">
        <v>127</v>
      </c>
      <c r="E130" s="233" t="s">
        <v>1</v>
      </c>
      <c r="F130" s="234" t="s">
        <v>132</v>
      </c>
      <c r="G130" s="231"/>
      <c r="H130" s="235">
        <v>11540.879999999999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127</v>
      </c>
      <c r="AU130" s="241" t="s">
        <v>83</v>
      </c>
      <c r="AV130" s="13" t="s">
        <v>83</v>
      </c>
      <c r="AW130" s="13" t="s">
        <v>30</v>
      </c>
      <c r="AX130" s="13" t="s">
        <v>81</v>
      </c>
      <c r="AY130" s="241" t="s">
        <v>118</v>
      </c>
    </row>
    <row r="131" s="2" customFormat="1" ht="44.25" customHeight="1">
      <c r="A131" s="37"/>
      <c r="B131" s="38"/>
      <c r="C131" s="217" t="s">
        <v>133</v>
      </c>
      <c r="D131" s="217" t="s">
        <v>120</v>
      </c>
      <c r="E131" s="218" t="s">
        <v>134</v>
      </c>
      <c r="F131" s="219" t="s">
        <v>135</v>
      </c>
      <c r="G131" s="220" t="s">
        <v>136</v>
      </c>
      <c r="H131" s="221">
        <v>450</v>
      </c>
      <c r="I131" s="222"/>
      <c r="J131" s="223">
        <f>ROUND(I131*H131,2)</f>
        <v>0</v>
      </c>
      <c r="K131" s="219" t="s">
        <v>124</v>
      </c>
      <c r="L131" s="43"/>
      <c r="M131" s="224" t="s">
        <v>1</v>
      </c>
      <c r="N131" s="225" t="s">
        <v>38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0.11500000000000001</v>
      </c>
      <c r="T131" s="227">
        <f>S131*H131</f>
        <v>51.75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125</v>
      </c>
      <c r="AT131" s="228" t="s">
        <v>120</v>
      </c>
      <c r="AU131" s="228" t="s">
        <v>83</v>
      </c>
      <c r="AY131" s="16" t="s">
        <v>118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81</v>
      </c>
      <c r="BK131" s="229">
        <f>ROUND(I131*H131,2)</f>
        <v>0</v>
      </c>
      <c r="BL131" s="16" t="s">
        <v>125</v>
      </c>
      <c r="BM131" s="228" t="s">
        <v>137</v>
      </c>
    </row>
    <row r="132" s="2" customFormat="1" ht="49.05" customHeight="1">
      <c r="A132" s="37"/>
      <c r="B132" s="38"/>
      <c r="C132" s="217" t="s">
        <v>125</v>
      </c>
      <c r="D132" s="217" t="s">
        <v>120</v>
      </c>
      <c r="E132" s="218" t="s">
        <v>138</v>
      </c>
      <c r="F132" s="219" t="s">
        <v>139</v>
      </c>
      <c r="G132" s="220" t="s">
        <v>140</v>
      </c>
      <c r="H132" s="221">
        <v>7.5899999999999999</v>
      </c>
      <c r="I132" s="222"/>
      <c r="J132" s="223">
        <f>ROUND(I132*H132,2)</f>
        <v>0</v>
      </c>
      <c r="K132" s="219" t="s">
        <v>124</v>
      </c>
      <c r="L132" s="43"/>
      <c r="M132" s="224" t="s">
        <v>1</v>
      </c>
      <c r="N132" s="225" t="s">
        <v>38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125</v>
      </c>
      <c r="AT132" s="228" t="s">
        <v>120</v>
      </c>
      <c r="AU132" s="228" t="s">
        <v>83</v>
      </c>
      <c r="AY132" s="16" t="s">
        <v>118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81</v>
      </c>
      <c r="BK132" s="229">
        <f>ROUND(I132*H132,2)</f>
        <v>0</v>
      </c>
      <c r="BL132" s="16" t="s">
        <v>125</v>
      </c>
      <c r="BM132" s="228" t="s">
        <v>141</v>
      </c>
    </row>
    <row r="133" s="13" customFormat="1">
      <c r="A133" s="13"/>
      <c r="B133" s="230"/>
      <c r="C133" s="231"/>
      <c r="D133" s="232" t="s">
        <v>127</v>
      </c>
      <c r="E133" s="233" t="s">
        <v>1</v>
      </c>
      <c r="F133" s="234" t="s">
        <v>142</v>
      </c>
      <c r="G133" s="231"/>
      <c r="H133" s="235">
        <v>7.5899999999999999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127</v>
      </c>
      <c r="AU133" s="241" t="s">
        <v>83</v>
      </c>
      <c r="AV133" s="13" t="s">
        <v>83</v>
      </c>
      <c r="AW133" s="13" t="s">
        <v>30</v>
      </c>
      <c r="AX133" s="13" t="s">
        <v>81</v>
      </c>
      <c r="AY133" s="241" t="s">
        <v>118</v>
      </c>
    </row>
    <row r="134" s="2" customFormat="1" ht="37.8" customHeight="1">
      <c r="A134" s="37"/>
      <c r="B134" s="38"/>
      <c r="C134" s="217" t="s">
        <v>143</v>
      </c>
      <c r="D134" s="217" t="s">
        <v>120</v>
      </c>
      <c r="E134" s="218" t="s">
        <v>144</v>
      </c>
      <c r="F134" s="219" t="s">
        <v>145</v>
      </c>
      <c r="G134" s="220" t="s">
        <v>123</v>
      </c>
      <c r="H134" s="221">
        <v>13.800000000000001</v>
      </c>
      <c r="I134" s="222"/>
      <c r="J134" s="223">
        <f>ROUND(I134*H134,2)</f>
        <v>0</v>
      </c>
      <c r="K134" s="219" t="s">
        <v>124</v>
      </c>
      <c r="L134" s="43"/>
      <c r="M134" s="224" t="s">
        <v>1</v>
      </c>
      <c r="N134" s="225" t="s">
        <v>38</v>
      </c>
      <c r="O134" s="90"/>
      <c r="P134" s="226">
        <f>O134*H134</f>
        <v>0</v>
      </c>
      <c r="Q134" s="226">
        <v>0.00084000000000000003</v>
      </c>
      <c r="R134" s="226">
        <f>Q134*H134</f>
        <v>0.011592000000000002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125</v>
      </c>
      <c r="AT134" s="228" t="s">
        <v>120</v>
      </c>
      <c r="AU134" s="228" t="s">
        <v>83</v>
      </c>
      <c r="AY134" s="16" t="s">
        <v>118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81</v>
      </c>
      <c r="BK134" s="229">
        <f>ROUND(I134*H134,2)</f>
        <v>0</v>
      </c>
      <c r="BL134" s="16" t="s">
        <v>125</v>
      </c>
      <c r="BM134" s="228" t="s">
        <v>146</v>
      </c>
    </row>
    <row r="135" s="13" customFormat="1">
      <c r="A135" s="13"/>
      <c r="B135" s="230"/>
      <c r="C135" s="231"/>
      <c r="D135" s="232" t="s">
        <v>127</v>
      </c>
      <c r="E135" s="233" t="s">
        <v>1</v>
      </c>
      <c r="F135" s="234" t="s">
        <v>147</v>
      </c>
      <c r="G135" s="231"/>
      <c r="H135" s="235">
        <v>13.800000000000001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127</v>
      </c>
      <c r="AU135" s="241" t="s">
        <v>83</v>
      </c>
      <c r="AV135" s="13" t="s">
        <v>83</v>
      </c>
      <c r="AW135" s="13" t="s">
        <v>30</v>
      </c>
      <c r="AX135" s="13" t="s">
        <v>81</v>
      </c>
      <c r="AY135" s="241" t="s">
        <v>118</v>
      </c>
    </row>
    <row r="136" s="2" customFormat="1" ht="44.25" customHeight="1">
      <c r="A136" s="37"/>
      <c r="B136" s="38"/>
      <c r="C136" s="217" t="s">
        <v>148</v>
      </c>
      <c r="D136" s="217" t="s">
        <v>120</v>
      </c>
      <c r="E136" s="218" t="s">
        <v>149</v>
      </c>
      <c r="F136" s="219" t="s">
        <v>150</v>
      </c>
      <c r="G136" s="220" t="s">
        <v>123</v>
      </c>
      <c r="H136" s="221">
        <v>13.800000000000001</v>
      </c>
      <c r="I136" s="222"/>
      <c r="J136" s="223">
        <f>ROUND(I136*H136,2)</f>
        <v>0</v>
      </c>
      <c r="K136" s="219" t="s">
        <v>124</v>
      </c>
      <c r="L136" s="43"/>
      <c r="M136" s="224" t="s">
        <v>1</v>
      </c>
      <c r="N136" s="225" t="s">
        <v>38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125</v>
      </c>
      <c r="AT136" s="228" t="s">
        <v>120</v>
      </c>
      <c r="AU136" s="228" t="s">
        <v>83</v>
      </c>
      <c r="AY136" s="16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81</v>
      </c>
      <c r="BK136" s="229">
        <f>ROUND(I136*H136,2)</f>
        <v>0</v>
      </c>
      <c r="BL136" s="16" t="s">
        <v>125</v>
      </c>
      <c r="BM136" s="228" t="s">
        <v>151</v>
      </c>
    </row>
    <row r="137" s="13" customFormat="1">
      <c r="A137" s="13"/>
      <c r="B137" s="230"/>
      <c r="C137" s="231"/>
      <c r="D137" s="232" t="s">
        <v>127</v>
      </c>
      <c r="E137" s="233" t="s">
        <v>1</v>
      </c>
      <c r="F137" s="234" t="s">
        <v>147</v>
      </c>
      <c r="G137" s="231"/>
      <c r="H137" s="235">
        <v>13.800000000000001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127</v>
      </c>
      <c r="AU137" s="241" t="s">
        <v>83</v>
      </c>
      <c r="AV137" s="13" t="s">
        <v>83</v>
      </c>
      <c r="AW137" s="13" t="s">
        <v>30</v>
      </c>
      <c r="AX137" s="13" t="s">
        <v>81</v>
      </c>
      <c r="AY137" s="241" t="s">
        <v>118</v>
      </c>
    </row>
    <row r="138" s="2" customFormat="1" ht="62.7" customHeight="1">
      <c r="A138" s="37"/>
      <c r="B138" s="38"/>
      <c r="C138" s="217" t="s">
        <v>152</v>
      </c>
      <c r="D138" s="217" t="s">
        <v>120</v>
      </c>
      <c r="E138" s="218" t="s">
        <v>153</v>
      </c>
      <c r="F138" s="219" t="s">
        <v>154</v>
      </c>
      <c r="G138" s="220" t="s">
        <v>140</v>
      </c>
      <c r="H138" s="221">
        <v>3.6299999999999999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38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125</v>
      </c>
      <c r="AT138" s="228" t="s">
        <v>120</v>
      </c>
      <c r="AU138" s="228" t="s">
        <v>83</v>
      </c>
      <c r="AY138" s="16" t="s">
        <v>118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81</v>
      </c>
      <c r="BK138" s="229">
        <f>ROUND(I138*H138,2)</f>
        <v>0</v>
      </c>
      <c r="BL138" s="16" t="s">
        <v>125</v>
      </c>
      <c r="BM138" s="228" t="s">
        <v>155</v>
      </c>
    </row>
    <row r="139" s="13" customFormat="1">
      <c r="A139" s="13"/>
      <c r="B139" s="230"/>
      <c r="C139" s="231"/>
      <c r="D139" s="232" t="s">
        <v>127</v>
      </c>
      <c r="E139" s="233" t="s">
        <v>1</v>
      </c>
      <c r="F139" s="234" t="s">
        <v>156</v>
      </c>
      <c r="G139" s="231"/>
      <c r="H139" s="235">
        <v>3.6299999999999999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127</v>
      </c>
      <c r="AU139" s="241" t="s">
        <v>83</v>
      </c>
      <c r="AV139" s="13" t="s">
        <v>83</v>
      </c>
      <c r="AW139" s="13" t="s">
        <v>30</v>
      </c>
      <c r="AX139" s="13" t="s">
        <v>81</v>
      </c>
      <c r="AY139" s="241" t="s">
        <v>118</v>
      </c>
    </row>
    <row r="140" s="2" customFormat="1" ht="37.8" customHeight="1">
      <c r="A140" s="37"/>
      <c r="B140" s="38"/>
      <c r="C140" s="217" t="s">
        <v>157</v>
      </c>
      <c r="D140" s="217" t="s">
        <v>120</v>
      </c>
      <c r="E140" s="218" t="s">
        <v>158</v>
      </c>
      <c r="F140" s="219" t="s">
        <v>159</v>
      </c>
      <c r="G140" s="220" t="s">
        <v>140</v>
      </c>
      <c r="H140" s="221">
        <v>3.6299999999999999</v>
      </c>
      <c r="I140" s="222"/>
      <c r="J140" s="223">
        <f>ROUND(I140*H140,2)</f>
        <v>0</v>
      </c>
      <c r="K140" s="219" t="s">
        <v>124</v>
      </c>
      <c r="L140" s="43"/>
      <c r="M140" s="224" t="s">
        <v>1</v>
      </c>
      <c r="N140" s="225" t="s">
        <v>38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125</v>
      </c>
      <c r="AT140" s="228" t="s">
        <v>120</v>
      </c>
      <c r="AU140" s="228" t="s">
        <v>83</v>
      </c>
      <c r="AY140" s="16" t="s">
        <v>118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81</v>
      </c>
      <c r="BK140" s="229">
        <f>ROUND(I140*H140,2)</f>
        <v>0</v>
      </c>
      <c r="BL140" s="16" t="s">
        <v>125</v>
      </c>
      <c r="BM140" s="228" t="s">
        <v>160</v>
      </c>
    </row>
    <row r="141" s="2" customFormat="1" ht="44.25" customHeight="1">
      <c r="A141" s="37"/>
      <c r="B141" s="38"/>
      <c r="C141" s="217" t="s">
        <v>161</v>
      </c>
      <c r="D141" s="217" t="s">
        <v>120</v>
      </c>
      <c r="E141" s="218" t="s">
        <v>162</v>
      </c>
      <c r="F141" s="219" t="s">
        <v>163</v>
      </c>
      <c r="G141" s="220" t="s">
        <v>164</v>
      </c>
      <c r="H141" s="221">
        <v>6.8970000000000002</v>
      </c>
      <c r="I141" s="222"/>
      <c r="J141" s="223">
        <f>ROUND(I141*H141,2)</f>
        <v>0</v>
      </c>
      <c r="K141" s="219" t="s">
        <v>124</v>
      </c>
      <c r="L141" s="43"/>
      <c r="M141" s="224" t="s">
        <v>1</v>
      </c>
      <c r="N141" s="225" t="s">
        <v>38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125</v>
      </c>
      <c r="AT141" s="228" t="s">
        <v>120</v>
      </c>
      <c r="AU141" s="228" t="s">
        <v>83</v>
      </c>
      <c r="AY141" s="16" t="s">
        <v>118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81</v>
      </c>
      <c r="BK141" s="229">
        <f>ROUND(I141*H141,2)</f>
        <v>0</v>
      </c>
      <c r="BL141" s="16" t="s">
        <v>125</v>
      </c>
      <c r="BM141" s="228" t="s">
        <v>165</v>
      </c>
    </row>
    <row r="142" s="13" customFormat="1">
      <c r="A142" s="13"/>
      <c r="B142" s="230"/>
      <c r="C142" s="231"/>
      <c r="D142" s="232" t="s">
        <v>127</v>
      </c>
      <c r="E142" s="233" t="s">
        <v>1</v>
      </c>
      <c r="F142" s="234" t="s">
        <v>166</v>
      </c>
      <c r="G142" s="231"/>
      <c r="H142" s="235">
        <v>6.8970000000000002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127</v>
      </c>
      <c r="AU142" s="241" t="s">
        <v>83</v>
      </c>
      <c r="AV142" s="13" t="s">
        <v>83</v>
      </c>
      <c r="AW142" s="13" t="s">
        <v>30</v>
      </c>
      <c r="AX142" s="13" t="s">
        <v>81</v>
      </c>
      <c r="AY142" s="241" t="s">
        <v>118</v>
      </c>
    </row>
    <row r="143" s="2" customFormat="1" ht="44.25" customHeight="1">
      <c r="A143" s="37"/>
      <c r="B143" s="38"/>
      <c r="C143" s="217" t="s">
        <v>167</v>
      </c>
      <c r="D143" s="217" t="s">
        <v>120</v>
      </c>
      <c r="E143" s="218" t="s">
        <v>168</v>
      </c>
      <c r="F143" s="219" t="s">
        <v>169</v>
      </c>
      <c r="G143" s="220" t="s">
        <v>140</v>
      </c>
      <c r="H143" s="221">
        <v>3.96</v>
      </c>
      <c r="I143" s="222"/>
      <c r="J143" s="223">
        <f>ROUND(I143*H143,2)</f>
        <v>0</v>
      </c>
      <c r="K143" s="219" t="s">
        <v>124</v>
      </c>
      <c r="L143" s="43"/>
      <c r="M143" s="224" t="s">
        <v>1</v>
      </c>
      <c r="N143" s="225" t="s">
        <v>38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125</v>
      </c>
      <c r="AT143" s="228" t="s">
        <v>120</v>
      </c>
      <c r="AU143" s="228" t="s">
        <v>83</v>
      </c>
      <c r="AY143" s="16" t="s">
        <v>118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81</v>
      </c>
      <c r="BK143" s="229">
        <f>ROUND(I143*H143,2)</f>
        <v>0</v>
      </c>
      <c r="BL143" s="16" t="s">
        <v>125</v>
      </c>
      <c r="BM143" s="228" t="s">
        <v>170</v>
      </c>
    </row>
    <row r="144" s="13" customFormat="1">
      <c r="A144" s="13"/>
      <c r="B144" s="230"/>
      <c r="C144" s="231"/>
      <c r="D144" s="232" t="s">
        <v>127</v>
      </c>
      <c r="E144" s="233" t="s">
        <v>1</v>
      </c>
      <c r="F144" s="234" t="s">
        <v>171</v>
      </c>
      <c r="G144" s="231"/>
      <c r="H144" s="235">
        <v>3.96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127</v>
      </c>
      <c r="AU144" s="241" t="s">
        <v>83</v>
      </c>
      <c r="AV144" s="13" t="s">
        <v>83</v>
      </c>
      <c r="AW144" s="13" t="s">
        <v>30</v>
      </c>
      <c r="AX144" s="13" t="s">
        <v>81</v>
      </c>
      <c r="AY144" s="241" t="s">
        <v>118</v>
      </c>
    </row>
    <row r="145" s="2" customFormat="1" ht="66.75" customHeight="1">
      <c r="A145" s="37"/>
      <c r="B145" s="38"/>
      <c r="C145" s="217" t="s">
        <v>172</v>
      </c>
      <c r="D145" s="217" t="s">
        <v>120</v>
      </c>
      <c r="E145" s="218" t="s">
        <v>173</v>
      </c>
      <c r="F145" s="219" t="s">
        <v>174</v>
      </c>
      <c r="G145" s="220" t="s">
        <v>140</v>
      </c>
      <c r="H145" s="221">
        <v>2.9700000000000002</v>
      </c>
      <c r="I145" s="222"/>
      <c r="J145" s="223">
        <f>ROUND(I145*H145,2)</f>
        <v>0</v>
      </c>
      <c r="K145" s="219" t="s">
        <v>124</v>
      </c>
      <c r="L145" s="43"/>
      <c r="M145" s="224" t="s">
        <v>1</v>
      </c>
      <c r="N145" s="225" t="s">
        <v>38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125</v>
      </c>
      <c r="AT145" s="228" t="s">
        <v>120</v>
      </c>
      <c r="AU145" s="228" t="s">
        <v>83</v>
      </c>
      <c r="AY145" s="16" t="s">
        <v>118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81</v>
      </c>
      <c r="BK145" s="229">
        <f>ROUND(I145*H145,2)</f>
        <v>0</v>
      </c>
      <c r="BL145" s="16" t="s">
        <v>125</v>
      </c>
      <c r="BM145" s="228" t="s">
        <v>175</v>
      </c>
    </row>
    <row r="146" s="13" customFormat="1">
      <c r="A146" s="13"/>
      <c r="B146" s="230"/>
      <c r="C146" s="231"/>
      <c r="D146" s="232" t="s">
        <v>127</v>
      </c>
      <c r="E146" s="233" t="s">
        <v>1</v>
      </c>
      <c r="F146" s="234" t="s">
        <v>176</v>
      </c>
      <c r="G146" s="231"/>
      <c r="H146" s="235">
        <v>2.9700000000000002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127</v>
      </c>
      <c r="AU146" s="241" t="s">
        <v>83</v>
      </c>
      <c r="AV146" s="13" t="s">
        <v>83</v>
      </c>
      <c r="AW146" s="13" t="s">
        <v>30</v>
      </c>
      <c r="AX146" s="13" t="s">
        <v>81</v>
      </c>
      <c r="AY146" s="241" t="s">
        <v>118</v>
      </c>
    </row>
    <row r="147" s="2" customFormat="1" ht="16.5" customHeight="1">
      <c r="A147" s="37"/>
      <c r="B147" s="38"/>
      <c r="C147" s="242" t="s">
        <v>8</v>
      </c>
      <c r="D147" s="242" t="s">
        <v>177</v>
      </c>
      <c r="E147" s="243" t="s">
        <v>178</v>
      </c>
      <c r="F147" s="244" t="s">
        <v>179</v>
      </c>
      <c r="G147" s="245" t="s">
        <v>164</v>
      </c>
      <c r="H147" s="246">
        <v>6.5339999999999998</v>
      </c>
      <c r="I147" s="247"/>
      <c r="J147" s="248">
        <f>ROUND(I147*H147,2)</f>
        <v>0</v>
      </c>
      <c r="K147" s="244" t="s">
        <v>124</v>
      </c>
      <c r="L147" s="249"/>
      <c r="M147" s="250" t="s">
        <v>1</v>
      </c>
      <c r="N147" s="251" t="s">
        <v>38</v>
      </c>
      <c r="O147" s="90"/>
      <c r="P147" s="226">
        <f>O147*H147</f>
        <v>0</v>
      </c>
      <c r="Q147" s="226">
        <v>1</v>
      </c>
      <c r="R147" s="226">
        <f>Q147*H147</f>
        <v>6.5339999999999998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157</v>
      </c>
      <c r="AT147" s="228" t="s">
        <v>177</v>
      </c>
      <c r="AU147" s="228" t="s">
        <v>83</v>
      </c>
      <c r="AY147" s="16" t="s">
        <v>118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81</v>
      </c>
      <c r="BK147" s="229">
        <f>ROUND(I147*H147,2)</f>
        <v>0</v>
      </c>
      <c r="BL147" s="16" t="s">
        <v>125</v>
      </c>
      <c r="BM147" s="228" t="s">
        <v>180</v>
      </c>
    </row>
    <row r="148" s="13" customFormat="1">
      <c r="A148" s="13"/>
      <c r="B148" s="230"/>
      <c r="C148" s="231"/>
      <c r="D148" s="232" t="s">
        <v>127</v>
      </c>
      <c r="E148" s="233" t="s">
        <v>1</v>
      </c>
      <c r="F148" s="234" t="s">
        <v>181</v>
      </c>
      <c r="G148" s="231"/>
      <c r="H148" s="235">
        <v>6.5339999999999998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127</v>
      </c>
      <c r="AU148" s="241" t="s">
        <v>83</v>
      </c>
      <c r="AV148" s="13" t="s">
        <v>83</v>
      </c>
      <c r="AW148" s="13" t="s">
        <v>30</v>
      </c>
      <c r="AX148" s="13" t="s">
        <v>81</v>
      </c>
      <c r="AY148" s="241" t="s">
        <v>118</v>
      </c>
    </row>
    <row r="149" s="12" customFormat="1" ht="22.8" customHeight="1">
      <c r="A149" s="12"/>
      <c r="B149" s="201"/>
      <c r="C149" s="202"/>
      <c r="D149" s="203" t="s">
        <v>72</v>
      </c>
      <c r="E149" s="215" t="s">
        <v>125</v>
      </c>
      <c r="F149" s="215" t="s">
        <v>182</v>
      </c>
      <c r="G149" s="202"/>
      <c r="H149" s="202"/>
      <c r="I149" s="205"/>
      <c r="J149" s="216">
        <f>BK149</f>
        <v>0</v>
      </c>
      <c r="K149" s="202"/>
      <c r="L149" s="207"/>
      <c r="M149" s="208"/>
      <c r="N149" s="209"/>
      <c r="O149" s="209"/>
      <c r="P149" s="210">
        <f>SUM(P150:P151)</f>
        <v>0</v>
      </c>
      <c r="Q149" s="209"/>
      <c r="R149" s="210">
        <f>SUM(R150:R151)</f>
        <v>1.2479082000000001</v>
      </c>
      <c r="S149" s="209"/>
      <c r="T149" s="211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81</v>
      </c>
      <c r="AT149" s="213" t="s">
        <v>72</v>
      </c>
      <c r="AU149" s="213" t="s">
        <v>81</v>
      </c>
      <c r="AY149" s="212" t="s">
        <v>118</v>
      </c>
      <c r="BK149" s="214">
        <f>SUM(BK150:BK151)</f>
        <v>0</v>
      </c>
    </row>
    <row r="150" s="2" customFormat="1" ht="33" customHeight="1">
      <c r="A150" s="37"/>
      <c r="B150" s="38"/>
      <c r="C150" s="217" t="s">
        <v>183</v>
      </c>
      <c r="D150" s="217" t="s">
        <v>120</v>
      </c>
      <c r="E150" s="218" t="s">
        <v>184</v>
      </c>
      <c r="F150" s="219" t="s">
        <v>185</v>
      </c>
      <c r="G150" s="220" t="s">
        <v>140</v>
      </c>
      <c r="H150" s="221">
        <v>0.66000000000000003</v>
      </c>
      <c r="I150" s="222"/>
      <c r="J150" s="223">
        <f>ROUND(I150*H150,2)</f>
        <v>0</v>
      </c>
      <c r="K150" s="219" t="s">
        <v>124</v>
      </c>
      <c r="L150" s="43"/>
      <c r="M150" s="224" t="s">
        <v>1</v>
      </c>
      <c r="N150" s="225" t="s">
        <v>38</v>
      </c>
      <c r="O150" s="90"/>
      <c r="P150" s="226">
        <f>O150*H150</f>
        <v>0</v>
      </c>
      <c r="Q150" s="226">
        <v>1.8907700000000001</v>
      </c>
      <c r="R150" s="226">
        <f>Q150*H150</f>
        <v>1.2479082000000001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125</v>
      </c>
      <c r="AT150" s="228" t="s">
        <v>120</v>
      </c>
      <c r="AU150" s="228" t="s">
        <v>83</v>
      </c>
      <c r="AY150" s="16" t="s">
        <v>118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81</v>
      </c>
      <c r="BK150" s="229">
        <f>ROUND(I150*H150,2)</f>
        <v>0</v>
      </c>
      <c r="BL150" s="16" t="s">
        <v>125</v>
      </c>
      <c r="BM150" s="228" t="s">
        <v>186</v>
      </c>
    </row>
    <row r="151" s="13" customFormat="1">
      <c r="A151" s="13"/>
      <c r="B151" s="230"/>
      <c r="C151" s="231"/>
      <c r="D151" s="232" t="s">
        <v>127</v>
      </c>
      <c r="E151" s="233" t="s">
        <v>1</v>
      </c>
      <c r="F151" s="234" t="s">
        <v>187</v>
      </c>
      <c r="G151" s="231"/>
      <c r="H151" s="235">
        <v>0.66000000000000003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127</v>
      </c>
      <c r="AU151" s="241" t="s">
        <v>83</v>
      </c>
      <c r="AV151" s="13" t="s">
        <v>83</v>
      </c>
      <c r="AW151" s="13" t="s">
        <v>30</v>
      </c>
      <c r="AX151" s="13" t="s">
        <v>81</v>
      </c>
      <c r="AY151" s="241" t="s">
        <v>118</v>
      </c>
    </row>
    <row r="152" s="12" customFormat="1" ht="22.8" customHeight="1">
      <c r="A152" s="12"/>
      <c r="B152" s="201"/>
      <c r="C152" s="202"/>
      <c r="D152" s="203" t="s">
        <v>72</v>
      </c>
      <c r="E152" s="215" t="s">
        <v>143</v>
      </c>
      <c r="F152" s="215" t="s">
        <v>188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SUM(P153:P163)</f>
        <v>0</v>
      </c>
      <c r="Q152" s="209"/>
      <c r="R152" s="210">
        <f>SUM(R153:R163)</f>
        <v>3618.4385901599999</v>
      </c>
      <c r="S152" s="209"/>
      <c r="T152" s="211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81</v>
      </c>
      <c r="AT152" s="213" t="s">
        <v>72</v>
      </c>
      <c r="AU152" s="213" t="s">
        <v>81</v>
      </c>
      <c r="AY152" s="212" t="s">
        <v>118</v>
      </c>
      <c r="BK152" s="214">
        <f>SUM(BK153:BK163)</f>
        <v>0</v>
      </c>
    </row>
    <row r="153" s="2" customFormat="1" ht="49.05" customHeight="1">
      <c r="A153" s="37"/>
      <c r="B153" s="38"/>
      <c r="C153" s="217" t="s">
        <v>189</v>
      </c>
      <c r="D153" s="217" t="s">
        <v>120</v>
      </c>
      <c r="E153" s="218" t="s">
        <v>190</v>
      </c>
      <c r="F153" s="219" t="s">
        <v>191</v>
      </c>
      <c r="G153" s="220" t="s">
        <v>123</v>
      </c>
      <c r="H153" s="221">
        <v>1280.088</v>
      </c>
      <c r="I153" s="222"/>
      <c r="J153" s="223">
        <f>ROUND(I153*H153,2)</f>
        <v>0</v>
      </c>
      <c r="K153" s="219" t="s">
        <v>124</v>
      </c>
      <c r="L153" s="43"/>
      <c r="M153" s="224" t="s">
        <v>1</v>
      </c>
      <c r="N153" s="225" t="s">
        <v>38</v>
      </c>
      <c r="O153" s="90"/>
      <c r="P153" s="226">
        <f>O153*H153</f>
        <v>0</v>
      </c>
      <c r="Q153" s="226">
        <v>0.26375999999999999</v>
      </c>
      <c r="R153" s="226">
        <f>Q153*H153</f>
        <v>337.63601087999996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125</v>
      </c>
      <c r="AT153" s="228" t="s">
        <v>120</v>
      </c>
      <c r="AU153" s="228" t="s">
        <v>83</v>
      </c>
      <c r="AY153" s="16" t="s">
        <v>118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81</v>
      </c>
      <c r="BK153" s="229">
        <f>ROUND(I153*H153,2)</f>
        <v>0</v>
      </c>
      <c r="BL153" s="16" t="s">
        <v>125</v>
      </c>
      <c r="BM153" s="228" t="s">
        <v>192</v>
      </c>
    </row>
    <row r="154" s="13" customFormat="1">
      <c r="A154" s="13"/>
      <c r="B154" s="230"/>
      <c r="C154" s="231"/>
      <c r="D154" s="232" t="s">
        <v>127</v>
      </c>
      <c r="E154" s="233" t="s">
        <v>1</v>
      </c>
      <c r="F154" s="234" t="s">
        <v>128</v>
      </c>
      <c r="G154" s="231"/>
      <c r="H154" s="235">
        <v>1280.088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127</v>
      </c>
      <c r="AU154" s="241" t="s">
        <v>83</v>
      </c>
      <c r="AV154" s="13" t="s">
        <v>83</v>
      </c>
      <c r="AW154" s="13" t="s">
        <v>30</v>
      </c>
      <c r="AX154" s="13" t="s">
        <v>81</v>
      </c>
      <c r="AY154" s="241" t="s">
        <v>118</v>
      </c>
    </row>
    <row r="155" s="2" customFormat="1" ht="37.8" customHeight="1">
      <c r="A155" s="37"/>
      <c r="B155" s="38"/>
      <c r="C155" s="217" t="s">
        <v>193</v>
      </c>
      <c r="D155" s="217" t="s">
        <v>120</v>
      </c>
      <c r="E155" s="218" t="s">
        <v>194</v>
      </c>
      <c r="F155" s="219" t="s">
        <v>195</v>
      </c>
      <c r="G155" s="220" t="s">
        <v>136</v>
      </c>
      <c r="H155" s="221">
        <v>1280.088</v>
      </c>
      <c r="I155" s="222"/>
      <c r="J155" s="223">
        <f>ROUND(I155*H155,2)</f>
        <v>0</v>
      </c>
      <c r="K155" s="219" t="s">
        <v>124</v>
      </c>
      <c r="L155" s="43"/>
      <c r="M155" s="224" t="s">
        <v>1</v>
      </c>
      <c r="N155" s="225" t="s">
        <v>38</v>
      </c>
      <c r="O155" s="90"/>
      <c r="P155" s="226">
        <f>O155*H155</f>
        <v>0</v>
      </c>
      <c r="Q155" s="226">
        <v>0.00014999999999999999</v>
      </c>
      <c r="R155" s="226">
        <f>Q155*H155</f>
        <v>0.19201319999999997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125</v>
      </c>
      <c r="AT155" s="228" t="s">
        <v>120</v>
      </c>
      <c r="AU155" s="228" t="s">
        <v>83</v>
      </c>
      <c r="AY155" s="16" t="s">
        <v>118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81</v>
      </c>
      <c r="BK155" s="229">
        <f>ROUND(I155*H155,2)</f>
        <v>0</v>
      </c>
      <c r="BL155" s="16" t="s">
        <v>125</v>
      </c>
      <c r="BM155" s="228" t="s">
        <v>196</v>
      </c>
    </row>
    <row r="156" s="13" customFormat="1">
      <c r="A156" s="13"/>
      <c r="B156" s="230"/>
      <c r="C156" s="231"/>
      <c r="D156" s="232" t="s">
        <v>127</v>
      </c>
      <c r="E156" s="233" t="s">
        <v>1</v>
      </c>
      <c r="F156" s="234" t="s">
        <v>197</v>
      </c>
      <c r="G156" s="231"/>
      <c r="H156" s="235">
        <v>1280.088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127</v>
      </c>
      <c r="AU156" s="241" t="s">
        <v>83</v>
      </c>
      <c r="AV156" s="13" t="s">
        <v>83</v>
      </c>
      <c r="AW156" s="13" t="s">
        <v>30</v>
      </c>
      <c r="AX156" s="13" t="s">
        <v>81</v>
      </c>
      <c r="AY156" s="241" t="s">
        <v>118</v>
      </c>
    </row>
    <row r="157" s="2" customFormat="1" ht="24.15" customHeight="1">
      <c r="A157" s="37"/>
      <c r="B157" s="38"/>
      <c r="C157" s="217" t="s">
        <v>198</v>
      </c>
      <c r="D157" s="217" t="s">
        <v>120</v>
      </c>
      <c r="E157" s="218" t="s">
        <v>199</v>
      </c>
      <c r="F157" s="219" t="s">
        <v>200</v>
      </c>
      <c r="G157" s="220" t="s">
        <v>123</v>
      </c>
      <c r="H157" s="221">
        <v>11385</v>
      </c>
      <c r="I157" s="222"/>
      <c r="J157" s="223">
        <f>ROUND(I157*H157,2)</f>
        <v>0</v>
      </c>
      <c r="K157" s="219" t="s">
        <v>124</v>
      </c>
      <c r="L157" s="43"/>
      <c r="M157" s="224" t="s">
        <v>1</v>
      </c>
      <c r="N157" s="225" t="s">
        <v>38</v>
      </c>
      <c r="O157" s="90"/>
      <c r="P157" s="226">
        <f>O157*H157</f>
        <v>0</v>
      </c>
      <c r="Q157" s="226">
        <v>0.00031</v>
      </c>
      <c r="R157" s="226">
        <f>Q157*H157</f>
        <v>3.52935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125</v>
      </c>
      <c r="AT157" s="228" t="s">
        <v>120</v>
      </c>
      <c r="AU157" s="228" t="s">
        <v>83</v>
      </c>
      <c r="AY157" s="16" t="s">
        <v>118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81</v>
      </c>
      <c r="BK157" s="229">
        <f>ROUND(I157*H157,2)</f>
        <v>0</v>
      </c>
      <c r="BL157" s="16" t="s">
        <v>125</v>
      </c>
      <c r="BM157" s="228" t="s">
        <v>201</v>
      </c>
    </row>
    <row r="158" s="2" customFormat="1" ht="24.15" customHeight="1">
      <c r="A158" s="37"/>
      <c r="B158" s="38"/>
      <c r="C158" s="217" t="s">
        <v>202</v>
      </c>
      <c r="D158" s="217" t="s">
        <v>120</v>
      </c>
      <c r="E158" s="218" t="s">
        <v>203</v>
      </c>
      <c r="F158" s="219" t="s">
        <v>204</v>
      </c>
      <c r="G158" s="220" t="s">
        <v>123</v>
      </c>
      <c r="H158" s="221">
        <v>12820.968000000001</v>
      </c>
      <c r="I158" s="222"/>
      <c r="J158" s="223">
        <f>ROUND(I158*H158,2)</f>
        <v>0</v>
      </c>
      <c r="K158" s="219" t="s">
        <v>124</v>
      </c>
      <c r="L158" s="43"/>
      <c r="M158" s="224" t="s">
        <v>1</v>
      </c>
      <c r="N158" s="225" t="s">
        <v>38</v>
      </c>
      <c r="O158" s="90"/>
      <c r="P158" s="226">
        <f>O158*H158</f>
        <v>0</v>
      </c>
      <c r="Q158" s="226">
        <v>0.00040999999999999999</v>
      </c>
      <c r="R158" s="226">
        <f>Q158*H158</f>
        <v>5.25659688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125</v>
      </c>
      <c r="AT158" s="228" t="s">
        <v>120</v>
      </c>
      <c r="AU158" s="228" t="s">
        <v>83</v>
      </c>
      <c r="AY158" s="16" t="s">
        <v>118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81</v>
      </c>
      <c r="BK158" s="229">
        <f>ROUND(I158*H158,2)</f>
        <v>0</v>
      </c>
      <c r="BL158" s="16" t="s">
        <v>125</v>
      </c>
      <c r="BM158" s="228" t="s">
        <v>205</v>
      </c>
    </row>
    <row r="159" s="13" customFormat="1">
      <c r="A159" s="13"/>
      <c r="B159" s="230"/>
      <c r="C159" s="231"/>
      <c r="D159" s="232" t="s">
        <v>127</v>
      </c>
      <c r="E159" s="233" t="s">
        <v>1</v>
      </c>
      <c r="F159" s="234" t="s">
        <v>206</v>
      </c>
      <c r="G159" s="231"/>
      <c r="H159" s="235">
        <v>12820.968000000001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127</v>
      </c>
      <c r="AU159" s="241" t="s">
        <v>83</v>
      </c>
      <c r="AV159" s="13" t="s">
        <v>83</v>
      </c>
      <c r="AW159" s="13" t="s">
        <v>30</v>
      </c>
      <c r="AX159" s="13" t="s">
        <v>81</v>
      </c>
      <c r="AY159" s="241" t="s">
        <v>118</v>
      </c>
    </row>
    <row r="160" s="2" customFormat="1" ht="44.25" customHeight="1">
      <c r="A160" s="37"/>
      <c r="B160" s="38"/>
      <c r="C160" s="217" t="s">
        <v>207</v>
      </c>
      <c r="D160" s="217" t="s">
        <v>120</v>
      </c>
      <c r="E160" s="218" t="s">
        <v>208</v>
      </c>
      <c r="F160" s="219" t="s">
        <v>209</v>
      </c>
      <c r="G160" s="220" t="s">
        <v>123</v>
      </c>
      <c r="H160" s="221">
        <v>11385</v>
      </c>
      <c r="I160" s="222"/>
      <c r="J160" s="223">
        <f>ROUND(I160*H160,2)</f>
        <v>0</v>
      </c>
      <c r="K160" s="219" t="s">
        <v>124</v>
      </c>
      <c r="L160" s="43"/>
      <c r="M160" s="224" t="s">
        <v>1</v>
      </c>
      <c r="N160" s="225" t="s">
        <v>38</v>
      </c>
      <c r="O160" s="90"/>
      <c r="P160" s="226">
        <f>O160*H160</f>
        <v>0</v>
      </c>
      <c r="Q160" s="226">
        <v>0.12966</v>
      </c>
      <c r="R160" s="226">
        <f>Q160*H160</f>
        <v>1476.1791000000001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125</v>
      </c>
      <c r="AT160" s="228" t="s">
        <v>120</v>
      </c>
      <c r="AU160" s="228" t="s">
        <v>83</v>
      </c>
      <c r="AY160" s="16" t="s">
        <v>118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81</v>
      </c>
      <c r="BK160" s="229">
        <f>ROUND(I160*H160,2)</f>
        <v>0</v>
      </c>
      <c r="BL160" s="16" t="s">
        <v>125</v>
      </c>
      <c r="BM160" s="228" t="s">
        <v>210</v>
      </c>
    </row>
    <row r="161" s="13" customFormat="1">
      <c r="A161" s="13"/>
      <c r="B161" s="230"/>
      <c r="C161" s="231"/>
      <c r="D161" s="232" t="s">
        <v>127</v>
      </c>
      <c r="E161" s="233" t="s">
        <v>1</v>
      </c>
      <c r="F161" s="234" t="s">
        <v>211</v>
      </c>
      <c r="G161" s="231"/>
      <c r="H161" s="235">
        <v>11385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127</v>
      </c>
      <c r="AU161" s="241" t="s">
        <v>83</v>
      </c>
      <c r="AV161" s="13" t="s">
        <v>83</v>
      </c>
      <c r="AW161" s="13" t="s">
        <v>30</v>
      </c>
      <c r="AX161" s="13" t="s">
        <v>81</v>
      </c>
      <c r="AY161" s="241" t="s">
        <v>118</v>
      </c>
    </row>
    <row r="162" s="2" customFormat="1" ht="44.25" customHeight="1">
      <c r="A162" s="37"/>
      <c r="B162" s="38"/>
      <c r="C162" s="217" t="s">
        <v>212</v>
      </c>
      <c r="D162" s="217" t="s">
        <v>120</v>
      </c>
      <c r="E162" s="218" t="s">
        <v>213</v>
      </c>
      <c r="F162" s="219" t="s">
        <v>214</v>
      </c>
      <c r="G162" s="220" t="s">
        <v>123</v>
      </c>
      <c r="H162" s="221">
        <v>11540.879999999999</v>
      </c>
      <c r="I162" s="222"/>
      <c r="J162" s="223">
        <f>ROUND(I162*H162,2)</f>
        <v>0</v>
      </c>
      <c r="K162" s="219" t="s">
        <v>124</v>
      </c>
      <c r="L162" s="43"/>
      <c r="M162" s="224" t="s">
        <v>1</v>
      </c>
      <c r="N162" s="225" t="s">
        <v>38</v>
      </c>
      <c r="O162" s="90"/>
      <c r="P162" s="226">
        <f>O162*H162</f>
        <v>0</v>
      </c>
      <c r="Q162" s="226">
        <v>0.15559000000000001</v>
      </c>
      <c r="R162" s="226">
        <f>Q162*H162</f>
        <v>1795.6455191999999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125</v>
      </c>
      <c r="AT162" s="228" t="s">
        <v>120</v>
      </c>
      <c r="AU162" s="228" t="s">
        <v>83</v>
      </c>
      <c r="AY162" s="16" t="s">
        <v>118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81</v>
      </c>
      <c r="BK162" s="229">
        <f>ROUND(I162*H162,2)</f>
        <v>0</v>
      </c>
      <c r="BL162" s="16" t="s">
        <v>125</v>
      </c>
      <c r="BM162" s="228" t="s">
        <v>215</v>
      </c>
    </row>
    <row r="163" s="13" customFormat="1">
      <c r="A163" s="13"/>
      <c r="B163" s="230"/>
      <c r="C163" s="231"/>
      <c r="D163" s="232" t="s">
        <v>127</v>
      </c>
      <c r="E163" s="233" t="s">
        <v>1</v>
      </c>
      <c r="F163" s="234" t="s">
        <v>132</v>
      </c>
      <c r="G163" s="231"/>
      <c r="H163" s="235">
        <v>11540.879999999999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127</v>
      </c>
      <c r="AU163" s="241" t="s">
        <v>83</v>
      </c>
      <c r="AV163" s="13" t="s">
        <v>83</v>
      </c>
      <c r="AW163" s="13" t="s">
        <v>30</v>
      </c>
      <c r="AX163" s="13" t="s">
        <v>81</v>
      </c>
      <c r="AY163" s="241" t="s">
        <v>118</v>
      </c>
    </row>
    <row r="164" s="12" customFormat="1" ht="22.8" customHeight="1">
      <c r="A164" s="12"/>
      <c r="B164" s="201"/>
      <c r="C164" s="202"/>
      <c r="D164" s="203" t="s">
        <v>72</v>
      </c>
      <c r="E164" s="215" t="s">
        <v>157</v>
      </c>
      <c r="F164" s="215" t="s">
        <v>216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SUM(P165:P186)</f>
        <v>0</v>
      </c>
      <c r="Q164" s="209"/>
      <c r="R164" s="210">
        <f>SUM(R165:R186)</f>
        <v>19.061411000000003</v>
      </c>
      <c r="S164" s="209"/>
      <c r="T164" s="211">
        <f>SUM(T165:T186)</f>
        <v>13.42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81</v>
      </c>
      <c r="AT164" s="213" t="s">
        <v>72</v>
      </c>
      <c r="AU164" s="213" t="s">
        <v>81</v>
      </c>
      <c r="AY164" s="212" t="s">
        <v>118</v>
      </c>
      <c r="BK164" s="214">
        <f>SUM(BK165:BK186)</f>
        <v>0</v>
      </c>
    </row>
    <row r="165" s="2" customFormat="1" ht="24.15" customHeight="1">
      <c r="A165" s="37"/>
      <c r="B165" s="38"/>
      <c r="C165" s="217" t="s">
        <v>217</v>
      </c>
      <c r="D165" s="217" t="s">
        <v>120</v>
      </c>
      <c r="E165" s="218" t="s">
        <v>218</v>
      </c>
      <c r="F165" s="219" t="s">
        <v>219</v>
      </c>
      <c r="G165" s="220" t="s">
        <v>136</v>
      </c>
      <c r="H165" s="221">
        <v>6</v>
      </c>
      <c r="I165" s="222"/>
      <c r="J165" s="223">
        <f>ROUND(I165*H165,2)</f>
        <v>0</v>
      </c>
      <c r="K165" s="219" t="s">
        <v>124</v>
      </c>
      <c r="L165" s="43"/>
      <c r="M165" s="224" t="s">
        <v>1</v>
      </c>
      <c r="N165" s="225" t="s">
        <v>38</v>
      </c>
      <c r="O165" s="90"/>
      <c r="P165" s="226">
        <f>O165*H165</f>
        <v>0</v>
      </c>
      <c r="Q165" s="226">
        <v>1.0000000000000001E-05</v>
      </c>
      <c r="R165" s="226">
        <f>Q165*H165</f>
        <v>6.0000000000000008E-05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125</v>
      </c>
      <c r="AT165" s="228" t="s">
        <v>120</v>
      </c>
      <c r="AU165" s="228" t="s">
        <v>83</v>
      </c>
      <c r="AY165" s="16" t="s">
        <v>118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81</v>
      </c>
      <c r="BK165" s="229">
        <f>ROUND(I165*H165,2)</f>
        <v>0</v>
      </c>
      <c r="BL165" s="16" t="s">
        <v>125</v>
      </c>
      <c r="BM165" s="228" t="s">
        <v>220</v>
      </c>
    </row>
    <row r="166" s="2" customFormat="1" ht="24.15" customHeight="1">
      <c r="A166" s="37"/>
      <c r="B166" s="38"/>
      <c r="C166" s="242" t="s">
        <v>7</v>
      </c>
      <c r="D166" s="242" t="s">
        <v>177</v>
      </c>
      <c r="E166" s="243" t="s">
        <v>221</v>
      </c>
      <c r="F166" s="244" t="s">
        <v>222</v>
      </c>
      <c r="G166" s="245" t="s">
        <v>136</v>
      </c>
      <c r="H166" s="246">
        <v>6.2999999999999998</v>
      </c>
      <c r="I166" s="247"/>
      <c r="J166" s="248">
        <f>ROUND(I166*H166,2)</f>
        <v>0</v>
      </c>
      <c r="K166" s="244" t="s">
        <v>124</v>
      </c>
      <c r="L166" s="249"/>
      <c r="M166" s="250" t="s">
        <v>1</v>
      </c>
      <c r="N166" s="251" t="s">
        <v>38</v>
      </c>
      <c r="O166" s="90"/>
      <c r="P166" s="226">
        <f>O166*H166</f>
        <v>0</v>
      </c>
      <c r="Q166" s="226">
        <v>0.0026700000000000001</v>
      </c>
      <c r="R166" s="226">
        <f>Q166*H166</f>
        <v>0.016820999999999999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157</v>
      </c>
      <c r="AT166" s="228" t="s">
        <v>177</v>
      </c>
      <c r="AU166" s="228" t="s">
        <v>83</v>
      </c>
      <c r="AY166" s="16" t="s">
        <v>118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81</v>
      </c>
      <c r="BK166" s="229">
        <f>ROUND(I166*H166,2)</f>
        <v>0</v>
      </c>
      <c r="BL166" s="16" t="s">
        <v>125</v>
      </c>
      <c r="BM166" s="228" t="s">
        <v>223</v>
      </c>
    </row>
    <row r="167" s="13" customFormat="1">
      <c r="A167" s="13"/>
      <c r="B167" s="230"/>
      <c r="C167" s="231"/>
      <c r="D167" s="232" t="s">
        <v>127</v>
      </c>
      <c r="E167" s="233" t="s">
        <v>1</v>
      </c>
      <c r="F167" s="234" t="s">
        <v>224</v>
      </c>
      <c r="G167" s="231"/>
      <c r="H167" s="235">
        <v>6.2999999999999998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127</v>
      </c>
      <c r="AU167" s="241" t="s">
        <v>83</v>
      </c>
      <c r="AV167" s="13" t="s">
        <v>83</v>
      </c>
      <c r="AW167" s="13" t="s">
        <v>30</v>
      </c>
      <c r="AX167" s="13" t="s">
        <v>81</v>
      </c>
      <c r="AY167" s="241" t="s">
        <v>118</v>
      </c>
    </row>
    <row r="168" s="2" customFormat="1" ht="44.25" customHeight="1">
      <c r="A168" s="37"/>
      <c r="B168" s="38"/>
      <c r="C168" s="217" t="s">
        <v>225</v>
      </c>
      <c r="D168" s="217" t="s">
        <v>120</v>
      </c>
      <c r="E168" s="218" t="s">
        <v>226</v>
      </c>
      <c r="F168" s="219" t="s">
        <v>227</v>
      </c>
      <c r="G168" s="220" t="s">
        <v>228</v>
      </c>
      <c r="H168" s="221">
        <v>2</v>
      </c>
      <c r="I168" s="222"/>
      <c r="J168" s="223">
        <f>ROUND(I168*H168,2)</f>
        <v>0</v>
      </c>
      <c r="K168" s="219" t="s">
        <v>124</v>
      </c>
      <c r="L168" s="43"/>
      <c r="M168" s="224" t="s">
        <v>1</v>
      </c>
      <c r="N168" s="225" t="s">
        <v>38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125</v>
      </c>
      <c r="AT168" s="228" t="s">
        <v>120</v>
      </c>
      <c r="AU168" s="228" t="s">
        <v>83</v>
      </c>
      <c r="AY168" s="16" t="s">
        <v>118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81</v>
      </c>
      <c r="BK168" s="229">
        <f>ROUND(I168*H168,2)</f>
        <v>0</v>
      </c>
      <c r="BL168" s="16" t="s">
        <v>125</v>
      </c>
      <c r="BM168" s="228" t="s">
        <v>229</v>
      </c>
    </row>
    <row r="169" s="13" customFormat="1">
      <c r="A169" s="13"/>
      <c r="B169" s="230"/>
      <c r="C169" s="231"/>
      <c r="D169" s="232" t="s">
        <v>127</v>
      </c>
      <c r="E169" s="233" t="s">
        <v>1</v>
      </c>
      <c r="F169" s="234" t="s">
        <v>230</v>
      </c>
      <c r="G169" s="231"/>
      <c r="H169" s="235">
        <v>2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127</v>
      </c>
      <c r="AU169" s="241" t="s">
        <v>83</v>
      </c>
      <c r="AV169" s="13" t="s">
        <v>83</v>
      </c>
      <c r="AW169" s="13" t="s">
        <v>30</v>
      </c>
      <c r="AX169" s="13" t="s">
        <v>81</v>
      </c>
      <c r="AY169" s="241" t="s">
        <v>118</v>
      </c>
    </row>
    <row r="170" s="2" customFormat="1" ht="16.5" customHeight="1">
      <c r="A170" s="37"/>
      <c r="B170" s="38"/>
      <c r="C170" s="242" t="s">
        <v>231</v>
      </c>
      <c r="D170" s="242" t="s">
        <v>177</v>
      </c>
      <c r="E170" s="243" t="s">
        <v>232</v>
      </c>
      <c r="F170" s="244" t="s">
        <v>233</v>
      </c>
      <c r="G170" s="245" t="s">
        <v>228</v>
      </c>
      <c r="H170" s="246">
        <v>1</v>
      </c>
      <c r="I170" s="247"/>
      <c r="J170" s="248">
        <f>ROUND(I170*H170,2)</f>
        <v>0</v>
      </c>
      <c r="K170" s="244" t="s">
        <v>124</v>
      </c>
      <c r="L170" s="249"/>
      <c r="M170" s="250" t="s">
        <v>1</v>
      </c>
      <c r="N170" s="251" t="s">
        <v>38</v>
      </c>
      <c r="O170" s="90"/>
      <c r="P170" s="226">
        <f>O170*H170</f>
        <v>0</v>
      </c>
      <c r="Q170" s="226">
        <v>0.00064000000000000005</v>
      </c>
      <c r="R170" s="226">
        <f>Q170*H170</f>
        <v>0.00064000000000000005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157</v>
      </c>
      <c r="AT170" s="228" t="s">
        <v>177</v>
      </c>
      <c r="AU170" s="228" t="s">
        <v>83</v>
      </c>
      <c r="AY170" s="16" t="s">
        <v>118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81</v>
      </c>
      <c r="BK170" s="229">
        <f>ROUND(I170*H170,2)</f>
        <v>0</v>
      </c>
      <c r="BL170" s="16" t="s">
        <v>125</v>
      </c>
      <c r="BM170" s="228" t="s">
        <v>234</v>
      </c>
    </row>
    <row r="171" s="2" customFormat="1" ht="16.5" customHeight="1">
      <c r="A171" s="37"/>
      <c r="B171" s="38"/>
      <c r="C171" s="242" t="s">
        <v>235</v>
      </c>
      <c r="D171" s="242" t="s">
        <v>177</v>
      </c>
      <c r="E171" s="243" t="s">
        <v>236</v>
      </c>
      <c r="F171" s="244" t="s">
        <v>237</v>
      </c>
      <c r="G171" s="245" t="s">
        <v>228</v>
      </c>
      <c r="H171" s="246">
        <v>1</v>
      </c>
      <c r="I171" s="247"/>
      <c r="J171" s="248">
        <f>ROUND(I171*H171,2)</f>
        <v>0</v>
      </c>
      <c r="K171" s="244" t="s">
        <v>124</v>
      </c>
      <c r="L171" s="249"/>
      <c r="M171" s="250" t="s">
        <v>1</v>
      </c>
      <c r="N171" s="251" t="s">
        <v>38</v>
      </c>
      <c r="O171" s="90"/>
      <c r="P171" s="226">
        <f>O171*H171</f>
        <v>0</v>
      </c>
      <c r="Q171" s="226">
        <v>0.00064999999999999997</v>
      </c>
      <c r="R171" s="226">
        <f>Q171*H171</f>
        <v>0.00064999999999999997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157</v>
      </c>
      <c r="AT171" s="228" t="s">
        <v>177</v>
      </c>
      <c r="AU171" s="228" t="s">
        <v>83</v>
      </c>
      <c r="AY171" s="16" t="s">
        <v>118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81</v>
      </c>
      <c r="BK171" s="229">
        <f>ROUND(I171*H171,2)</f>
        <v>0</v>
      </c>
      <c r="BL171" s="16" t="s">
        <v>125</v>
      </c>
      <c r="BM171" s="228" t="s">
        <v>238</v>
      </c>
    </row>
    <row r="172" s="2" customFormat="1" ht="16.5" customHeight="1">
      <c r="A172" s="37"/>
      <c r="B172" s="38"/>
      <c r="C172" s="217" t="s">
        <v>239</v>
      </c>
      <c r="D172" s="217" t="s">
        <v>120</v>
      </c>
      <c r="E172" s="218" t="s">
        <v>240</v>
      </c>
      <c r="F172" s="219" t="s">
        <v>241</v>
      </c>
      <c r="G172" s="220" t="s">
        <v>228</v>
      </c>
      <c r="H172" s="221">
        <v>1</v>
      </c>
      <c r="I172" s="222"/>
      <c r="J172" s="223">
        <f>ROUND(I172*H172,2)</f>
        <v>0</v>
      </c>
      <c r="K172" s="219" t="s">
        <v>1</v>
      </c>
      <c r="L172" s="43"/>
      <c r="M172" s="224" t="s">
        <v>1</v>
      </c>
      <c r="N172" s="225" t="s">
        <v>38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125</v>
      </c>
      <c r="AT172" s="228" t="s">
        <v>120</v>
      </c>
      <c r="AU172" s="228" t="s">
        <v>83</v>
      </c>
      <c r="AY172" s="16" t="s">
        <v>118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81</v>
      </c>
      <c r="BK172" s="229">
        <f>ROUND(I172*H172,2)</f>
        <v>0</v>
      </c>
      <c r="BL172" s="16" t="s">
        <v>125</v>
      </c>
      <c r="BM172" s="228" t="s">
        <v>242</v>
      </c>
    </row>
    <row r="173" s="2" customFormat="1" ht="24.15" customHeight="1">
      <c r="A173" s="37"/>
      <c r="B173" s="38"/>
      <c r="C173" s="217" t="s">
        <v>243</v>
      </c>
      <c r="D173" s="217" t="s">
        <v>120</v>
      </c>
      <c r="E173" s="218" t="s">
        <v>244</v>
      </c>
      <c r="F173" s="219" t="s">
        <v>245</v>
      </c>
      <c r="G173" s="220" t="s">
        <v>228</v>
      </c>
      <c r="H173" s="221">
        <v>1</v>
      </c>
      <c r="I173" s="222"/>
      <c r="J173" s="223">
        <f>ROUND(I173*H173,2)</f>
        <v>0</v>
      </c>
      <c r="K173" s="219" t="s">
        <v>124</v>
      </c>
      <c r="L173" s="43"/>
      <c r="M173" s="224" t="s">
        <v>1</v>
      </c>
      <c r="N173" s="225" t="s">
        <v>38</v>
      </c>
      <c r="O173" s="90"/>
      <c r="P173" s="226">
        <f>O173*H173</f>
        <v>0</v>
      </c>
      <c r="Q173" s="226">
        <v>0.12422</v>
      </c>
      <c r="R173" s="226">
        <f>Q173*H173</f>
        <v>0.12422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125</v>
      </c>
      <c r="AT173" s="228" t="s">
        <v>120</v>
      </c>
      <c r="AU173" s="228" t="s">
        <v>83</v>
      </c>
      <c r="AY173" s="16" t="s">
        <v>118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81</v>
      </c>
      <c r="BK173" s="229">
        <f>ROUND(I173*H173,2)</f>
        <v>0</v>
      </c>
      <c r="BL173" s="16" t="s">
        <v>125</v>
      </c>
      <c r="BM173" s="228" t="s">
        <v>246</v>
      </c>
    </row>
    <row r="174" s="2" customFormat="1" ht="24.15" customHeight="1">
      <c r="A174" s="37"/>
      <c r="B174" s="38"/>
      <c r="C174" s="242" t="s">
        <v>247</v>
      </c>
      <c r="D174" s="242" t="s">
        <v>177</v>
      </c>
      <c r="E174" s="243" t="s">
        <v>248</v>
      </c>
      <c r="F174" s="244" t="s">
        <v>249</v>
      </c>
      <c r="G174" s="245" t="s">
        <v>228</v>
      </c>
      <c r="H174" s="246">
        <v>1</v>
      </c>
      <c r="I174" s="247"/>
      <c r="J174" s="248">
        <f>ROUND(I174*H174,2)</f>
        <v>0</v>
      </c>
      <c r="K174" s="244" t="s">
        <v>124</v>
      </c>
      <c r="L174" s="249"/>
      <c r="M174" s="250" t="s">
        <v>1</v>
      </c>
      <c r="N174" s="251" t="s">
        <v>38</v>
      </c>
      <c r="O174" s="90"/>
      <c r="P174" s="226">
        <f>O174*H174</f>
        <v>0</v>
      </c>
      <c r="Q174" s="226">
        <v>0.071999999999999995</v>
      </c>
      <c r="R174" s="226">
        <f>Q174*H174</f>
        <v>0.071999999999999995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157</v>
      </c>
      <c r="AT174" s="228" t="s">
        <v>177</v>
      </c>
      <c r="AU174" s="228" t="s">
        <v>83</v>
      </c>
      <c r="AY174" s="16" t="s">
        <v>118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81</v>
      </c>
      <c r="BK174" s="229">
        <f>ROUND(I174*H174,2)</f>
        <v>0</v>
      </c>
      <c r="BL174" s="16" t="s">
        <v>125</v>
      </c>
      <c r="BM174" s="228" t="s">
        <v>250</v>
      </c>
    </row>
    <row r="175" s="2" customFormat="1" ht="24.15" customHeight="1">
      <c r="A175" s="37"/>
      <c r="B175" s="38"/>
      <c r="C175" s="217" t="s">
        <v>251</v>
      </c>
      <c r="D175" s="217" t="s">
        <v>120</v>
      </c>
      <c r="E175" s="218" t="s">
        <v>252</v>
      </c>
      <c r="F175" s="219" t="s">
        <v>253</v>
      </c>
      <c r="G175" s="220" t="s">
        <v>228</v>
      </c>
      <c r="H175" s="221">
        <v>1</v>
      </c>
      <c r="I175" s="222"/>
      <c r="J175" s="223">
        <f>ROUND(I175*H175,2)</f>
        <v>0</v>
      </c>
      <c r="K175" s="219" t="s">
        <v>124</v>
      </c>
      <c r="L175" s="43"/>
      <c r="M175" s="224" t="s">
        <v>1</v>
      </c>
      <c r="N175" s="225" t="s">
        <v>38</v>
      </c>
      <c r="O175" s="90"/>
      <c r="P175" s="226">
        <f>O175*H175</f>
        <v>0</v>
      </c>
      <c r="Q175" s="226">
        <v>0.02972</v>
      </c>
      <c r="R175" s="226">
        <f>Q175*H175</f>
        <v>0.02972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125</v>
      </c>
      <c r="AT175" s="228" t="s">
        <v>120</v>
      </c>
      <c r="AU175" s="228" t="s">
        <v>83</v>
      </c>
      <c r="AY175" s="16" t="s">
        <v>118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81</v>
      </c>
      <c r="BK175" s="229">
        <f>ROUND(I175*H175,2)</f>
        <v>0</v>
      </c>
      <c r="BL175" s="16" t="s">
        <v>125</v>
      </c>
      <c r="BM175" s="228" t="s">
        <v>254</v>
      </c>
    </row>
    <row r="176" s="2" customFormat="1" ht="21.75" customHeight="1">
      <c r="A176" s="37"/>
      <c r="B176" s="38"/>
      <c r="C176" s="242" t="s">
        <v>255</v>
      </c>
      <c r="D176" s="242" t="s">
        <v>177</v>
      </c>
      <c r="E176" s="243" t="s">
        <v>256</v>
      </c>
      <c r="F176" s="244" t="s">
        <v>257</v>
      </c>
      <c r="G176" s="245" t="s">
        <v>228</v>
      </c>
      <c r="H176" s="246">
        <v>1</v>
      </c>
      <c r="I176" s="247"/>
      <c r="J176" s="248">
        <f>ROUND(I176*H176,2)</f>
        <v>0</v>
      </c>
      <c r="K176" s="244" t="s">
        <v>124</v>
      </c>
      <c r="L176" s="249"/>
      <c r="M176" s="250" t="s">
        <v>1</v>
      </c>
      <c r="N176" s="251" t="s">
        <v>38</v>
      </c>
      <c r="O176" s="90"/>
      <c r="P176" s="226">
        <f>O176*H176</f>
        <v>0</v>
      </c>
      <c r="Q176" s="226">
        <v>0.040000000000000001</v>
      </c>
      <c r="R176" s="226">
        <f>Q176*H176</f>
        <v>0.040000000000000001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157</v>
      </c>
      <c r="AT176" s="228" t="s">
        <v>177</v>
      </c>
      <c r="AU176" s="228" t="s">
        <v>83</v>
      </c>
      <c r="AY176" s="16" t="s">
        <v>118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81</v>
      </c>
      <c r="BK176" s="229">
        <f>ROUND(I176*H176,2)</f>
        <v>0</v>
      </c>
      <c r="BL176" s="16" t="s">
        <v>125</v>
      </c>
      <c r="BM176" s="228" t="s">
        <v>258</v>
      </c>
    </row>
    <row r="177" s="2" customFormat="1" ht="24.15" customHeight="1">
      <c r="A177" s="37"/>
      <c r="B177" s="38"/>
      <c r="C177" s="217" t="s">
        <v>259</v>
      </c>
      <c r="D177" s="217" t="s">
        <v>120</v>
      </c>
      <c r="E177" s="218" t="s">
        <v>260</v>
      </c>
      <c r="F177" s="219" t="s">
        <v>261</v>
      </c>
      <c r="G177" s="220" t="s">
        <v>228</v>
      </c>
      <c r="H177" s="221">
        <v>1</v>
      </c>
      <c r="I177" s="222"/>
      <c r="J177" s="223">
        <f>ROUND(I177*H177,2)</f>
        <v>0</v>
      </c>
      <c r="K177" s="219" t="s">
        <v>124</v>
      </c>
      <c r="L177" s="43"/>
      <c r="M177" s="224" t="s">
        <v>1</v>
      </c>
      <c r="N177" s="225" t="s">
        <v>38</v>
      </c>
      <c r="O177" s="90"/>
      <c r="P177" s="226">
        <f>O177*H177</f>
        <v>0</v>
      </c>
      <c r="Q177" s="226">
        <v>0.02972</v>
      </c>
      <c r="R177" s="226">
        <f>Q177*H177</f>
        <v>0.02972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125</v>
      </c>
      <c r="AT177" s="228" t="s">
        <v>120</v>
      </c>
      <c r="AU177" s="228" t="s">
        <v>83</v>
      </c>
      <c r="AY177" s="16" t="s">
        <v>118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81</v>
      </c>
      <c r="BK177" s="229">
        <f>ROUND(I177*H177,2)</f>
        <v>0</v>
      </c>
      <c r="BL177" s="16" t="s">
        <v>125</v>
      </c>
      <c r="BM177" s="228" t="s">
        <v>262</v>
      </c>
    </row>
    <row r="178" s="2" customFormat="1" ht="24.15" customHeight="1">
      <c r="A178" s="37"/>
      <c r="B178" s="38"/>
      <c r="C178" s="242" t="s">
        <v>263</v>
      </c>
      <c r="D178" s="242" t="s">
        <v>177</v>
      </c>
      <c r="E178" s="243" t="s">
        <v>264</v>
      </c>
      <c r="F178" s="244" t="s">
        <v>265</v>
      </c>
      <c r="G178" s="245" t="s">
        <v>228</v>
      </c>
      <c r="H178" s="246">
        <v>1</v>
      </c>
      <c r="I178" s="247"/>
      <c r="J178" s="248">
        <f>ROUND(I178*H178,2)</f>
        <v>0</v>
      </c>
      <c r="K178" s="244" t="s">
        <v>124</v>
      </c>
      <c r="L178" s="249"/>
      <c r="M178" s="250" t="s">
        <v>1</v>
      </c>
      <c r="N178" s="251" t="s">
        <v>38</v>
      </c>
      <c r="O178" s="90"/>
      <c r="P178" s="226">
        <f>O178*H178</f>
        <v>0</v>
      </c>
      <c r="Q178" s="226">
        <v>0.040000000000000001</v>
      </c>
      <c r="R178" s="226">
        <f>Q178*H178</f>
        <v>0.040000000000000001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157</v>
      </c>
      <c r="AT178" s="228" t="s">
        <v>177</v>
      </c>
      <c r="AU178" s="228" t="s">
        <v>83</v>
      </c>
      <c r="AY178" s="16" t="s">
        <v>118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81</v>
      </c>
      <c r="BK178" s="229">
        <f>ROUND(I178*H178,2)</f>
        <v>0</v>
      </c>
      <c r="BL178" s="16" t="s">
        <v>125</v>
      </c>
      <c r="BM178" s="228" t="s">
        <v>266</v>
      </c>
    </row>
    <row r="179" s="2" customFormat="1" ht="24.15" customHeight="1">
      <c r="A179" s="37"/>
      <c r="B179" s="38"/>
      <c r="C179" s="217" t="s">
        <v>267</v>
      </c>
      <c r="D179" s="217" t="s">
        <v>120</v>
      </c>
      <c r="E179" s="218" t="s">
        <v>268</v>
      </c>
      <c r="F179" s="219" t="s">
        <v>269</v>
      </c>
      <c r="G179" s="220" t="s">
        <v>228</v>
      </c>
      <c r="H179" s="221">
        <v>1</v>
      </c>
      <c r="I179" s="222"/>
      <c r="J179" s="223">
        <f>ROUND(I179*H179,2)</f>
        <v>0</v>
      </c>
      <c r="K179" s="219" t="s">
        <v>124</v>
      </c>
      <c r="L179" s="43"/>
      <c r="M179" s="224" t="s">
        <v>1</v>
      </c>
      <c r="N179" s="225" t="s">
        <v>38</v>
      </c>
      <c r="O179" s="90"/>
      <c r="P179" s="226">
        <f>O179*H179</f>
        <v>0</v>
      </c>
      <c r="Q179" s="226">
        <v>0.02972</v>
      </c>
      <c r="R179" s="226">
        <f>Q179*H179</f>
        <v>0.02972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125</v>
      </c>
      <c r="AT179" s="228" t="s">
        <v>120</v>
      </c>
      <c r="AU179" s="228" t="s">
        <v>83</v>
      </c>
      <c r="AY179" s="16" t="s">
        <v>118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81</v>
      </c>
      <c r="BK179" s="229">
        <f>ROUND(I179*H179,2)</f>
        <v>0</v>
      </c>
      <c r="BL179" s="16" t="s">
        <v>125</v>
      </c>
      <c r="BM179" s="228" t="s">
        <v>270</v>
      </c>
    </row>
    <row r="180" s="2" customFormat="1" ht="33" customHeight="1">
      <c r="A180" s="37"/>
      <c r="B180" s="38"/>
      <c r="C180" s="242" t="s">
        <v>271</v>
      </c>
      <c r="D180" s="242" t="s">
        <v>177</v>
      </c>
      <c r="E180" s="243" t="s">
        <v>272</v>
      </c>
      <c r="F180" s="244" t="s">
        <v>273</v>
      </c>
      <c r="G180" s="245" t="s">
        <v>228</v>
      </c>
      <c r="H180" s="246">
        <v>1</v>
      </c>
      <c r="I180" s="247"/>
      <c r="J180" s="248">
        <f>ROUND(I180*H180,2)</f>
        <v>0</v>
      </c>
      <c r="K180" s="244" t="s">
        <v>124</v>
      </c>
      <c r="L180" s="249"/>
      <c r="M180" s="250" t="s">
        <v>1</v>
      </c>
      <c r="N180" s="251" t="s">
        <v>38</v>
      </c>
      <c r="O180" s="90"/>
      <c r="P180" s="226">
        <f>O180*H180</f>
        <v>0</v>
      </c>
      <c r="Q180" s="226">
        <v>0.29799999999999999</v>
      </c>
      <c r="R180" s="226">
        <f>Q180*H180</f>
        <v>0.29799999999999999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157</v>
      </c>
      <c r="AT180" s="228" t="s">
        <v>177</v>
      </c>
      <c r="AU180" s="228" t="s">
        <v>83</v>
      </c>
      <c r="AY180" s="16" t="s">
        <v>118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81</v>
      </c>
      <c r="BK180" s="229">
        <f>ROUND(I180*H180,2)</f>
        <v>0</v>
      </c>
      <c r="BL180" s="16" t="s">
        <v>125</v>
      </c>
      <c r="BM180" s="228" t="s">
        <v>274</v>
      </c>
    </row>
    <row r="181" s="2" customFormat="1" ht="37.8" customHeight="1">
      <c r="A181" s="37"/>
      <c r="B181" s="38"/>
      <c r="C181" s="217" t="s">
        <v>275</v>
      </c>
      <c r="D181" s="217" t="s">
        <v>120</v>
      </c>
      <c r="E181" s="218" t="s">
        <v>276</v>
      </c>
      <c r="F181" s="219" t="s">
        <v>277</v>
      </c>
      <c r="G181" s="220" t="s">
        <v>228</v>
      </c>
      <c r="H181" s="221">
        <v>7</v>
      </c>
      <c r="I181" s="222"/>
      <c r="J181" s="223">
        <f>ROUND(I181*H181,2)</f>
        <v>0</v>
      </c>
      <c r="K181" s="219" t="s">
        <v>124</v>
      </c>
      <c r="L181" s="43"/>
      <c r="M181" s="224" t="s">
        <v>1</v>
      </c>
      <c r="N181" s="225" t="s">
        <v>38</v>
      </c>
      <c r="O181" s="90"/>
      <c r="P181" s="226">
        <f>O181*H181</f>
        <v>0</v>
      </c>
      <c r="Q181" s="226">
        <v>0.65847999999999995</v>
      </c>
      <c r="R181" s="226">
        <f>Q181*H181</f>
        <v>4.6093599999999997</v>
      </c>
      <c r="S181" s="226">
        <v>0.66000000000000003</v>
      </c>
      <c r="T181" s="227">
        <f>S181*H181</f>
        <v>4.6200000000000001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125</v>
      </c>
      <c r="AT181" s="228" t="s">
        <v>120</v>
      </c>
      <c r="AU181" s="228" t="s">
        <v>83</v>
      </c>
      <c r="AY181" s="16" t="s">
        <v>118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81</v>
      </c>
      <c r="BK181" s="229">
        <f>ROUND(I181*H181,2)</f>
        <v>0</v>
      </c>
      <c r="BL181" s="16" t="s">
        <v>125</v>
      </c>
      <c r="BM181" s="228" t="s">
        <v>278</v>
      </c>
    </row>
    <row r="182" s="2" customFormat="1" ht="24.15" customHeight="1">
      <c r="A182" s="37"/>
      <c r="B182" s="38"/>
      <c r="C182" s="217" t="s">
        <v>279</v>
      </c>
      <c r="D182" s="217" t="s">
        <v>120</v>
      </c>
      <c r="E182" s="218" t="s">
        <v>280</v>
      </c>
      <c r="F182" s="219" t="s">
        <v>281</v>
      </c>
      <c r="G182" s="220" t="s">
        <v>228</v>
      </c>
      <c r="H182" s="221">
        <v>28</v>
      </c>
      <c r="I182" s="222"/>
      <c r="J182" s="223">
        <f>ROUND(I182*H182,2)</f>
        <v>0</v>
      </c>
      <c r="K182" s="219" t="s">
        <v>124</v>
      </c>
      <c r="L182" s="43"/>
      <c r="M182" s="224" t="s">
        <v>1</v>
      </c>
      <c r="N182" s="225" t="s">
        <v>38</v>
      </c>
      <c r="O182" s="90"/>
      <c r="P182" s="226">
        <f>O182*H182</f>
        <v>0</v>
      </c>
      <c r="Q182" s="226">
        <v>0.10037</v>
      </c>
      <c r="R182" s="226">
        <f>Q182*H182</f>
        <v>2.8103600000000002</v>
      </c>
      <c r="S182" s="226">
        <v>0.10000000000000001</v>
      </c>
      <c r="T182" s="227">
        <f>S182*H182</f>
        <v>2.8000000000000003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125</v>
      </c>
      <c r="AT182" s="228" t="s">
        <v>120</v>
      </c>
      <c r="AU182" s="228" t="s">
        <v>83</v>
      </c>
      <c r="AY182" s="16" t="s">
        <v>118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81</v>
      </c>
      <c r="BK182" s="229">
        <f>ROUND(I182*H182,2)</f>
        <v>0</v>
      </c>
      <c r="BL182" s="16" t="s">
        <v>125</v>
      </c>
      <c r="BM182" s="228" t="s">
        <v>282</v>
      </c>
    </row>
    <row r="183" s="2" customFormat="1" ht="37.8" customHeight="1">
      <c r="A183" s="37"/>
      <c r="B183" s="38"/>
      <c r="C183" s="217" t="s">
        <v>283</v>
      </c>
      <c r="D183" s="217" t="s">
        <v>120</v>
      </c>
      <c r="E183" s="218" t="s">
        <v>284</v>
      </c>
      <c r="F183" s="219" t="s">
        <v>285</v>
      </c>
      <c r="G183" s="220" t="s">
        <v>228</v>
      </c>
      <c r="H183" s="221">
        <v>20</v>
      </c>
      <c r="I183" s="222"/>
      <c r="J183" s="223">
        <f>ROUND(I183*H183,2)</f>
        <v>0</v>
      </c>
      <c r="K183" s="219" t="s">
        <v>124</v>
      </c>
      <c r="L183" s="43"/>
      <c r="M183" s="224" t="s">
        <v>1</v>
      </c>
      <c r="N183" s="225" t="s">
        <v>38</v>
      </c>
      <c r="O183" s="90"/>
      <c r="P183" s="226">
        <f>O183*H183</f>
        <v>0</v>
      </c>
      <c r="Q183" s="226">
        <v>0.53325999999999996</v>
      </c>
      <c r="R183" s="226">
        <f>Q183*H183</f>
        <v>10.665199999999999</v>
      </c>
      <c r="S183" s="226">
        <v>0.29999999999999999</v>
      </c>
      <c r="T183" s="227">
        <f>S183*H183</f>
        <v>6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125</v>
      </c>
      <c r="AT183" s="228" t="s">
        <v>120</v>
      </c>
      <c r="AU183" s="228" t="s">
        <v>83</v>
      </c>
      <c r="AY183" s="16" t="s">
        <v>118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81</v>
      </c>
      <c r="BK183" s="229">
        <f>ROUND(I183*H183,2)</f>
        <v>0</v>
      </c>
      <c r="BL183" s="16" t="s">
        <v>125</v>
      </c>
      <c r="BM183" s="228" t="s">
        <v>286</v>
      </c>
    </row>
    <row r="184" s="2" customFormat="1" ht="24.15" customHeight="1">
      <c r="A184" s="37"/>
      <c r="B184" s="38"/>
      <c r="C184" s="217" t="s">
        <v>287</v>
      </c>
      <c r="D184" s="217" t="s">
        <v>120</v>
      </c>
      <c r="E184" s="218" t="s">
        <v>288</v>
      </c>
      <c r="F184" s="219" t="s">
        <v>289</v>
      </c>
      <c r="G184" s="220" t="s">
        <v>228</v>
      </c>
      <c r="H184" s="221">
        <v>1</v>
      </c>
      <c r="I184" s="222"/>
      <c r="J184" s="223">
        <f>ROUND(I184*H184,2)</f>
        <v>0</v>
      </c>
      <c r="K184" s="219" t="s">
        <v>124</v>
      </c>
      <c r="L184" s="43"/>
      <c r="M184" s="224" t="s">
        <v>1</v>
      </c>
      <c r="N184" s="225" t="s">
        <v>38</v>
      </c>
      <c r="O184" s="90"/>
      <c r="P184" s="226">
        <f>O184*H184</f>
        <v>0</v>
      </c>
      <c r="Q184" s="226">
        <v>0.21734000000000001</v>
      </c>
      <c r="R184" s="226">
        <f>Q184*H184</f>
        <v>0.21734000000000001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125</v>
      </c>
      <c r="AT184" s="228" t="s">
        <v>120</v>
      </c>
      <c r="AU184" s="228" t="s">
        <v>83</v>
      </c>
      <c r="AY184" s="16" t="s">
        <v>118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81</v>
      </c>
      <c r="BK184" s="229">
        <f>ROUND(I184*H184,2)</f>
        <v>0</v>
      </c>
      <c r="BL184" s="16" t="s">
        <v>125</v>
      </c>
      <c r="BM184" s="228" t="s">
        <v>290</v>
      </c>
    </row>
    <row r="185" s="2" customFormat="1" ht="24.15" customHeight="1">
      <c r="A185" s="37"/>
      <c r="B185" s="38"/>
      <c r="C185" s="242" t="s">
        <v>291</v>
      </c>
      <c r="D185" s="242" t="s">
        <v>177</v>
      </c>
      <c r="E185" s="243" t="s">
        <v>292</v>
      </c>
      <c r="F185" s="244" t="s">
        <v>293</v>
      </c>
      <c r="G185" s="245" t="s">
        <v>228</v>
      </c>
      <c r="H185" s="246">
        <v>1</v>
      </c>
      <c r="I185" s="247"/>
      <c r="J185" s="248">
        <f>ROUND(I185*H185,2)</f>
        <v>0</v>
      </c>
      <c r="K185" s="244" t="s">
        <v>124</v>
      </c>
      <c r="L185" s="249"/>
      <c r="M185" s="250" t="s">
        <v>1</v>
      </c>
      <c r="N185" s="251" t="s">
        <v>38</v>
      </c>
      <c r="O185" s="90"/>
      <c r="P185" s="226">
        <f>O185*H185</f>
        <v>0</v>
      </c>
      <c r="Q185" s="226">
        <v>0.027</v>
      </c>
      <c r="R185" s="226">
        <f>Q185*H185</f>
        <v>0.027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157</v>
      </c>
      <c r="AT185" s="228" t="s">
        <v>177</v>
      </c>
      <c r="AU185" s="228" t="s">
        <v>83</v>
      </c>
      <c r="AY185" s="16" t="s">
        <v>118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81</v>
      </c>
      <c r="BK185" s="229">
        <f>ROUND(I185*H185,2)</f>
        <v>0</v>
      </c>
      <c r="BL185" s="16" t="s">
        <v>125</v>
      </c>
      <c r="BM185" s="228" t="s">
        <v>294</v>
      </c>
    </row>
    <row r="186" s="2" customFormat="1" ht="16.5" customHeight="1">
      <c r="A186" s="37"/>
      <c r="B186" s="38"/>
      <c r="C186" s="242" t="s">
        <v>295</v>
      </c>
      <c r="D186" s="242" t="s">
        <v>177</v>
      </c>
      <c r="E186" s="243" t="s">
        <v>296</v>
      </c>
      <c r="F186" s="244" t="s">
        <v>297</v>
      </c>
      <c r="G186" s="245" t="s">
        <v>228</v>
      </c>
      <c r="H186" s="246">
        <v>1</v>
      </c>
      <c r="I186" s="247"/>
      <c r="J186" s="248">
        <f>ROUND(I186*H186,2)</f>
        <v>0</v>
      </c>
      <c r="K186" s="244" t="s">
        <v>124</v>
      </c>
      <c r="L186" s="249"/>
      <c r="M186" s="250" t="s">
        <v>1</v>
      </c>
      <c r="N186" s="251" t="s">
        <v>38</v>
      </c>
      <c r="O186" s="90"/>
      <c r="P186" s="226">
        <f>O186*H186</f>
        <v>0</v>
      </c>
      <c r="Q186" s="226">
        <v>0.050599999999999999</v>
      </c>
      <c r="R186" s="226">
        <f>Q186*H186</f>
        <v>0.050599999999999999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157</v>
      </c>
      <c r="AT186" s="228" t="s">
        <v>177</v>
      </c>
      <c r="AU186" s="228" t="s">
        <v>83</v>
      </c>
      <c r="AY186" s="16" t="s">
        <v>118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81</v>
      </c>
      <c r="BK186" s="229">
        <f>ROUND(I186*H186,2)</f>
        <v>0</v>
      </c>
      <c r="BL186" s="16" t="s">
        <v>125</v>
      </c>
      <c r="BM186" s="228" t="s">
        <v>298</v>
      </c>
    </row>
    <row r="187" s="12" customFormat="1" ht="22.8" customHeight="1">
      <c r="A187" s="12"/>
      <c r="B187" s="201"/>
      <c r="C187" s="202"/>
      <c r="D187" s="203" t="s">
        <v>72</v>
      </c>
      <c r="E187" s="215" t="s">
        <v>161</v>
      </c>
      <c r="F187" s="215" t="s">
        <v>299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SUM(P188:P199)</f>
        <v>0</v>
      </c>
      <c r="Q187" s="209"/>
      <c r="R187" s="210">
        <f>SUM(R188:R199)</f>
        <v>60.188559999999995</v>
      </c>
      <c r="S187" s="209"/>
      <c r="T187" s="211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81</v>
      </c>
      <c r="AT187" s="213" t="s">
        <v>72</v>
      </c>
      <c r="AU187" s="213" t="s">
        <v>81</v>
      </c>
      <c r="AY187" s="212" t="s">
        <v>118</v>
      </c>
      <c r="BK187" s="214">
        <f>SUM(BK188:BK199)</f>
        <v>0</v>
      </c>
    </row>
    <row r="188" s="2" customFormat="1" ht="24.15" customHeight="1">
      <c r="A188" s="37"/>
      <c r="B188" s="38"/>
      <c r="C188" s="217" t="s">
        <v>300</v>
      </c>
      <c r="D188" s="217" t="s">
        <v>120</v>
      </c>
      <c r="E188" s="218" t="s">
        <v>301</v>
      </c>
      <c r="F188" s="219" t="s">
        <v>302</v>
      </c>
      <c r="G188" s="220" t="s">
        <v>136</v>
      </c>
      <c r="H188" s="221">
        <v>3464</v>
      </c>
      <c r="I188" s="222"/>
      <c r="J188" s="223">
        <f>ROUND(I188*H188,2)</f>
        <v>0</v>
      </c>
      <c r="K188" s="219" t="s">
        <v>124</v>
      </c>
      <c r="L188" s="43"/>
      <c r="M188" s="224" t="s">
        <v>1</v>
      </c>
      <c r="N188" s="225" t="s">
        <v>38</v>
      </c>
      <c r="O188" s="90"/>
      <c r="P188" s="226">
        <f>O188*H188</f>
        <v>0</v>
      </c>
      <c r="Q188" s="226">
        <v>0.00020000000000000001</v>
      </c>
      <c r="R188" s="226">
        <f>Q188*H188</f>
        <v>0.69280000000000008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125</v>
      </c>
      <c r="AT188" s="228" t="s">
        <v>120</v>
      </c>
      <c r="AU188" s="228" t="s">
        <v>83</v>
      </c>
      <c r="AY188" s="16" t="s">
        <v>118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81</v>
      </c>
      <c r="BK188" s="229">
        <f>ROUND(I188*H188,2)</f>
        <v>0</v>
      </c>
      <c r="BL188" s="16" t="s">
        <v>125</v>
      </c>
      <c r="BM188" s="228" t="s">
        <v>303</v>
      </c>
    </row>
    <row r="189" s="13" customFormat="1">
      <c r="A189" s="13"/>
      <c r="B189" s="230"/>
      <c r="C189" s="231"/>
      <c r="D189" s="232" t="s">
        <v>127</v>
      </c>
      <c r="E189" s="233" t="s">
        <v>1</v>
      </c>
      <c r="F189" s="234" t="s">
        <v>304</v>
      </c>
      <c r="G189" s="231"/>
      <c r="H189" s="235">
        <v>3464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127</v>
      </c>
      <c r="AU189" s="241" t="s">
        <v>83</v>
      </c>
      <c r="AV189" s="13" t="s">
        <v>83</v>
      </c>
      <c r="AW189" s="13" t="s">
        <v>30</v>
      </c>
      <c r="AX189" s="13" t="s">
        <v>81</v>
      </c>
      <c r="AY189" s="241" t="s">
        <v>118</v>
      </c>
    </row>
    <row r="190" s="2" customFormat="1" ht="37.8" customHeight="1">
      <c r="A190" s="37"/>
      <c r="B190" s="38"/>
      <c r="C190" s="217" t="s">
        <v>305</v>
      </c>
      <c r="D190" s="217" t="s">
        <v>120</v>
      </c>
      <c r="E190" s="218" t="s">
        <v>306</v>
      </c>
      <c r="F190" s="219" t="s">
        <v>307</v>
      </c>
      <c r="G190" s="220" t="s">
        <v>136</v>
      </c>
      <c r="H190" s="221">
        <v>3464</v>
      </c>
      <c r="I190" s="222"/>
      <c r="J190" s="223">
        <f>ROUND(I190*H190,2)</f>
        <v>0</v>
      </c>
      <c r="K190" s="219" t="s">
        <v>124</v>
      </c>
      <c r="L190" s="43"/>
      <c r="M190" s="224" t="s">
        <v>1</v>
      </c>
      <c r="N190" s="225" t="s">
        <v>38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125</v>
      </c>
      <c r="AT190" s="228" t="s">
        <v>120</v>
      </c>
      <c r="AU190" s="228" t="s">
        <v>83</v>
      </c>
      <c r="AY190" s="16" t="s">
        <v>118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81</v>
      </c>
      <c r="BK190" s="229">
        <f>ROUND(I190*H190,2)</f>
        <v>0</v>
      </c>
      <c r="BL190" s="16" t="s">
        <v>125</v>
      </c>
      <c r="BM190" s="228" t="s">
        <v>308</v>
      </c>
    </row>
    <row r="191" s="2" customFormat="1" ht="62.7" customHeight="1">
      <c r="A191" s="37"/>
      <c r="B191" s="38"/>
      <c r="C191" s="217" t="s">
        <v>309</v>
      </c>
      <c r="D191" s="217" t="s">
        <v>120</v>
      </c>
      <c r="E191" s="218" t="s">
        <v>310</v>
      </c>
      <c r="F191" s="219" t="s">
        <v>311</v>
      </c>
      <c r="G191" s="220" t="s">
        <v>136</v>
      </c>
      <c r="H191" s="221">
        <v>450</v>
      </c>
      <c r="I191" s="222"/>
      <c r="J191" s="223">
        <f>ROUND(I191*H191,2)</f>
        <v>0</v>
      </c>
      <c r="K191" s="219" t="s">
        <v>124</v>
      </c>
      <c r="L191" s="43"/>
      <c r="M191" s="224" t="s">
        <v>1</v>
      </c>
      <c r="N191" s="225" t="s">
        <v>38</v>
      </c>
      <c r="O191" s="90"/>
      <c r="P191" s="226">
        <f>O191*H191</f>
        <v>0</v>
      </c>
      <c r="Q191" s="226">
        <v>0.089779999999999999</v>
      </c>
      <c r="R191" s="226">
        <f>Q191*H191</f>
        <v>40.400999999999996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125</v>
      </c>
      <c r="AT191" s="228" t="s">
        <v>120</v>
      </c>
      <c r="AU191" s="228" t="s">
        <v>83</v>
      </c>
      <c r="AY191" s="16" t="s">
        <v>118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81</v>
      </c>
      <c r="BK191" s="229">
        <f>ROUND(I191*H191,2)</f>
        <v>0</v>
      </c>
      <c r="BL191" s="16" t="s">
        <v>125</v>
      </c>
      <c r="BM191" s="228" t="s">
        <v>312</v>
      </c>
    </row>
    <row r="192" s="13" customFormat="1">
      <c r="A192" s="13"/>
      <c r="B192" s="230"/>
      <c r="C192" s="231"/>
      <c r="D192" s="232" t="s">
        <v>127</v>
      </c>
      <c r="E192" s="233" t="s">
        <v>1</v>
      </c>
      <c r="F192" s="234" t="s">
        <v>313</v>
      </c>
      <c r="G192" s="231"/>
      <c r="H192" s="235">
        <v>450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127</v>
      </c>
      <c r="AU192" s="241" t="s">
        <v>83</v>
      </c>
      <c r="AV192" s="13" t="s">
        <v>83</v>
      </c>
      <c r="AW192" s="13" t="s">
        <v>30</v>
      </c>
      <c r="AX192" s="13" t="s">
        <v>81</v>
      </c>
      <c r="AY192" s="241" t="s">
        <v>118</v>
      </c>
    </row>
    <row r="193" s="2" customFormat="1" ht="16.5" customHeight="1">
      <c r="A193" s="37"/>
      <c r="B193" s="38"/>
      <c r="C193" s="242" t="s">
        <v>314</v>
      </c>
      <c r="D193" s="242" t="s">
        <v>177</v>
      </c>
      <c r="E193" s="243" t="s">
        <v>315</v>
      </c>
      <c r="F193" s="244" t="s">
        <v>316</v>
      </c>
      <c r="G193" s="245" t="s">
        <v>123</v>
      </c>
      <c r="H193" s="246">
        <v>45</v>
      </c>
      <c r="I193" s="247"/>
      <c r="J193" s="248">
        <f>ROUND(I193*H193,2)</f>
        <v>0</v>
      </c>
      <c r="K193" s="244" t="s">
        <v>1</v>
      </c>
      <c r="L193" s="249"/>
      <c r="M193" s="250" t="s">
        <v>1</v>
      </c>
      <c r="N193" s="251" t="s">
        <v>38</v>
      </c>
      <c r="O193" s="90"/>
      <c r="P193" s="226">
        <f>O193*H193</f>
        <v>0</v>
      </c>
      <c r="Q193" s="226">
        <v>0.17599999999999999</v>
      </c>
      <c r="R193" s="226">
        <f>Q193*H193</f>
        <v>7.9199999999999999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157</v>
      </c>
      <c r="AT193" s="228" t="s">
        <v>177</v>
      </c>
      <c r="AU193" s="228" t="s">
        <v>83</v>
      </c>
      <c r="AY193" s="16" t="s">
        <v>118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81</v>
      </c>
      <c r="BK193" s="229">
        <f>ROUND(I193*H193,2)</f>
        <v>0</v>
      </c>
      <c r="BL193" s="16" t="s">
        <v>125</v>
      </c>
      <c r="BM193" s="228" t="s">
        <v>317</v>
      </c>
    </row>
    <row r="194" s="13" customFormat="1">
      <c r="A194" s="13"/>
      <c r="B194" s="230"/>
      <c r="C194" s="231"/>
      <c r="D194" s="232" t="s">
        <v>127</v>
      </c>
      <c r="E194" s="233" t="s">
        <v>1</v>
      </c>
      <c r="F194" s="234" t="s">
        <v>318</v>
      </c>
      <c r="G194" s="231"/>
      <c r="H194" s="235">
        <v>45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127</v>
      </c>
      <c r="AU194" s="241" t="s">
        <v>83</v>
      </c>
      <c r="AV194" s="13" t="s">
        <v>83</v>
      </c>
      <c r="AW194" s="13" t="s">
        <v>30</v>
      </c>
      <c r="AX194" s="13" t="s">
        <v>81</v>
      </c>
      <c r="AY194" s="241" t="s">
        <v>118</v>
      </c>
    </row>
    <row r="195" s="2" customFormat="1" ht="55.5" customHeight="1">
      <c r="A195" s="37"/>
      <c r="B195" s="38"/>
      <c r="C195" s="217" t="s">
        <v>319</v>
      </c>
      <c r="D195" s="217" t="s">
        <v>120</v>
      </c>
      <c r="E195" s="218" t="s">
        <v>320</v>
      </c>
      <c r="F195" s="219" t="s">
        <v>321</v>
      </c>
      <c r="G195" s="220" t="s">
        <v>136</v>
      </c>
      <c r="H195" s="221">
        <v>764</v>
      </c>
      <c r="I195" s="222"/>
      <c r="J195" s="223">
        <f>ROUND(I195*H195,2)</f>
        <v>0</v>
      </c>
      <c r="K195" s="219" t="s">
        <v>1</v>
      </c>
      <c r="L195" s="43"/>
      <c r="M195" s="224" t="s">
        <v>1</v>
      </c>
      <c r="N195" s="225" t="s">
        <v>38</v>
      </c>
      <c r="O195" s="90"/>
      <c r="P195" s="226">
        <f>O195*H195</f>
        <v>0</v>
      </c>
      <c r="Q195" s="226">
        <v>9.0000000000000006E-05</v>
      </c>
      <c r="R195" s="226">
        <f>Q195*H195</f>
        <v>0.068760000000000002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125</v>
      </c>
      <c r="AT195" s="228" t="s">
        <v>120</v>
      </c>
      <c r="AU195" s="228" t="s">
        <v>83</v>
      </c>
      <c r="AY195" s="16" t="s">
        <v>118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81</v>
      </c>
      <c r="BK195" s="229">
        <f>ROUND(I195*H195,2)</f>
        <v>0</v>
      </c>
      <c r="BL195" s="16" t="s">
        <v>125</v>
      </c>
      <c r="BM195" s="228" t="s">
        <v>322</v>
      </c>
    </row>
    <row r="196" s="2" customFormat="1" ht="37.8" customHeight="1">
      <c r="A196" s="37"/>
      <c r="B196" s="38"/>
      <c r="C196" s="217" t="s">
        <v>323</v>
      </c>
      <c r="D196" s="217" t="s">
        <v>120</v>
      </c>
      <c r="E196" s="218" t="s">
        <v>324</v>
      </c>
      <c r="F196" s="219" t="s">
        <v>325</v>
      </c>
      <c r="G196" s="220" t="s">
        <v>136</v>
      </c>
      <c r="H196" s="221">
        <v>764</v>
      </c>
      <c r="I196" s="222"/>
      <c r="J196" s="223">
        <f>ROUND(I196*H196,2)</f>
        <v>0</v>
      </c>
      <c r="K196" s="219" t="s">
        <v>124</v>
      </c>
      <c r="L196" s="43"/>
      <c r="M196" s="224" t="s">
        <v>1</v>
      </c>
      <c r="N196" s="225" t="s">
        <v>38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125</v>
      </c>
      <c r="AT196" s="228" t="s">
        <v>120</v>
      </c>
      <c r="AU196" s="228" t="s">
        <v>83</v>
      </c>
      <c r="AY196" s="16" t="s">
        <v>118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81</v>
      </c>
      <c r="BK196" s="229">
        <f>ROUND(I196*H196,2)</f>
        <v>0</v>
      </c>
      <c r="BL196" s="16" t="s">
        <v>125</v>
      </c>
      <c r="BM196" s="228" t="s">
        <v>326</v>
      </c>
    </row>
    <row r="197" s="2" customFormat="1" ht="24.15" customHeight="1">
      <c r="A197" s="37"/>
      <c r="B197" s="38"/>
      <c r="C197" s="217" t="s">
        <v>327</v>
      </c>
      <c r="D197" s="217" t="s">
        <v>120</v>
      </c>
      <c r="E197" s="218" t="s">
        <v>328</v>
      </c>
      <c r="F197" s="219" t="s">
        <v>329</v>
      </c>
      <c r="G197" s="220" t="s">
        <v>136</v>
      </c>
      <c r="H197" s="221">
        <v>764</v>
      </c>
      <c r="I197" s="222"/>
      <c r="J197" s="223">
        <f>ROUND(I197*H197,2)</f>
        <v>0</v>
      </c>
      <c r="K197" s="219" t="s">
        <v>124</v>
      </c>
      <c r="L197" s="43"/>
      <c r="M197" s="224" t="s">
        <v>1</v>
      </c>
      <c r="N197" s="225" t="s">
        <v>38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125</v>
      </c>
      <c r="AT197" s="228" t="s">
        <v>120</v>
      </c>
      <c r="AU197" s="228" t="s">
        <v>83</v>
      </c>
      <c r="AY197" s="16" t="s">
        <v>118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81</v>
      </c>
      <c r="BK197" s="229">
        <f>ROUND(I197*H197,2)</f>
        <v>0</v>
      </c>
      <c r="BL197" s="16" t="s">
        <v>125</v>
      </c>
      <c r="BM197" s="228" t="s">
        <v>330</v>
      </c>
    </row>
    <row r="198" s="2" customFormat="1" ht="55.5" customHeight="1">
      <c r="A198" s="37"/>
      <c r="B198" s="38"/>
      <c r="C198" s="217" t="s">
        <v>331</v>
      </c>
      <c r="D198" s="217" t="s">
        <v>120</v>
      </c>
      <c r="E198" s="218" t="s">
        <v>332</v>
      </c>
      <c r="F198" s="219" t="s">
        <v>333</v>
      </c>
      <c r="G198" s="220" t="s">
        <v>136</v>
      </c>
      <c r="H198" s="221">
        <v>40</v>
      </c>
      <c r="I198" s="222"/>
      <c r="J198" s="223">
        <f>ROUND(I198*H198,2)</f>
        <v>0</v>
      </c>
      <c r="K198" s="219" t="s">
        <v>124</v>
      </c>
      <c r="L198" s="43"/>
      <c r="M198" s="224" t="s">
        <v>1</v>
      </c>
      <c r="N198" s="225" t="s">
        <v>38</v>
      </c>
      <c r="O198" s="90"/>
      <c r="P198" s="226">
        <f>O198*H198</f>
        <v>0</v>
      </c>
      <c r="Q198" s="226">
        <v>0.16370999999999999</v>
      </c>
      <c r="R198" s="226">
        <f>Q198*H198</f>
        <v>6.5484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125</v>
      </c>
      <c r="AT198" s="228" t="s">
        <v>120</v>
      </c>
      <c r="AU198" s="228" t="s">
        <v>83</v>
      </c>
      <c r="AY198" s="16" t="s">
        <v>118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81</v>
      </c>
      <c r="BK198" s="229">
        <f>ROUND(I198*H198,2)</f>
        <v>0</v>
      </c>
      <c r="BL198" s="16" t="s">
        <v>125</v>
      </c>
      <c r="BM198" s="228" t="s">
        <v>334</v>
      </c>
    </row>
    <row r="199" s="2" customFormat="1" ht="24.15" customHeight="1">
      <c r="A199" s="37"/>
      <c r="B199" s="38"/>
      <c r="C199" s="242" t="s">
        <v>335</v>
      </c>
      <c r="D199" s="242" t="s">
        <v>177</v>
      </c>
      <c r="E199" s="243" t="s">
        <v>336</v>
      </c>
      <c r="F199" s="244" t="s">
        <v>337</v>
      </c>
      <c r="G199" s="245" t="s">
        <v>136</v>
      </c>
      <c r="H199" s="246">
        <v>40</v>
      </c>
      <c r="I199" s="247"/>
      <c r="J199" s="248">
        <f>ROUND(I199*H199,2)</f>
        <v>0</v>
      </c>
      <c r="K199" s="244" t="s">
        <v>124</v>
      </c>
      <c r="L199" s="249"/>
      <c r="M199" s="250" t="s">
        <v>1</v>
      </c>
      <c r="N199" s="251" t="s">
        <v>38</v>
      </c>
      <c r="O199" s="90"/>
      <c r="P199" s="226">
        <f>O199*H199</f>
        <v>0</v>
      </c>
      <c r="Q199" s="226">
        <v>0.11394</v>
      </c>
      <c r="R199" s="226">
        <f>Q199*H199</f>
        <v>4.5575999999999999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157</v>
      </c>
      <c r="AT199" s="228" t="s">
        <v>177</v>
      </c>
      <c r="AU199" s="228" t="s">
        <v>83</v>
      </c>
      <c r="AY199" s="16" t="s">
        <v>118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81</v>
      </c>
      <c r="BK199" s="229">
        <f>ROUND(I199*H199,2)</f>
        <v>0</v>
      </c>
      <c r="BL199" s="16" t="s">
        <v>125</v>
      </c>
      <c r="BM199" s="228" t="s">
        <v>338</v>
      </c>
    </row>
    <row r="200" s="12" customFormat="1" ht="22.8" customHeight="1">
      <c r="A200" s="12"/>
      <c r="B200" s="201"/>
      <c r="C200" s="202"/>
      <c r="D200" s="203" t="s">
        <v>72</v>
      </c>
      <c r="E200" s="215" t="s">
        <v>339</v>
      </c>
      <c r="F200" s="215" t="s">
        <v>340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SUM(P201:P202)</f>
        <v>0</v>
      </c>
      <c r="Q200" s="209"/>
      <c r="R200" s="210">
        <f>SUM(R201:R202)</f>
        <v>0</v>
      </c>
      <c r="S200" s="209"/>
      <c r="T200" s="21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81</v>
      </c>
      <c r="AT200" s="213" t="s">
        <v>72</v>
      </c>
      <c r="AU200" s="213" t="s">
        <v>81</v>
      </c>
      <c r="AY200" s="212" t="s">
        <v>118</v>
      </c>
      <c r="BK200" s="214">
        <f>SUM(BK201:BK202)</f>
        <v>0</v>
      </c>
    </row>
    <row r="201" s="2" customFormat="1" ht="37.8" customHeight="1">
      <c r="A201" s="37"/>
      <c r="B201" s="38"/>
      <c r="C201" s="217" t="s">
        <v>341</v>
      </c>
      <c r="D201" s="217" t="s">
        <v>120</v>
      </c>
      <c r="E201" s="218" t="s">
        <v>342</v>
      </c>
      <c r="F201" s="219" t="s">
        <v>343</v>
      </c>
      <c r="G201" s="220" t="s">
        <v>164</v>
      </c>
      <c r="H201" s="221">
        <v>51.75</v>
      </c>
      <c r="I201" s="222"/>
      <c r="J201" s="223">
        <f>ROUND(I201*H201,2)</f>
        <v>0</v>
      </c>
      <c r="K201" s="219" t="s">
        <v>1</v>
      </c>
      <c r="L201" s="43"/>
      <c r="M201" s="224" t="s">
        <v>1</v>
      </c>
      <c r="N201" s="225" t="s">
        <v>38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125</v>
      </c>
      <c r="AT201" s="228" t="s">
        <v>120</v>
      </c>
      <c r="AU201" s="228" t="s">
        <v>83</v>
      </c>
      <c r="AY201" s="16" t="s">
        <v>118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81</v>
      </c>
      <c r="BK201" s="229">
        <f>ROUND(I201*H201,2)</f>
        <v>0</v>
      </c>
      <c r="BL201" s="16" t="s">
        <v>125</v>
      </c>
      <c r="BM201" s="228" t="s">
        <v>344</v>
      </c>
    </row>
    <row r="202" s="2" customFormat="1" ht="44.25" customHeight="1">
      <c r="A202" s="37"/>
      <c r="B202" s="38"/>
      <c r="C202" s="217" t="s">
        <v>345</v>
      </c>
      <c r="D202" s="217" t="s">
        <v>120</v>
      </c>
      <c r="E202" s="218" t="s">
        <v>346</v>
      </c>
      <c r="F202" s="219" t="s">
        <v>347</v>
      </c>
      <c r="G202" s="220" t="s">
        <v>164</v>
      </c>
      <c r="H202" s="221">
        <v>51.75</v>
      </c>
      <c r="I202" s="222"/>
      <c r="J202" s="223">
        <f>ROUND(I202*H202,2)</f>
        <v>0</v>
      </c>
      <c r="K202" s="219" t="s">
        <v>124</v>
      </c>
      <c r="L202" s="43"/>
      <c r="M202" s="224" t="s">
        <v>1</v>
      </c>
      <c r="N202" s="225" t="s">
        <v>38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125</v>
      </c>
      <c r="AT202" s="228" t="s">
        <v>120</v>
      </c>
      <c r="AU202" s="228" t="s">
        <v>83</v>
      </c>
      <c r="AY202" s="16" t="s">
        <v>118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81</v>
      </c>
      <c r="BK202" s="229">
        <f>ROUND(I202*H202,2)</f>
        <v>0</v>
      </c>
      <c r="BL202" s="16" t="s">
        <v>125</v>
      </c>
      <c r="BM202" s="228" t="s">
        <v>348</v>
      </c>
    </row>
    <row r="203" s="12" customFormat="1" ht="22.8" customHeight="1">
      <c r="A203" s="12"/>
      <c r="B203" s="201"/>
      <c r="C203" s="202"/>
      <c r="D203" s="203" t="s">
        <v>72</v>
      </c>
      <c r="E203" s="215" t="s">
        <v>349</v>
      </c>
      <c r="F203" s="215" t="s">
        <v>350</v>
      </c>
      <c r="G203" s="202"/>
      <c r="H203" s="202"/>
      <c r="I203" s="205"/>
      <c r="J203" s="216">
        <f>BK203</f>
        <v>0</v>
      </c>
      <c r="K203" s="202"/>
      <c r="L203" s="207"/>
      <c r="M203" s="208"/>
      <c r="N203" s="209"/>
      <c r="O203" s="209"/>
      <c r="P203" s="210">
        <f>P204</f>
        <v>0</v>
      </c>
      <c r="Q203" s="209"/>
      <c r="R203" s="210">
        <f>R204</f>
        <v>0</v>
      </c>
      <c r="S203" s="209"/>
      <c r="T203" s="211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2" t="s">
        <v>81</v>
      </c>
      <c r="AT203" s="213" t="s">
        <v>72</v>
      </c>
      <c r="AU203" s="213" t="s">
        <v>81</v>
      </c>
      <c r="AY203" s="212" t="s">
        <v>118</v>
      </c>
      <c r="BK203" s="214">
        <f>BK204</f>
        <v>0</v>
      </c>
    </row>
    <row r="204" s="2" customFormat="1" ht="44.25" customHeight="1">
      <c r="A204" s="37"/>
      <c r="B204" s="38"/>
      <c r="C204" s="217" t="s">
        <v>351</v>
      </c>
      <c r="D204" s="217" t="s">
        <v>120</v>
      </c>
      <c r="E204" s="218" t="s">
        <v>352</v>
      </c>
      <c r="F204" s="219" t="s">
        <v>353</v>
      </c>
      <c r="G204" s="220" t="s">
        <v>164</v>
      </c>
      <c r="H204" s="221">
        <v>3707.444</v>
      </c>
      <c r="I204" s="222"/>
      <c r="J204" s="223">
        <f>ROUND(I204*H204,2)</f>
        <v>0</v>
      </c>
      <c r="K204" s="219" t="s">
        <v>124</v>
      </c>
      <c r="L204" s="43"/>
      <c r="M204" s="252" t="s">
        <v>1</v>
      </c>
      <c r="N204" s="253" t="s">
        <v>38</v>
      </c>
      <c r="O204" s="254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125</v>
      </c>
      <c r="AT204" s="228" t="s">
        <v>120</v>
      </c>
      <c r="AU204" s="228" t="s">
        <v>83</v>
      </c>
      <c r="AY204" s="16" t="s">
        <v>118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81</v>
      </c>
      <c r="BK204" s="229">
        <f>ROUND(I204*H204,2)</f>
        <v>0</v>
      </c>
      <c r="BL204" s="16" t="s">
        <v>125</v>
      </c>
      <c r="BM204" s="228" t="s">
        <v>354</v>
      </c>
    </row>
    <row r="205" s="2" customFormat="1" ht="6.96" customHeight="1">
      <c r="A205" s="37"/>
      <c r="B205" s="65"/>
      <c r="C205" s="66"/>
      <c r="D205" s="66"/>
      <c r="E205" s="66"/>
      <c r="F205" s="66"/>
      <c r="G205" s="66"/>
      <c r="H205" s="66"/>
      <c r="I205" s="66"/>
      <c r="J205" s="66"/>
      <c r="K205" s="66"/>
      <c r="L205" s="43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sheet="1" autoFilter="0" formatColumns="0" formatRows="0" objects="1" scenarios="1" spinCount="100000" saltValue="/smoq1tMBytKmhqp7Rqm7F/oU+TCDS/AB0yWG/1ZPvapKSnEcbiJYMGSuprB3Xtswj49iU61Ilz0drIJ+YFItw==" hashValue="h1lrgZbYOGxEqqN1WrbzZgAkJGGdDbw4B0CZGd9uBA+l+mTYZ7tlcbF1+RpO6mwY9Kl6lpISzWhTZ7oJWjAZqA==" algorithmName="SHA-512" password="CC35"/>
  <autoFilter ref="C123:K20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ŽIHLE - OPRAVA KOMUNIKACE II/206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355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29. 8. 2024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ROUND((SUM(BE120:BE139)),  2)</f>
        <v>0</v>
      </c>
      <c r="G33" s="37"/>
      <c r="H33" s="37"/>
      <c r="I33" s="154">
        <v>0.20999999999999999</v>
      </c>
      <c r="J33" s="153">
        <f>ROUND(((SUM(BE120:BE139))*I33),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ROUND((SUM(BF120:BF139)),  2)</f>
        <v>0</v>
      </c>
      <c r="G34" s="37"/>
      <c r="H34" s="37"/>
      <c r="I34" s="154">
        <v>0.12</v>
      </c>
      <c r="J34" s="153">
        <f>ROUND(((SUM(BF120:BF139))*I34),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ROUND((SUM(BG120:BG139)),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ROUND((SUM(BH120:BH139)),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ROUND((SUM(BI120:BI139)),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ŽIHLE - OPRAVA KOMUNIKACE II/206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VRN - Vedlejší rozpočtové náklady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29. 8. 2024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356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357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358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359</v>
      </c>
      <c r="E100" s="187"/>
      <c r="F100" s="187"/>
      <c r="G100" s="187"/>
      <c r="H100" s="187"/>
      <c r="I100" s="187"/>
      <c r="J100" s="188">
        <f>J136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103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ŽIHLE - OPRAVA KOMUNIKACE II/206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88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 xml:space="preserve">VRN - Vedlejší rozpočtové náklady 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29. 8. 2024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104</v>
      </c>
      <c r="D119" s="193" t="s">
        <v>58</v>
      </c>
      <c r="E119" s="193" t="s">
        <v>54</v>
      </c>
      <c r="F119" s="193" t="s">
        <v>55</v>
      </c>
      <c r="G119" s="193" t="s">
        <v>105</v>
      </c>
      <c r="H119" s="193" t="s">
        <v>106</v>
      </c>
      <c r="I119" s="193" t="s">
        <v>107</v>
      </c>
      <c r="J119" s="193" t="s">
        <v>92</v>
      </c>
      <c r="K119" s="194" t="s">
        <v>108</v>
      </c>
      <c r="L119" s="195"/>
      <c r="M119" s="99" t="s">
        <v>1</v>
      </c>
      <c r="N119" s="100" t="s">
        <v>37</v>
      </c>
      <c r="O119" s="100" t="s">
        <v>109</v>
      </c>
      <c r="P119" s="100" t="s">
        <v>110</v>
      </c>
      <c r="Q119" s="100" t="s">
        <v>111</v>
      </c>
      <c r="R119" s="100" t="s">
        <v>112</v>
      </c>
      <c r="S119" s="100" t="s">
        <v>113</v>
      </c>
      <c r="T119" s="101" t="s">
        <v>114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115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</v>
      </c>
      <c r="S120" s="103"/>
      <c r="T120" s="199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72</v>
      </c>
      <c r="AU120" s="16" t="s">
        <v>94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72</v>
      </c>
      <c r="E121" s="204" t="s">
        <v>84</v>
      </c>
      <c r="F121" s="204" t="s">
        <v>360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P122+P126+P136</f>
        <v>0</v>
      </c>
      <c r="Q121" s="209"/>
      <c r="R121" s="210">
        <f>R122+R126+R136</f>
        <v>0</v>
      </c>
      <c r="S121" s="209"/>
      <c r="T121" s="211">
        <f>T122+T126+T136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81</v>
      </c>
      <c r="AT121" s="213" t="s">
        <v>72</v>
      </c>
      <c r="AU121" s="213" t="s">
        <v>73</v>
      </c>
      <c r="AY121" s="212" t="s">
        <v>118</v>
      </c>
      <c r="BK121" s="214">
        <f>BK122+BK126+BK136</f>
        <v>0</v>
      </c>
    </row>
    <row r="122" s="12" customFormat="1" ht="22.8" customHeight="1">
      <c r="A122" s="12"/>
      <c r="B122" s="201"/>
      <c r="C122" s="202"/>
      <c r="D122" s="203" t="s">
        <v>72</v>
      </c>
      <c r="E122" s="215" t="s">
        <v>361</v>
      </c>
      <c r="F122" s="215" t="s">
        <v>362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SUM(P123:P125)</f>
        <v>0</v>
      </c>
      <c r="Q122" s="209"/>
      <c r="R122" s="210">
        <f>SUM(R123:R125)</f>
        <v>0</v>
      </c>
      <c r="S122" s="209"/>
      <c r="T122" s="211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81</v>
      </c>
      <c r="AT122" s="213" t="s">
        <v>72</v>
      </c>
      <c r="AU122" s="213" t="s">
        <v>81</v>
      </c>
      <c r="AY122" s="212" t="s">
        <v>118</v>
      </c>
      <c r="BK122" s="214">
        <f>SUM(BK123:BK125)</f>
        <v>0</v>
      </c>
    </row>
    <row r="123" s="2" customFormat="1" ht="16.5" customHeight="1">
      <c r="A123" s="37"/>
      <c r="B123" s="38"/>
      <c r="C123" s="217" t="s">
        <v>81</v>
      </c>
      <c r="D123" s="217" t="s">
        <v>120</v>
      </c>
      <c r="E123" s="218" t="s">
        <v>363</v>
      </c>
      <c r="F123" s="219" t="s">
        <v>364</v>
      </c>
      <c r="G123" s="220" t="s">
        <v>365</v>
      </c>
      <c r="H123" s="221">
        <v>1</v>
      </c>
      <c r="I123" s="222"/>
      <c r="J123" s="223">
        <f>ROUND(I123*H123,2)</f>
        <v>0</v>
      </c>
      <c r="K123" s="219" t="s">
        <v>124</v>
      </c>
      <c r="L123" s="43"/>
      <c r="M123" s="224" t="s">
        <v>1</v>
      </c>
      <c r="N123" s="225" t="s">
        <v>38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366</v>
      </c>
      <c r="AT123" s="228" t="s">
        <v>120</v>
      </c>
      <c r="AU123" s="228" t="s">
        <v>83</v>
      </c>
      <c r="AY123" s="16" t="s">
        <v>118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81</v>
      </c>
      <c r="BK123" s="229">
        <f>ROUND(I123*H123,2)</f>
        <v>0</v>
      </c>
      <c r="BL123" s="16" t="s">
        <v>366</v>
      </c>
      <c r="BM123" s="228" t="s">
        <v>367</v>
      </c>
    </row>
    <row r="124" s="2" customFormat="1" ht="16.5" customHeight="1">
      <c r="A124" s="37"/>
      <c r="B124" s="38"/>
      <c r="C124" s="217" t="s">
        <v>83</v>
      </c>
      <c r="D124" s="217" t="s">
        <v>120</v>
      </c>
      <c r="E124" s="218" t="s">
        <v>368</v>
      </c>
      <c r="F124" s="219" t="s">
        <v>369</v>
      </c>
      <c r="G124" s="220" t="s">
        <v>365</v>
      </c>
      <c r="H124" s="221">
        <v>1</v>
      </c>
      <c r="I124" s="222"/>
      <c r="J124" s="223">
        <f>ROUND(I124*H124,2)</f>
        <v>0</v>
      </c>
      <c r="K124" s="219" t="s">
        <v>124</v>
      </c>
      <c r="L124" s="43"/>
      <c r="M124" s="224" t="s">
        <v>1</v>
      </c>
      <c r="N124" s="225" t="s">
        <v>38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366</v>
      </c>
      <c r="AT124" s="228" t="s">
        <v>120</v>
      </c>
      <c r="AU124" s="228" t="s">
        <v>83</v>
      </c>
      <c r="AY124" s="16" t="s">
        <v>118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81</v>
      </c>
      <c r="BK124" s="229">
        <f>ROUND(I124*H124,2)</f>
        <v>0</v>
      </c>
      <c r="BL124" s="16" t="s">
        <v>366</v>
      </c>
      <c r="BM124" s="228" t="s">
        <v>370</v>
      </c>
    </row>
    <row r="125" s="2" customFormat="1" ht="16.5" customHeight="1">
      <c r="A125" s="37"/>
      <c r="B125" s="38"/>
      <c r="C125" s="217" t="s">
        <v>133</v>
      </c>
      <c r="D125" s="217" t="s">
        <v>120</v>
      </c>
      <c r="E125" s="218" t="s">
        <v>371</v>
      </c>
      <c r="F125" s="219" t="s">
        <v>372</v>
      </c>
      <c r="G125" s="220" t="s">
        <v>365</v>
      </c>
      <c r="H125" s="221">
        <v>1</v>
      </c>
      <c r="I125" s="222"/>
      <c r="J125" s="223">
        <f>ROUND(I125*H125,2)</f>
        <v>0</v>
      </c>
      <c r="K125" s="219" t="s">
        <v>124</v>
      </c>
      <c r="L125" s="43"/>
      <c r="M125" s="224" t="s">
        <v>1</v>
      </c>
      <c r="N125" s="225" t="s">
        <v>38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366</v>
      </c>
      <c r="AT125" s="228" t="s">
        <v>120</v>
      </c>
      <c r="AU125" s="228" t="s">
        <v>83</v>
      </c>
      <c r="AY125" s="16" t="s">
        <v>118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81</v>
      </c>
      <c r="BK125" s="229">
        <f>ROUND(I125*H125,2)</f>
        <v>0</v>
      </c>
      <c r="BL125" s="16" t="s">
        <v>366</v>
      </c>
      <c r="BM125" s="228" t="s">
        <v>373</v>
      </c>
    </row>
    <row r="126" s="12" customFormat="1" ht="22.8" customHeight="1">
      <c r="A126" s="12"/>
      <c r="B126" s="201"/>
      <c r="C126" s="202"/>
      <c r="D126" s="203" t="s">
        <v>72</v>
      </c>
      <c r="E126" s="215" t="s">
        <v>374</v>
      </c>
      <c r="F126" s="215" t="s">
        <v>375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SUM(P127:P135)</f>
        <v>0</v>
      </c>
      <c r="Q126" s="209"/>
      <c r="R126" s="210">
        <f>SUM(R127:R135)</f>
        <v>0</v>
      </c>
      <c r="S126" s="209"/>
      <c r="T126" s="211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81</v>
      </c>
      <c r="AT126" s="213" t="s">
        <v>72</v>
      </c>
      <c r="AU126" s="213" t="s">
        <v>81</v>
      </c>
      <c r="AY126" s="212" t="s">
        <v>118</v>
      </c>
      <c r="BK126" s="214">
        <f>SUM(BK127:BK135)</f>
        <v>0</v>
      </c>
    </row>
    <row r="127" s="2" customFormat="1" ht="16.5" customHeight="1">
      <c r="A127" s="37"/>
      <c r="B127" s="38"/>
      <c r="C127" s="217" t="s">
        <v>125</v>
      </c>
      <c r="D127" s="217" t="s">
        <v>120</v>
      </c>
      <c r="E127" s="218" t="s">
        <v>376</v>
      </c>
      <c r="F127" s="219" t="s">
        <v>375</v>
      </c>
      <c r="G127" s="220" t="s">
        <v>365</v>
      </c>
      <c r="H127" s="221">
        <v>1</v>
      </c>
      <c r="I127" s="222"/>
      <c r="J127" s="223">
        <f>ROUND(I127*H127,2)</f>
        <v>0</v>
      </c>
      <c r="K127" s="219" t="s">
        <v>124</v>
      </c>
      <c r="L127" s="43"/>
      <c r="M127" s="224" t="s">
        <v>1</v>
      </c>
      <c r="N127" s="225" t="s">
        <v>38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125</v>
      </c>
      <c r="AT127" s="228" t="s">
        <v>120</v>
      </c>
      <c r="AU127" s="228" t="s">
        <v>83</v>
      </c>
      <c r="AY127" s="16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81</v>
      </c>
      <c r="BK127" s="229">
        <f>ROUND(I127*H127,2)</f>
        <v>0</v>
      </c>
      <c r="BL127" s="16" t="s">
        <v>125</v>
      </c>
      <c r="BM127" s="228" t="s">
        <v>157</v>
      </c>
    </row>
    <row r="128" s="13" customFormat="1">
      <c r="A128" s="13"/>
      <c r="B128" s="230"/>
      <c r="C128" s="231"/>
      <c r="D128" s="232" t="s">
        <v>127</v>
      </c>
      <c r="E128" s="233" t="s">
        <v>1</v>
      </c>
      <c r="F128" s="234" t="s">
        <v>377</v>
      </c>
      <c r="G128" s="231"/>
      <c r="H128" s="235">
        <v>1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127</v>
      </c>
      <c r="AU128" s="241" t="s">
        <v>83</v>
      </c>
      <c r="AV128" s="13" t="s">
        <v>83</v>
      </c>
      <c r="AW128" s="13" t="s">
        <v>30</v>
      </c>
      <c r="AX128" s="13" t="s">
        <v>73</v>
      </c>
      <c r="AY128" s="241" t="s">
        <v>118</v>
      </c>
    </row>
    <row r="129" s="14" customFormat="1">
      <c r="A129" s="14"/>
      <c r="B129" s="257"/>
      <c r="C129" s="258"/>
      <c r="D129" s="232" t="s">
        <v>127</v>
      </c>
      <c r="E129" s="259" t="s">
        <v>1</v>
      </c>
      <c r="F129" s="260" t="s">
        <v>378</v>
      </c>
      <c r="G129" s="258"/>
      <c r="H129" s="261">
        <v>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7" t="s">
        <v>127</v>
      </c>
      <c r="AU129" s="267" t="s">
        <v>83</v>
      </c>
      <c r="AV129" s="14" t="s">
        <v>125</v>
      </c>
      <c r="AW129" s="14" t="s">
        <v>30</v>
      </c>
      <c r="AX129" s="14" t="s">
        <v>81</v>
      </c>
      <c r="AY129" s="267" t="s">
        <v>118</v>
      </c>
    </row>
    <row r="130" s="2" customFormat="1" ht="16.5" customHeight="1">
      <c r="A130" s="37"/>
      <c r="B130" s="38"/>
      <c r="C130" s="217" t="s">
        <v>143</v>
      </c>
      <c r="D130" s="217" t="s">
        <v>120</v>
      </c>
      <c r="E130" s="218" t="s">
        <v>379</v>
      </c>
      <c r="F130" s="219" t="s">
        <v>380</v>
      </c>
      <c r="G130" s="220" t="s">
        <v>365</v>
      </c>
      <c r="H130" s="221">
        <v>1</v>
      </c>
      <c r="I130" s="222"/>
      <c r="J130" s="223">
        <f>ROUND(I130*H130,2)</f>
        <v>0</v>
      </c>
      <c r="K130" s="219" t="s">
        <v>124</v>
      </c>
      <c r="L130" s="43"/>
      <c r="M130" s="224" t="s">
        <v>1</v>
      </c>
      <c r="N130" s="225" t="s">
        <v>38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125</v>
      </c>
      <c r="AT130" s="228" t="s">
        <v>120</v>
      </c>
      <c r="AU130" s="228" t="s">
        <v>83</v>
      </c>
      <c r="AY130" s="16" t="s">
        <v>118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81</v>
      </c>
      <c r="BK130" s="229">
        <f>ROUND(I130*H130,2)</f>
        <v>0</v>
      </c>
      <c r="BL130" s="16" t="s">
        <v>125</v>
      </c>
      <c r="BM130" s="228" t="s">
        <v>167</v>
      </c>
    </row>
    <row r="131" s="13" customFormat="1">
      <c r="A131" s="13"/>
      <c r="B131" s="230"/>
      <c r="C131" s="231"/>
      <c r="D131" s="232" t="s">
        <v>127</v>
      </c>
      <c r="E131" s="233" t="s">
        <v>1</v>
      </c>
      <c r="F131" s="234" t="s">
        <v>377</v>
      </c>
      <c r="G131" s="231"/>
      <c r="H131" s="235">
        <v>1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127</v>
      </c>
      <c r="AU131" s="241" t="s">
        <v>83</v>
      </c>
      <c r="AV131" s="13" t="s">
        <v>83</v>
      </c>
      <c r="AW131" s="13" t="s">
        <v>30</v>
      </c>
      <c r="AX131" s="13" t="s">
        <v>73</v>
      </c>
      <c r="AY131" s="241" t="s">
        <v>118</v>
      </c>
    </row>
    <row r="132" s="14" customFormat="1">
      <c r="A132" s="14"/>
      <c r="B132" s="257"/>
      <c r="C132" s="258"/>
      <c r="D132" s="232" t="s">
        <v>127</v>
      </c>
      <c r="E132" s="259" t="s">
        <v>1</v>
      </c>
      <c r="F132" s="260" t="s">
        <v>378</v>
      </c>
      <c r="G132" s="258"/>
      <c r="H132" s="261">
        <v>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7" t="s">
        <v>127</v>
      </c>
      <c r="AU132" s="267" t="s">
        <v>83</v>
      </c>
      <c r="AV132" s="14" t="s">
        <v>125</v>
      </c>
      <c r="AW132" s="14" t="s">
        <v>30</v>
      </c>
      <c r="AX132" s="14" t="s">
        <v>81</v>
      </c>
      <c r="AY132" s="267" t="s">
        <v>118</v>
      </c>
    </row>
    <row r="133" s="2" customFormat="1" ht="16.5" customHeight="1">
      <c r="A133" s="37"/>
      <c r="B133" s="38"/>
      <c r="C133" s="217" t="s">
        <v>148</v>
      </c>
      <c r="D133" s="217" t="s">
        <v>120</v>
      </c>
      <c r="E133" s="218" t="s">
        <v>381</v>
      </c>
      <c r="F133" s="219" t="s">
        <v>382</v>
      </c>
      <c r="G133" s="220" t="s">
        <v>365</v>
      </c>
      <c r="H133" s="221">
        <v>1</v>
      </c>
      <c r="I133" s="222"/>
      <c r="J133" s="223">
        <f>ROUND(I133*H133,2)</f>
        <v>0</v>
      </c>
      <c r="K133" s="219" t="s">
        <v>124</v>
      </c>
      <c r="L133" s="43"/>
      <c r="M133" s="224" t="s">
        <v>1</v>
      </c>
      <c r="N133" s="225" t="s">
        <v>38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125</v>
      </c>
      <c r="AT133" s="228" t="s">
        <v>120</v>
      </c>
      <c r="AU133" s="228" t="s">
        <v>83</v>
      </c>
      <c r="AY133" s="16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81</v>
      </c>
      <c r="BK133" s="229">
        <f>ROUND(I133*H133,2)</f>
        <v>0</v>
      </c>
      <c r="BL133" s="16" t="s">
        <v>125</v>
      </c>
      <c r="BM133" s="228" t="s">
        <v>8</v>
      </c>
    </row>
    <row r="134" s="13" customFormat="1">
      <c r="A134" s="13"/>
      <c r="B134" s="230"/>
      <c r="C134" s="231"/>
      <c r="D134" s="232" t="s">
        <v>127</v>
      </c>
      <c r="E134" s="233" t="s">
        <v>1</v>
      </c>
      <c r="F134" s="234" t="s">
        <v>377</v>
      </c>
      <c r="G134" s="231"/>
      <c r="H134" s="235">
        <v>1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127</v>
      </c>
      <c r="AU134" s="241" t="s">
        <v>83</v>
      </c>
      <c r="AV134" s="13" t="s">
        <v>83</v>
      </c>
      <c r="AW134" s="13" t="s">
        <v>30</v>
      </c>
      <c r="AX134" s="13" t="s">
        <v>73</v>
      </c>
      <c r="AY134" s="241" t="s">
        <v>118</v>
      </c>
    </row>
    <row r="135" s="14" customFormat="1">
      <c r="A135" s="14"/>
      <c r="B135" s="257"/>
      <c r="C135" s="258"/>
      <c r="D135" s="232" t="s">
        <v>127</v>
      </c>
      <c r="E135" s="259" t="s">
        <v>1</v>
      </c>
      <c r="F135" s="260" t="s">
        <v>378</v>
      </c>
      <c r="G135" s="258"/>
      <c r="H135" s="261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7" t="s">
        <v>127</v>
      </c>
      <c r="AU135" s="267" t="s">
        <v>83</v>
      </c>
      <c r="AV135" s="14" t="s">
        <v>125</v>
      </c>
      <c r="AW135" s="14" t="s">
        <v>30</v>
      </c>
      <c r="AX135" s="14" t="s">
        <v>81</v>
      </c>
      <c r="AY135" s="267" t="s">
        <v>118</v>
      </c>
    </row>
    <row r="136" s="12" customFormat="1" ht="22.8" customHeight="1">
      <c r="A136" s="12"/>
      <c r="B136" s="201"/>
      <c r="C136" s="202"/>
      <c r="D136" s="203" t="s">
        <v>72</v>
      </c>
      <c r="E136" s="215" t="s">
        <v>383</v>
      </c>
      <c r="F136" s="215" t="s">
        <v>384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SUM(P137:P139)</f>
        <v>0</v>
      </c>
      <c r="Q136" s="209"/>
      <c r="R136" s="210">
        <f>SUM(R137:R139)</f>
        <v>0</v>
      </c>
      <c r="S136" s="209"/>
      <c r="T136" s="211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81</v>
      </c>
      <c r="AT136" s="213" t="s">
        <v>72</v>
      </c>
      <c r="AU136" s="213" t="s">
        <v>81</v>
      </c>
      <c r="AY136" s="212" t="s">
        <v>118</v>
      </c>
      <c r="BK136" s="214">
        <f>SUM(BK137:BK139)</f>
        <v>0</v>
      </c>
    </row>
    <row r="137" s="2" customFormat="1" ht="16.5" customHeight="1">
      <c r="A137" s="37"/>
      <c r="B137" s="38"/>
      <c r="C137" s="217" t="s">
        <v>152</v>
      </c>
      <c r="D137" s="217" t="s">
        <v>120</v>
      </c>
      <c r="E137" s="218" t="s">
        <v>385</v>
      </c>
      <c r="F137" s="219" t="s">
        <v>386</v>
      </c>
      <c r="G137" s="220" t="s">
        <v>365</v>
      </c>
      <c r="H137" s="221">
        <v>1</v>
      </c>
      <c r="I137" s="222"/>
      <c r="J137" s="223">
        <f>ROUND(I137*H137,2)</f>
        <v>0</v>
      </c>
      <c r="K137" s="219" t="s">
        <v>124</v>
      </c>
      <c r="L137" s="43"/>
      <c r="M137" s="224" t="s">
        <v>1</v>
      </c>
      <c r="N137" s="225" t="s">
        <v>38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125</v>
      </c>
      <c r="AT137" s="228" t="s">
        <v>120</v>
      </c>
      <c r="AU137" s="228" t="s">
        <v>83</v>
      </c>
      <c r="AY137" s="16" t="s">
        <v>118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81</v>
      </c>
      <c r="BK137" s="229">
        <f>ROUND(I137*H137,2)</f>
        <v>0</v>
      </c>
      <c r="BL137" s="16" t="s">
        <v>125</v>
      </c>
      <c r="BM137" s="228" t="s">
        <v>235</v>
      </c>
    </row>
    <row r="138" s="13" customFormat="1">
      <c r="A138" s="13"/>
      <c r="B138" s="230"/>
      <c r="C138" s="231"/>
      <c r="D138" s="232" t="s">
        <v>127</v>
      </c>
      <c r="E138" s="233" t="s">
        <v>1</v>
      </c>
      <c r="F138" s="234" t="s">
        <v>377</v>
      </c>
      <c r="G138" s="231"/>
      <c r="H138" s="235">
        <v>1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127</v>
      </c>
      <c r="AU138" s="241" t="s">
        <v>83</v>
      </c>
      <c r="AV138" s="13" t="s">
        <v>83</v>
      </c>
      <c r="AW138" s="13" t="s">
        <v>30</v>
      </c>
      <c r="AX138" s="13" t="s">
        <v>73</v>
      </c>
      <c r="AY138" s="241" t="s">
        <v>118</v>
      </c>
    </row>
    <row r="139" s="14" customFormat="1">
      <c r="A139" s="14"/>
      <c r="B139" s="257"/>
      <c r="C139" s="258"/>
      <c r="D139" s="232" t="s">
        <v>127</v>
      </c>
      <c r="E139" s="259" t="s">
        <v>1</v>
      </c>
      <c r="F139" s="260" t="s">
        <v>378</v>
      </c>
      <c r="G139" s="258"/>
      <c r="H139" s="261">
        <v>1</v>
      </c>
      <c r="I139" s="262"/>
      <c r="J139" s="258"/>
      <c r="K139" s="258"/>
      <c r="L139" s="263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127</v>
      </c>
      <c r="AU139" s="267" t="s">
        <v>83</v>
      </c>
      <c r="AV139" s="14" t="s">
        <v>125</v>
      </c>
      <c r="AW139" s="14" t="s">
        <v>30</v>
      </c>
      <c r="AX139" s="14" t="s">
        <v>81</v>
      </c>
      <c r="AY139" s="267" t="s">
        <v>118</v>
      </c>
    </row>
    <row r="140" s="2" customFormat="1" ht="6.96" customHeight="1">
      <c r="A140" s="37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+y91TDXWxLV5hNVGGC5UlI6S9X781YEOjdC/c9hGr+nkNodUUFZGJiyA8Ju7dWvf0UnEm0xAsSNy4EGD9IOVWg==" hashValue="FfJk+HOCCW5OsZNts008akJbc90aUThWsCkqx9fXxRjed/RRb7kZvQye5Xxm3CB5TFHwLAvWzUAxGxs9R4CBSQ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Panekac J</dc:creator>
  <cp:lastModifiedBy>Panekac J</cp:lastModifiedBy>
  <dcterms:created xsi:type="dcterms:W3CDTF">2025-01-22T17:15:49Z</dcterms:created>
  <dcterms:modified xsi:type="dcterms:W3CDTF">2025-01-22T17:15:51Z</dcterms:modified>
</cp:coreProperties>
</file>