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_02 - II-199 NOVÁ ST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'2024_02 - II-199 NOVÁ STR...'!$C$83:$K$172</definedName>
    <definedName name="_xlnm.Print_Area" localSheetId="1">'2024_02 - II-199 NOVÁ STR...'!$C$4:$J$37,'2024_02 - II-199 NOVÁ STR...'!$C$43:$J$67,'2024_02 - II-199 NOVÁ STR...'!$C$73:$K$172</definedName>
    <definedName name="_xlnm.Print_Titles" localSheetId="1">'2024_02 - II-199 NOVÁ STR...'!$83:$83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70"/>
  <c r="BH170"/>
  <c r="BG170"/>
  <c r="BF170"/>
  <c r="T170"/>
  <c r="T169"/>
  <c r="R170"/>
  <c r="R169"/>
  <c r="P170"/>
  <c r="P169"/>
  <c r="BI166"/>
  <c r="BH166"/>
  <c r="BG166"/>
  <c r="BF166"/>
  <c r="T166"/>
  <c r="T165"/>
  <c r="R166"/>
  <c r="R165"/>
  <c r="P166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R155"/>
  <c r="P157"/>
  <c r="P156"/>
  <c r="P155"/>
  <c r="BI153"/>
  <c r="BH153"/>
  <c r="BG153"/>
  <c r="BF153"/>
  <c r="T153"/>
  <c r="T152"/>
  <c r="R153"/>
  <c r="R152"/>
  <c r="P153"/>
  <c r="P152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J81"/>
  <c r="F80"/>
  <c r="F78"/>
  <c r="E76"/>
  <c r="J51"/>
  <c r="F50"/>
  <c r="F48"/>
  <c r="E46"/>
  <c r="J19"/>
  <c r="E19"/>
  <c r="J80"/>
  <c r="J18"/>
  <c r="J16"/>
  <c r="E16"/>
  <c r="F81"/>
  <c r="J15"/>
  <c r="J10"/>
  <c r="J78"/>
  <c i="1" r="L50"/>
  <c r="AM50"/>
  <c r="AM49"/>
  <c r="L49"/>
  <c r="AM47"/>
  <c r="L47"/>
  <c r="L45"/>
  <c r="L44"/>
  <c i="2" r="BK166"/>
  <c r="J161"/>
  <c r="BK146"/>
  <c r="BK134"/>
  <c r="J119"/>
  <c r="J111"/>
  <c r="J109"/>
  <c r="BK102"/>
  <c r="J97"/>
  <c r="J90"/>
  <c r="J153"/>
  <c r="BK170"/>
  <c r="J134"/>
  <c r="BK124"/>
  <c i="1" r="AS54"/>
  <c i="2" r="J170"/>
  <c r="J166"/>
  <c r="BK161"/>
  <c r="BK157"/>
  <c r="J157"/>
  <c r="BK153"/>
  <c r="J141"/>
  <c r="BK137"/>
  <c r="J129"/>
  <c r="J124"/>
  <c r="J114"/>
  <c r="BK111"/>
  <c r="BK109"/>
  <c r="BK105"/>
  <c r="J105"/>
  <c r="J102"/>
  <c r="BK97"/>
  <c r="BK94"/>
  <c r="BK90"/>
  <c r="BK87"/>
  <c r="J87"/>
  <c r="J146"/>
  <c r="J94"/>
  <c r="BK141"/>
  <c r="J137"/>
  <c r="BK129"/>
  <c r="BK119"/>
  <c r="BK114"/>
  <c l="1" r="T155"/>
  <c r="R86"/>
  <c r="T86"/>
  <c r="P93"/>
  <c r="T93"/>
  <c r="P108"/>
  <c r="R108"/>
  <c r="BK140"/>
  <c r="J140"/>
  <c r="J60"/>
  <c r="R140"/>
  <c r="BK86"/>
  <c r="P86"/>
  <c r="BK93"/>
  <c r="J93"/>
  <c r="J58"/>
  <c r="R93"/>
  <c r="BK108"/>
  <c r="J108"/>
  <c r="J59"/>
  <c r="T108"/>
  <c r="P140"/>
  <c r="T140"/>
  <c r="BK152"/>
  <c r="J152"/>
  <c r="J61"/>
  <c r="BK156"/>
  <c r="J156"/>
  <c r="J63"/>
  <c r="BK165"/>
  <c r="J165"/>
  <c r="J65"/>
  <c r="BK169"/>
  <c r="J169"/>
  <c r="J66"/>
  <c r="BK160"/>
  <c r="J160"/>
  <c r="J64"/>
  <c r="BE111"/>
  <c r="BE114"/>
  <c r="BE119"/>
  <c r="BE134"/>
  <c r="BE137"/>
  <c r="BE166"/>
  <c r="BE90"/>
  <c r="BE94"/>
  <c r="BE170"/>
  <c r="J48"/>
  <c r="J50"/>
  <c r="F51"/>
  <c r="BE87"/>
  <c r="BE97"/>
  <c r="BE102"/>
  <c r="BE105"/>
  <c r="BE109"/>
  <c r="BE124"/>
  <c r="BE129"/>
  <c r="BE141"/>
  <c r="BE146"/>
  <c r="BE153"/>
  <c r="BE157"/>
  <c r="BE161"/>
  <c r="F33"/>
  <c i="1" r="BB55"/>
  <c r="BB54"/>
  <c r="W31"/>
  <c i="2" r="F35"/>
  <c i="1" r="BD55"/>
  <c r="BD54"/>
  <c r="W33"/>
  <c i="2" r="J32"/>
  <c i="1" r="AW55"/>
  <c i="2" r="F34"/>
  <c i="1" r="BC55"/>
  <c r="BC54"/>
  <c r="W32"/>
  <c i="2" r="F32"/>
  <c i="1" r="BA55"/>
  <c r="BA54"/>
  <c r="W30"/>
  <c i="2" l="1" r="P85"/>
  <c r="P84"/>
  <c i="1" r="AU55"/>
  <c i="2" r="T85"/>
  <c r="T84"/>
  <c r="BK85"/>
  <c r="J85"/>
  <c r="J56"/>
  <c r="R85"/>
  <c r="R84"/>
  <c r="J86"/>
  <c r="J57"/>
  <c r="BK155"/>
  <c r="J155"/>
  <c r="J62"/>
  <c i="1" r="AW54"/>
  <c r="AK30"/>
  <c i="2" r="J31"/>
  <c i="1" r="AV55"/>
  <c r="AT55"/>
  <c r="AY54"/>
  <c r="AX54"/>
  <c i="2" r="F31"/>
  <c i="1" r="AZ55"/>
  <c r="AZ54"/>
  <c r="W29"/>
  <c r="AU54"/>
  <c i="2" l="1" r="BK84"/>
  <c r="J84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<sst xmlns="http://schemas.openxmlformats.org/spreadsheetml/2006/main">
  <si>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</si>
  <si>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</si>
  <si>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</si>
  <si>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</si>
  <si>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</si>
  <si>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{a152af96-d03c-4d24-9d12-5471833e17ab}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</si>
  <si>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</si>
  <si>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</si>
  <si>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</si>
  <si>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</si>
  <si>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</si>
  <si>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</si>
  <si>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</si>
  <si>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</si>
  <si>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</si>
  <si>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</si>
  <si>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</si>
  <si>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II/199 NOVÁ STRAST - TISOVÁ</t>
  </si>
  <si>
    <t>KSO:</t>
  </si>
  <si>
    <t>822 23 72</t>
  </si>
  <si>
    <t>CC-CZ:</t>
  </si>
  <si>
    <t/>
  </si>
  <si>
    <t>Místo:</t>
  </si>
  <si>
    <t>Nová Strast, Tisová</t>
  </si>
  <si>
    <t>Datum:</t>
  </si>
  <si>
    <t>23. 1. 2024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</si>
  <si>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</si>
  <si>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</si>
  <si>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</si>
  <si>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</si>
  <si>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</si>
  <si>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</si>
  <si>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</si>
  <si>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</si>
  <si>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</si>
  <si>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</si>
  <si>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Josef Popule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</si>
  <si>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</si>
  <si>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</si>
  <si>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</si>
  <si>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</si>
  <si>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</si>
  <si>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</si>
  <si>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</si>
  <si>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</si>
  <si>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</si>
  <si>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</si>
  <si>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</si>
  <si>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</si>
  <si>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</si>
  <si>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</si>
  <si>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</si>
  <si>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</si>
  <si>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</si>
  <si>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</si>
  <si>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</si>
  <si>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</si>
  <si>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</si>
  <si>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</si>
  <si>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</si>
  <si>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</si>
  <si>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</si>
  <si>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</si>
  <si>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</si>
  <si>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</si>
  <si>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</si>
  <si>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</si>
  <si>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</si>
  <si>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</si>
  <si>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</si>
  <si>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</si>
  <si>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</si>
  <si>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</si>
  <si>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</si>
  <si>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</si>
  <si>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</si>
  <si>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</si>
  <si>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</si>
  <si>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</si>
  <si>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</si>
  <si>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</si>
  <si>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</si>
  <si>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</si>
  <si>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</si>
  <si>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</si>
  <si>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</si>
  <si>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</si>
  <si>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</si>
  <si>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</si>
  <si>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</si>
  <si>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</si>
  <si>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</si>
  <si>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</si>
  <si>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</si>
  <si>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</si>
  <si>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</si>
  <si>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</si>
  <si>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</si>
  <si>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</si>
  <si>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</si>
  <si>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</si>
  <si>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</si>
  <si>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</si>
  <si>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</si>
  <si>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</si>
  <si>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</si>
  <si>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</si>
  <si>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</si>
  <si>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</si>
  <si>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</si>
  <si>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</si>
  <si>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</si>
  <si>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</si>
  <si>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</si>
  <si>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</si>
  <si>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113154123</t>
  </si>
  <si>
    <t>Frézování živičného podkladu nebo krytu s naložením na dopravní prostředek plochy do 500 m2 bez překážek v trase pruhu šířky přes 0,5 m do 1 m, tloušťky vrstvy 50 mm</t>
  </si>
  <si>
    <t>m2</t>
  </si>
  <si>
    <t>CS ÚRS 2024 01</t>
  </si>
  <si>
    <t>4</t>
  </si>
  <si>
    <t>-1128061534</t>
  </si>
  <si>
    <t>Online PSC</t>
  </si>
  <si>
    <t>https://podminky.urs.cz/item/CS_URS_2024_01/113154123</t>
  </si>
  <si>
    <t>VV</t>
  </si>
  <si>
    <t>"SANACE" 150</t>
  </si>
  <si>
    <t>113154433</t>
  </si>
  <si>
    <t>Frézování živičného podkladu nebo krytu s naložením na dopravní prostředek plochy přes 10 000 m2 bez překážek v trase pruhu šířky do 2 m, tloušťky vrstvy 50 mm</t>
  </si>
  <si>
    <t>2104219907</t>
  </si>
  <si>
    <t>https://podminky.urs.cz/item/CS_URS_2024_01/113154433</t>
  </si>
  <si>
    <t>"KOMUNIKACE" 10360</t>
  </si>
  <si>
    <t>5</t>
  </si>
  <si>
    <t>Komunikace pozemní</t>
  </si>
  <si>
    <t>3</t>
  </si>
  <si>
    <t>572141112</t>
  </si>
  <si>
    <t>Vyrovnání povrchu dosavadních krytů s rozprostřením hmot a zhutněním asfaltovým betonem ACL tl. přes 40 do 60 mm</t>
  </si>
  <si>
    <t>-231544262</t>
  </si>
  <si>
    <t>https://podminky.urs.cz/item/CS_URS_2024_01/572141112</t>
  </si>
  <si>
    <t>"LOKÁLNÍ VYROVNÁVKY" 1750</t>
  </si>
  <si>
    <t>573211111</t>
  </si>
  <si>
    <t>Postřik spojovací PS bez posypu kamenivem z asfaltu silničního, v množství 0,60 kg/m2</t>
  </si>
  <si>
    <t>-1079425593</t>
  </si>
  <si>
    <t>https://podminky.urs.cz/item/CS_URS_2024_01/573211111</t>
  </si>
  <si>
    <t>Součet</t>
  </si>
  <si>
    <t>577144221</t>
  </si>
  <si>
    <t>Asfaltový beton vrstva obrusná ACO 11 (ABS) s rozprostřením a se zhutněním z nemodifikovaného asfaltu v pruhu šířky přes 3 m tř. II, po zhutnění tl. 50 mm</t>
  </si>
  <si>
    <t>1082525471</t>
  </si>
  <si>
    <t>https://podminky.urs.cz/item/CS_URS_2024_01/577144221</t>
  </si>
  <si>
    <t>6</t>
  </si>
  <si>
    <t>577145112</t>
  </si>
  <si>
    <t>Asfaltový beton vrstva ložní ACL 16 (ABH) s rozprostřením a zhutněním z nemodifikovaného asfaltu v pruhu šířky do 3 m, po zhutnění tl. 50 mm</t>
  </si>
  <si>
    <t>-1586817795</t>
  </si>
  <si>
    <t>https://podminky.urs.cz/item/CS_URS_2024_01/577145112</t>
  </si>
  <si>
    <t>9</t>
  </si>
  <si>
    <t>Ostatní konstrukce a práce, bourání</t>
  </si>
  <si>
    <t>7</t>
  </si>
  <si>
    <t>9131.R</t>
  </si>
  <si>
    <t>Dočasné dopravní značení</t>
  </si>
  <si>
    <t>komplet</t>
  </si>
  <si>
    <t>1075299672</t>
  </si>
  <si>
    <t>"práce za omezeného provozu na silnici II/199" 1</t>
  </si>
  <si>
    <t>8</t>
  </si>
  <si>
    <t>915211112</t>
  </si>
  <si>
    <t>Vodorovné dopravní značení stříkaným plastem dělící čára šířky 125 mm souvislá bílá retroreflexní</t>
  </si>
  <si>
    <t>m</t>
  </si>
  <si>
    <t>169677063</t>
  </si>
  <si>
    <t>https://podminky.urs.cz/item/CS_URS_2024_01/915211112</t>
  </si>
  <si>
    <t>"V 4" 1480*2</t>
  </si>
  <si>
    <t>915211122</t>
  </si>
  <si>
    <t>Vodorovné dopravní značení stříkaným plastem dělící čára šířky 125 mm přerušovaná bílá retroreflexní</t>
  </si>
  <si>
    <t>25235661</t>
  </si>
  <si>
    <t>https://podminky.urs.cz/item/CS_URS_2024_01/915211122</t>
  </si>
  <si>
    <t>"V 2b" 200</t>
  </si>
  <si>
    <t>"V 2a" 50</t>
  </si>
  <si>
    <t>10</t>
  </si>
  <si>
    <t>919731121</t>
  </si>
  <si>
    <t>Zarovnání styčné plochy podkladu nebo krytu podél vybourané části komunikace nebo zpevněné plochy živičné tl. do 50 mm</t>
  </si>
  <si>
    <t>1560366442</t>
  </si>
  <si>
    <t>https://podminky.urs.cz/item/CS_URS_2024_01/919731121</t>
  </si>
  <si>
    <t>"ZÚ" 7</t>
  </si>
  <si>
    <t>"KÚ" 7</t>
  </si>
  <si>
    <t>11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</si>
  <si>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</si>
  <si>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</si>
  <si>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-498056989</t>
  </si>
  <si>
    <t>https://podminky.urs.cz/item/CS_URS_2024_01/919732211</t>
  </si>
  <si>
    <t>919735111</t>
  </si>
  <si>
    <t>Řezání stávajícího živičného krytu nebo podkladu hloubky do 50 mm</t>
  </si>
  <si>
    <t>-718700520</t>
  </si>
  <si>
    <t>https://podminky.urs.cz/item/CS_URS_2024_01/919735111</t>
  </si>
  <si>
    <t>13</t>
  </si>
  <si>
    <t>938908411</t>
  </si>
  <si>
    <t>Čištění vozovek splachováním vodou povrchu podkladu nebo krytu živičného, betonového nebo dlážděného</t>
  </si>
  <si>
    <t>-299949939</t>
  </si>
  <si>
    <t>https://podminky.urs.cz/item/CS_URS_2024_01/938908411</t>
  </si>
  <si>
    <t>14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</si>
  <si>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</si>
  <si>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</si>
  <si>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954318659</t>
  </si>
  <si>
    <t>https://podminky.urs.cz/item/CS_URS_2024_01/938909311</t>
  </si>
  <si>
    <t>997</t>
  </si>
  <si>
    <t>Přesun sutě</t>
  </si>
  <si>
    <t>15</t>
  </si>
  <si>
    <t>997221551</t>
  </si>
  <si>
    <t>Vodorovná doprava suti bez naložení, ale se složením a s hrubým urovnáním ze sypkých materiálů, na vzdálenost do 1 km</t>
  </si>
  <si>
    <t>t</t>
  </si>
  <si>
    <t>1841665503</t>
  </si>
  <si>
    <t>https://podminky.urs.cz/item/CS_URS_2024_01/997221551</t>
  </si>
  <si>
    <t>"živičná drť" 1208,7</t>
  </si>
  <si>
    <t>"materiál z čištění komunikace" 310,8</t>
  </si>
  <si>
    <t>16</t>
  </si>
  <si>
    <t>997221559</t>
  </si>
  <si>
    <t>Vodorovná doprava suti bez naložení, ale se složením a s hrubým urovnáním Příplatek k ceně za každý další započatý 1 km přes 1 km</t>
  </si>
  <si>
    <t>-628610777</t>
  </si>
  <si>
    <t>https://podminky.urs.cz/item/CS_URS_2024_01/997221559</t>
  </si>
  <si>
    <t>"na skládku SÚS PK v Tachově"</t>
  </si>
  <si>
    <t>"živičná drť do 11 km" 10*1208,7</t>
  </si>
  <si>
    <t>"materiál z čištění komunikace do 11 km" 10*310,8</t>
  </si>
  <si>
    <t>998</t>
  </si>
  <si>
    <t>Přesun hmot</t>
  </si>
  <si>
    <t>17</t>
  </si>
  <si>
    <t>998225111</t>
  </si>
  <si>
    <t>Přesun hmot pro komunikace s krytem z kameniva, monolitickým betonovým nebo živičným dopravní vzdálenost do 200 m jakékoliv délky objektu</t>
  </si>
  <si>
    <t>212108368</t>
  </si>
  <si>
    <t>https://podminky.urs.cz/item/CS_URS_2024_01/998225111</t>
  </si>
  <si>
    <t>VRN</t>
  </si>
  <si>
    <t>Vedlejší rozpočtové náklady</t>
  </si>
  <si>
    <t>VRN1</t>
  </si>
  <si>
    <t>Průzkumné, geodetické a projektové práce</t>
  </si>
  <si>
    <t>18</t>
  </si>
  <si>
    <t>012303000</t>
  </si>
  <si>
    <t>Geodetické práce po výstavbě</t>
  </si>
  <si>
    <t>1024</t>
  </si>
  <si>
    <t>-1672416198</t>
  </si>
  <si>
    <t>https://podminky.urs.cz/item/CS_URS_2024_01/012303000</t>
  </si>
  <si>
    <t>"zaměření asf. plochy" 1</t>
  </si>
  <si>
    <t>VRN3</t>
  </si>
  <si>
    <t>Zařízení staveniště</t>
  </si>
  <si>
    <t>19</t>
  </si>
  <si>
    <t>034503000</t>
  </si>
  <si>
    <t>Informační tabule na staveništi</t>
  </si>
  <si>
    <t>kus</t>
  </si>
  <si>
    <t>-1188732908</t>
  </si>
  <si>
    <t>https://podminky.urs.cz/item/CS_URS_2024_01/034503000</t>
  </si>
  <si>
    <t>"výstražné a informační tabule na staveništi" 4</t>
  </si>
  <si>
    <t>"(dle manuálu SÚS PK)"</t>
  </si>
  <si>
    <t>VRN4</t>
  </si>
  <si>
    <t>Inženýrská činnost</t>
  </si>
  <si>
    <t>20</t>
  </si>
  <si>
    <t>043103000</t>
  </si>
  <si>
    <t>Zkoušky bez rozlišení</t>
  </si>
  <si>
    <t>1980808277</t>
  </si>
  <si>
    <t>https://podminky.urs.cz/item/CS_URS_2024_01/043103000</t>
  </si>
  <si>
    <t>"dle TKP staveb pozemních komunikací" 1</t>
  </si>
  <si>
    <t>VRN7</t>
  </si>
  <si>
    <t>Provozní vlivy</t>
  </si>
  <si>
    <t>072103001</t>
  </si>
  <si>
    <t>Projednání DIO a zajištění DIR komunikace II.a III. třídy</t>
  </si>
  <si>
    <t>1375317288</t>
  </si>
  <si>
    <t>https://podminky.urs.cz/item/CS_URS_2024_01/072103001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</si>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</sst>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23" TargetMode="External" /><Relationship Id="rId2" Type="http://schemas.openxmlformats.org/officeDocument/2006/relationships/hyperlink" Target="https://podminky.urs.cz/item/CS_URS_2024_01/113154433" TargetMode="External" /><Relationship Id="rId3" Type="http://schemas.openxmlformats.org/officeDocument/2006/relationships/hyperlink" Target="https://podminky.urs.cz/item/CS_URS_2024_01/572141112" TargetMode="External" /><Relationship Id="rId4" Type="http://schemas.openxmlformats.org/officeDocument/2006/relationships/hyperlink" Target="https://podminky.urs.cz/item/CS_URS_2024_01/573211111" TargetMode="External" /><Relationship Id="rId5" Type="http://schemas.openxmlformats.org/officeDocument/2006/relationships/hyperlink" Target="https://podminky.urs.cz/item/CS_URS_2024_01/577144221" TargetMode="External" /><Relationship Id="rId6" Type="http://schemas.openxmlformats.org/officeDocument/2006/relationships/hyperlink" Target="https://podminky.urs.cz/item/CS_URS_2024_01/577145112" TargetMode="External" /><Relationship Id="rId7" Type="http://schemas.openxmlformats.org/officeDocument/2006/relationships/hyperlink" Target="https://podminky.urs.cz/item/CS_URS_2024_01/915211112" TargetMode="External" /><Relationship Id="rId8" Type="http://schemas.openxmlformats.org/officeDocument/2006/relationships/hyperlink" Target="https://podminky.urs.cz/item/CS_URS_2024_01/915211122" TargetMode="External" /><Relationship Id="rId9" Type="http://schemas.openxmlformats.org/officeDocument/2006/relationships/hyperlink" Target="https://podminky.urs.cz/item/CS_URS_2024_01/919731121" TargetMode="External" /><Relationship Id="rId10" Type="http://schemas.openxmlformats.org/officeDocument/2006/relationships/hyperlink" Target="https://podminky.urs.cz/item/CS_URS_2024_01/919732211" TargetMode="External" /><Relationship Id="rId11" Type="http://schemas.openxmlformats.org/officeDocument/2006/relationships/hyperlink" Target="https://podminky.urs.cz/item/CS_URS_2024_01/919735111" TargetMode="External" /><Relationship Id="rId12" Type="http://schemas.openxmlformats.org/officeDocument/2006/relationships/hyperlink" Target="https://podminky.urs.cz/item/CS_URS_2024_01/938908411" TargetMode="External" /><Relationship Id="rId13" Type="http://schemas.openxmlformats.org/officeDocument/2006/relationships/hyperlink" Target="https://podminky.urs.cz/item/CS_URS_2024_01/938909311" TargetMode="External" /><Relationship Id="rId14" Type="http://schemas.openxmlformats.org/officeDocument/2006/relationships/hyperlink" Target="https://podminky.urs.cz/item/CS_URS_2024_01/997221551" TargetMode="External" /><Relationship Id="rId15" Type="http://schemas.openxmlformats.org/officeDocument/2006/relationships/hyperlink" Target="https://podminky.urs.cz/item/CS_URS_2024_01/997221559" TargetMode="External" /><Relationship Id="rId16" Type="http://schemas.openxmlformats.org/officeDocument/2006/relationships/hyperlink" Target="https://podminky.urs.cz/item/CS_URS_2024_01/998225111" TargetMode="External" /><Relationship Id="rId17" Type="http://schemas.openxmlformats.org/officeDocument/2006/relationships/hyperlink" Target="https://podminky.urs.cz/item/CS_URS_2024_01/012303000" TargetMode="External" /><Relationship Id="rId18" Type="http://schemas.openxmlformats.org/officeDocument/2006/relationships/hyperlink" Target="https://podminky.urs.cz/item/CS_URS_2024_01/034503000" TargetMode="External" /><Relationship Id="rId19" Type="http://schemas.openxmlformats.org/officeDocument/2006/relationships/hyperlink" Target="https://podminky.urs.cz/item/CS_URS_2024_01/043103000" TargetMode="External" /><Relationship Id="rId20" Type="http://schemas.openxmlformats.org/officeDocument/2006/relationships/hyperlink" Target="https://podminky.urs.cz/item/CS_URS_2024_01/072103001" TargetMode="External" /><Relationship Id="rId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II/199 NOVÁ STRAST - TISOVÁ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Nová Strast, Tisová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23. 1. 2024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Plzeňského kraje,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Ing. Josef Popule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2" t="s">
        <v>76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'2024_02 - II-199 NOVÁ STR...'!J28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'2024_02 - II-199 NOVÁ STR...'!P84</f>
        <v>0</v>
      </c>
      <c r="AV55" s="121">
        <f>'2024_02 - II-199 NOVÁ STR...'!J31</f>
        <v>0</v>
      </c>
      <c r="AW55" s="121">
        <f>'2024_02 - II-199 NOVÁ STR...'!J32</f>
        <v>0</v>
      </c>
      <c r="AX55" s="121">
        <f>'2024_02 - II-199 NOVÁ STR...'!J33</f>
        <v>0</v>
      </c>
      <c r="AY55" s="121">
        <f>'2024_02 - II-199 NOVÁ STR...'!J34</f>
        <v>0</v>
      </c>
      <c r="AZ55" s="121">
        <f>'2024_02 - II-199 NOVÁ STR...'!F31</f>
        <v>0</v>
      </c>
      <c r="BA55" s="121">
        <f>'2024_02 - II-199 NOVÁ STR...'!F32</f>
        <v>0</v>
      </c>
      <c r="BB55" s="121">
        <f>'2024_02 - II-199 NOVÁ STR...'!F33</f>
        <v>0</v>
      </c>
      <c r="BC55" s="121">
        <f>'2024_02 - II-199 NOVÁ STR...'!F34</f>
        <v>0</v>
      </c>
      <c r="BD55" s="123">
        <f>'2024_02 - II-199 NOVÁ STR...'!F35</f>
        <v>0</v>
      </c>
      <c r="BE55" s="7"/>
      <c r="BT55" s="124" t="s">
        <v>78</v>
      </c>
      <c r="BU55" s="124" t="s">
        <v>79</v>
      </c>
      <c r="BV55" s="124" t="s">
        <v>74</v>
      </c>
      <c r="BW55" s="124" t="s">
        <v>5</v>
      </c>
      <c r="BX55" s="124" t="s">
        <v>75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a/2NnHf2OrBZkF78VC/VOoWNIl+mVzMg7pWgEovUIDUaCVUH6VqXNmLubKkZbBV+x8FITCwkJ+II/Hvtz8sg5w==" hashValue="uxT6mLS0VL7LdbTrsBYyk7Taoz/+EI29x62n2UpB4UNcknJZ1PVcAxu8wDP7umX9qIPyxclYSgJ76oYJYCsDw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_02 - II-199 NOVÁ ST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80</v>
      </c>
    </row>
    <row r="4" s="1" customFormat="1" ht="24.96" customHeight="1">
      <c r="B4" s="22"/>
      <c r="D4" s="127" t="s">
        <v>81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21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22</v>
      </c>
      <c r="E10" s="40"/>
      <c r="F10" s="132" t="s">
        <v>23</v>
      </c>
      <c r="G10" s="40"/>
      <c r="H10" s="40"/>
      <c r="I10" s="129" t="s">
        <v>24</v>
      </c>
      <c r="J10" s="133" t="str">
        <f>'Rekapitulace stavby'!AN8</f>
        <v>23. 1. 2024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26</v>
      </c>
      <c r="E12" s="40"/>
      <c r="F12" s="40"/>
      <c r="G12" s="40"/>
      <c r="H12" s="40"/>
      <c r="I12" s="129" t="s">
        <v>27</v>
      </c>
      <c r="J12" s="132" t="s">
        <v>21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28</v>
      </c>
      <c r="F13" s="40"/>
      <c r="G13" s="40"/>
      <c r="H13" s="40"/>
      <c r="I13" s="129" t="s">
        <v>29</v>
      </c>
      <c r="J13" s="132" t="s">
        <v>21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30</v>
      </c>
      <c r="E15" s="40"/>
      <c r="F15" s="40"/>
      <c r="G15" s="40"/>
      <c r="H15" s="40"/>
      <c r="I15" s="129" t="s">
        <v>27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29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32</v>
      </c>
      <c r="E18" s="40"/>
      <c r="F18" s="40"/>
      <c r="G18" s="40"/>
      <c r="H18" s="40"/>
      <c r="I18" s="129" t="s">
        <v>27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29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35</v>
      </c>
      <c r="E21" s="40"/>
      <c r="F21" s="40"/>
      <c r="G21" s="40"/>
      <c r="H21" s="40"/>
      <c r="I21" s="129" t="s">
        <v>27</v>
      </c>
      <c r="J21" s="132" t="s">
        <v>21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36</v>
      </c>
      <c r="F22" s="40"/>
      <c r="G22" s="40"/>
      <c r="H22" s="40"/>
      <c r="I22" s="129" t="s">
        <v>29</v>
      </c>
      <c r="J22" s="132" t="s">
        <v>21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37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38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39</v>
      </c>
      <c r="E28" s="40"/>
      <c r="F28" s="40"/>
      <c r="G28" s="40"/>
      <c r="H28" s="40"/>
      <c r="I28" s="40"/>
      <c r="J28" s="140">
        <f>ROUND(J84,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41</v>
      </c>
      <c r="G30" s="40"/>
      <c r="H30" s="40"/>
      <c r="I30" s="141" t="s">
        <v>40</v>
      </c>
      <c r="J30" s="141" t="s">
        <v>42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43</v>
      </c>
      <c r="E31" s="129" t="s">
        <v>44</v>
      </c>
      <c r="F31" s="143">
        <f>ROUND((SUM(BE84:BE172)),  2)</f>
        <v>0</v>
      </c>
      <c r="G31" s="40"/>
      <c r="H31" s="40"/>
      <c r="I31" s="144">
        <v>0.20999999999999999</v>
      </c>
      <c r="J31" s="143">
        <f>ROUND(((SUM(BE84:BE172))*I31),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45</v>
      </c>
      <c r="F32" s="143">
        <f>ROUND((SUM(BF84:BF172)),  2)</f>
        <v>0</v>
      </c>
      <c r="G32" s="40"/>
      <c r="H32" s="40"/>
      <c r="I32" s="144">
        <v>0.12</v>
      </c>
      <c r="J32" s="143">
        <f>ROUND(((SUM(BF84:BF172))*I32),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46</v>
      </c>
      <c r="F33" s="143">
        <f>ROUND((SUM(BG84:BG172)),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47</v>
      </c>
      <c r="F34" s="143">
        <f>ROUND((SUM(BH84:BH172)),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48</v>
      </c>
      <c r="F35" s="143">
        <f>ROUND((SUM(BI84:BI172)),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49</v>
      </c>
      <c r="E37" s="147"/>
      <c r="F37" s="147"/>
      <c r="G37" s="148" t="s">
        <v>50</v>
      </c>
      <c r="H37" s="149" t="s">
        <v>51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82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II/199 NOVÁ STRAST - TISOVÁ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22</v>
      </c>
      <c r="D48" s="42"/>
      <c r="E48" s="42"/>
      <c r="F48" s="29" t="str">
        <f>F10</f>
        <v>Nová Strast, Tisová</v>
      </c>
      <c r="G48" s="42"/>
      <c r="H48" s="42"/>
      <c r="I48" s="34" t="s">
        <v>24</v>
      </c>
      <c r="J48" s="74" t="str">
        <f>IF(J10="","",J10)</f>
        <v>23. 1. 2024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26</v>
      </c>
      <c r="D50" s="42"/>
      <c r="E50" s="42"/>
      <c r="F50" s="29" t="str">
        <f>E13</f>
        <v>SÚS Plzeňského kraje, p.o.</v>
      </c>
      <c r="G50" s="42"/>
      <c r="H50" s="42"/>
      <c r="I50" s="34" t="s">
        <v>32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30</v>
      </c>
      <c r="D51" s="42"/>
      <c r="E51" s="42"/>
      <c r="F51" s="29" t="str">
        <f>IF(E16="","",E16)</f>
        <v>Vyplň údaj</v>
      </c>
      <c r="G51" s="42"/>
      <c r="H51" s="42"/>
      <c r="I51" s="34" t="s">
        <v>35</v>
      </c>
      <c r="J51" s="38" t="str">
        <f>E22</f>
        <v>Ing. Josef Popule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83</v>
      </c>
      <c r="D53" s="157"/>
      <c r="E53" s="157"/>
      <c r="F53" s="157"/>
      <c r="G53" s="157"/>
      <c r="H53" s="157"/>
      <c r="I53" s="157"/>
      <c r="J53" s="158" t="s">
        <v>84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71</v>
      </c>
      <c r="D55" s="42"/>
      <c r="E55" s="42"/>
      <c r="F55" s="42"/>
      <c r="G55" s="42"/>
      <c r="H55" s="42"/>
      <c r="I55" s="42"/>
      <c r="J55" s="104">
        <f>J84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85</v>
      </c>
    </row>
    <row r="56" s="9" customFormat="1" ht="24.96" customHeight="1">
      <c r="A56" s="9"/>
      <c r="B56" s="160"/>
      <c r="C56" s="161"/>
      <c r="D56" s="162" t="s">
        <v>86</v>
      </c>
      <c r="E56" s="163"/>
      <c r="F56" s="163"/>
      <c r="G56" s="163"/>
      <c r="H56" s="163"/>
      <c r="I56" s="163"/>
      <c r="J56" s="164">
        <f>J85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87</v>
      </c>
      <c r="E57" s="169"/>
      <c r="F57" s="169"/>
      <c r="G57" s="169"/>
      <c r="H57" s="169"/>
      <c r="I57" s="169"/>
      <c r="J57" s="170">
        <f>J86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88</v>
      </c>
      <c r="E58" s="169"/>
      <c r="F58" s="169"/>
      <c r="G58" s="169"/>
      <c r="H58" s="169"/>
      <c r="I58" s="169"/>
      <c r="J58" s="170">
        <f>J93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89</v>
      </c>
      <c r="E59" s="169"/>
      <c r="F59" s="169"/>
      <c r="G59" s="169"/>
      <c r="H59" s="169"/>
      <c r="I59" s="169"/>
      <c r="J59" s="170">
        <f>J108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90</v>
      </c>
      <c r="E60" s="169"/>
      <c r="F60" s="169"/>
      <c r="G60" s="169"/>
      <c r="H60" s="169"/>
      <c r="I60" s="169"/>
      <c r="J60" s="170">
        <f>J140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91</v>
      </c>
      <c r="E61" s="169"/>
      <c r="F61" s="169"/>
      <c r="G61" s="169"/>
      <c r="H61" s="169"/>
      <c r="I61" s="169"/>
      <c r="J61" s="170">
        <f>J152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0"/>
      <c r="C62" s="161"/>
      <c r="D62" s="162" t="s">
        <v>92</v>
      </c>
      <c r="E62" s="163"/>
      <c r="F62" s="163"/>
      <c r="G62" s="163"/>
      <c r="H62" s="163"/>
      <c r="I62" s="163"/>
      <c r="J62" s="164">
        <f>J155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6"/>
      <c r="C63" s="167"/>
      <c r="D63" s="168" t="s">
        <v>93</v>
      </c>
      <c r="E63" s="169"/>
      <c r="F63" s="169"/>
      <c r="G63" s="169"/>
      <c r="H63" s="169"/>
      <c r="I63" s="169"/>
      <c r="J63" s="170">
        <f>J156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94</v>
      </c>
      <c r="E64" s="169"/>
      <c r="F64" s="169"/>
      <c r="G64" s="169"/>
      <c r="H64" s="169"/>
      <c r="I64" s="169"/>
      <c r="J64" s="170">
        <f>J160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95</v>
      </c>
      <c r="E65" s="169"/>
      <c r="F65" s="169"/>
      <c r="G65" s="169"/>
      <c r="H65" s="169"/>
      <c r="I65" s="169"/>
      <c r="J65" s="170">
        <f>J165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96</v>
      </c>
      <c r="E66" s="169"/>
      <c r="F66" s="169"/>
      <c r="G66" s="169"/>
      <c r="H66" s="169"/>
      <c r="I66" s="169"/>
      <c r="J66" s="170">
        <f>J169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97</v>
      </c>
      <c r="D73" s="42"/>
      <c r="E73" s="42"/>
      <c r="F73" s="42"/>
      <c r="G73" s="42"/>
      <c r="H73" s="42"/>
      <c r="I73" s="42"/>
      <c r="J73" s="42"/>
      <c r="K73" s="42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E7</f>
        <v>II/199 NOVÁ STRAST - TISOVÁ</v>
      </c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F10</f>
        <v>Nová Strast, Tisová</v>
      </c>
      <c r="G78" s="42"/>
      <c r="H78" s="42"/>
      <c r="I78" s="34" t="s">
        <v>24</v>
      </c>
      <c r="J78" s="74" t="str">
        <f>IF(J10="","",J10)</f>
        <v>23. 1. 2024</v>
      </c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26</v>
      </c>
      <c r="D80" s="42"/>
      <c r="E80" s="42"/>
      <c r="F80" s="29" t="str">
        <f>E13</f>
        <v>SÚS Plzeňského kraje, p.o.</v>
      </c>
      <c r="G80" s="42"/>
      <c r="H80" s="42"/>
      <c r="I80" s="34" t="s">
        <v>32</v>
      </c>
      <c r="J80" s="38" t="str">
        <f>E19</f>
        <v xml:space="preserve"> </v>
      </c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30</v>
      </c>
      <c r="D81" s="42"/>
      <c r="E81" s="42"/>
      <c r="F81" s="29" t="str">
        <f>IF(E16="","",E16)</f>
        <v>Vyplň údaj</v>
      </c>
      <c r="G81" s="42"/>
      <c r="H81" s="42"/>
      <c r="I81" s="34" t="s">
        <v>35</v>
      </c>
      <c r="J81" s="38" t="str">
        <f>E22</f>
        <v>Ing. Josef Popule</v>
      </c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2"/>
      <c r="B83" s="173"/>
      <c r="C83" s="174" t="s">
        <v>98</v>
      </c>
      <c r="D83" s="175" t="s">
        <v>58</v>
      </c>
      <c r="E83" s="175" t="s">
        <v>54</v>
      </c>
      <c r="F83" s="175" t="s">
        <v>55</v>
      </c>
      <c r="G83" s="175" t="s">
        <v>99</v>
      </c>
      <c r="H83" s="175" t="s">
        <v>100</v>
      </c>
      <c r="I83" s="175" t="s">
        <v>101</v>
      </c>
      <c r="J83" s="175" t="s">
        <v>84</v>
      </c>
      <c r="K83" s="176" t="s">
        <v>102</v>
      </c>
      <c r="L83" s="177"/>
      <c r="M83" s="94" t="s">
        <v>21</v>
      </c>
      <c r="N83" s="95" t="s">
        <v>43</v>
      </c>
      <c r="O83" s="95" t="s">
        <v>103</v>
      </c>
      <c r="P83" s="95" t="s">
        <v>104</v>
      </c>
      <c r="Q83" s="95" t="s">
        <v>105</v>
      </c>
      <c r="R83" s="95" t="s">
        <v>106</v>
      </c>
      <c r="S83" s="95" t="s">
        <v>107</v>
      </c>
      <c r="T83" s="96" t="s">
        <v>108</v>
      </c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="2" customFormat="1" ht="22.8" customHeight="1">
      <c r="A84" s="40"/>
      <c r="B84" s="41"/>
      <c r="C84" s="101" t="s">
        <v>109</v>
      </c>
      <c r="D84" s="42"/>
      <c r="E84" s="42"/>
      <c r="F84" s="42"/>
      <c r="G84" s="42"/>
      <c r="H84" s="42"/>
      <c r="I84" s="42"/>
      <c r="J84" s="178">
        <f>BK84</f>
        <v>0</v>
      </c>
      <c r="K84" s="42"/>
      <c r="L84" s="46"/>
      <c r="M84" s="97"/>
      <c r="N84" s="179"/>
      <c r="O84" s="98"/>
      <c r="P84" s="180">
        <f>P85+P155</f>
        <v>0</v>
      </c>
      <c r="Q84" s="98"/>
      <c r="R84" s="180">
        <f>R85+R155</f>
        <v>275.09554000000003</v>
      </c>
      <c r="S84" s="98"/>
      <c r="T84" s="181">
        <f>T85+T155</f>
        <v>1519.4500000000001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72</v>
      </c>
      <c r="AU84" s="19" t="s">
        <v>85</v>
      </c>
      <c r="BK84" s="182">
        <f>BK85+BK155</f>
        <v>0</v>
      </c>
    </row>
    <row r="85" s="12" customFormat="1" ht="25.92" customHeight="1">
      <c r="A85" s="12"/>
      <c r="B85" s="183"/>
      <c r="C85" s="184"/>
      <c r="D85" s="185" t="s">
        <v>72</v>
      </c>
      <c r="E85" s="186" t="s">
        <v>110</v>
      </c>
      <c r="F85" s="186" t="s">
        <v>111</v>
      </c>
      <c r="G85" s="184"/>
      <c r="H85" s="184"/>
      <c r="I85" s="187"/>
      <c r="J85" s="188">
        <f>BK85</f>
        <v>0</v>
      </c>
      <c r="K85" s="184"/>
      <c r="L85" s="189"/>
      <c r="M85" s="190"/>
      <c r="N85" s="191"/>
      <c r="O85" s="191"/>
      <c r="P85" s="192">
        <f>P86+P93+P108+P140+P152</f>
        <v>0</v>
      </c>
      <c r="Q85" s="191"/>
      <c r="R85" s="192">
        <f>R86+R93+R108+R140+R152</f>
        <v>275.09554000000003</v>
      </c>
      <c r="S85" s="191"/>
      <c r="T85" s="193">
        <f>T86+T93+T108+T140+T152</f>
        <v>1519.4500000000001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4" t="s">
        <v>78</v>
      </c>
      <c r="AT85" s="195" t="s">
        <v>72</v>
      </c>
      <c r="AU85" s="195" t="s">
        <v>73</v>
      </c>
      <c r="AY85" s="194" t="s">
        <v>112</v>
      </c>
      <c r="BK85" s="196">
        <f>BK86+BK93+BK108+BK140+BK152</f>
        <v>0</v>
      </c>
    </row>
    <row r="86" s="12" customFormat="1" ht="22.8" customHeight="1">
      <c r="A86" s="12"/>
      <c r="B86" s="183"/>
      <c r="C86" s="184"/>
      <c r="D86" s="185" t="s">
        <v>72</v>
      </c>
      <c r="E86" s="197" t="s">
        <v>78</v>
      </c>
      <c r="F86" s="197" t="s">
        <v>113</v>
      </c>
      <c r="G86" s="184"/>
      <c r="H86" s="184"/>
      <c r="I86" s="187"/>
      <c r="J86" s="198">
        <f>BK86</f>
        <v>0</v>
      </c>
      <c r="K86" s="184"/>
      <c r="L86" s="189"/>
      <c r="M86" s="190"/>
      <c r="N86" s="191"/>
      <c r="O86" s="191"/>
      <c r="P86" s="192">
        <f>SUM(P87:P92)</f>
        <v>0</v>
      </c>
      <c r="Q86" s="191"/>
      <c r="R86" s="192">
        <f>SUM(R87:R92)</f>
        <v>0.73269999999999991</v>
      </c>
      <c r="S86" s="191"/>
      <c r="T86" s="193">
        <f>SUM(T87:T92)</f>
        <v>1208.6500000000001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78</v>
      </c>
      <c r="AT86" s="195" t="s">
        <v>72</v>
      </c>
      <c r="AU86" s="195" t="s">
        <v>78</v>
      </c>
      <c r="AY86" s="194" t="s">
        <v>112</v>
      </c>
      <c r="BK86" s="196">
        <f>SUM(BK87:BK92)</f>
        <v>0</v>
      </c>
    </row>
    <row r="87" s="2" customFormat="1" ht="24.15" customHeight="1">
      <c r="A87" s="40"/>
      <c r="B87" s="41"/>
      <c r="C87" s="199" t="s">
        <v>78</v>
      </c>
      <c r="D87" s="199" t="s">
        <v>114</v>
      </c>
      <c r="E87" s="200" t="s">
        <v>115</v>
      </c>
      <c r="F87" s="201" t="s">
        <v>116</v>
      </c>
      <c r="G87" s="202" t="s">
        <v>117</v>
      </c>
      <c r="H87" s="203">
        <v>150</v>
      </c>
      <c r="I87" s="204"/>
      <c r="J87" s="205">
        <f>ROUND(I87*H87,2)</f>
        <v>0</v>
      </c>
      <c r="K87" s="201" t="s">
        <v>118</v>
      </c>
      <c r="L87" s="46"/>
      <c r="M87" s="206" t="s">
        <v>21</v>
      </c>
      <c r="N87" s="207" t="s">
        <v>44</v>
      </c>
      <c r="O87" s="86"/>
      <c r="P87" s="208">
        <f>O87*H87</f>
        <v>0</v>
      </c>
      <c r="Q87" s="208">
        <v>5.0000000000000002E-05</v>
      </c>
      <c r="R87" s="208">
        <f>Q87*H87</f>
        <v>0.0075000000000000006</v>
      </c>
      <c r="S87" s="208">
        <v>0.11500000000000001</v>
      </c>
      <c r="T87" s="209">
        <f>S87*H87</f>
        <v>17.25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0" t="s">
        <v>119</v>
      </c>
      <c r="AT87" s="210" t="s">
        <v>114</v>
      </c>
      <c r="AU87" s="210" t="s">
        <v>80</v>
      </c>
      <c r="AY87" s="19" t="s">
        <v>112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9" t="s">
        <v>78</v>
      </c>
      <c r="BK87" s="211">
        <f>ROUND(I87*H87,2)</f>
        <v>0</v>
      </c>
      <c r="BL87" s="19" t="s">
        <v>119</v>
      </c>
      <c r="BM87" s="210" t="s">
        <v>120</v>
      </c>
    </row>
    <row r="88" s="2" customFormat="1">
      <c r="A88" s="40"/>
      <c r="B88" s="41"/>
      <c r="C88" s="42"/>
      <c r="D88" s="212" t="s">
        <v>121</v>
      </c>
      <c r="E88" s="42"/>
      <c r="F88" s="213" t="s">
        <v>122</v>
      </c>
      <c r="G88" s="42"/>
      <c r="H88" s="42"/>
      <c r="I88" s="214"/>
      <c r="J88" s="42"/>
      <c r="K88" s="42"/>
      <c r="L88" s="46"/>
      <c r="M88" s="215"/>
      <c r="N88" s="216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121</v>
      </c>
      <c r="AU88" s="19" t="s">
        <v>80</v>
      </c>
    </row>
    <row r="89" s="13" customFormat="1">
      <c r="A89" s="13"/>
      <c r="B89" s="217"/>
      <c r="C89" s="218"/>
      <c r="D89" s="219" t="s">
        <v>123</v>
      </c>
      <c r="E89" s="220" t="s">
        <v>21</v>
      </c>
      <c r="F89" s="221" t="s">
        <v>124</v>
      </c>
      <c r="G89" s="218"/>
      <c r="H89" s="222">
        <v>150</v>
      </c>
      <c r="I89" s="223"/>
      <c r="J89" s="218"/>
      <c r="K89" s="218"/>
      <c r="L89" s="224"/>
      <c r="M89" s="225"/>
      <c r="N89" s="226"/>
      <c r="O89" s="226"/>
      <c r="P89" s="226"/>
      <c r="Q89" s="226"/>
      <c r="R89" s="226"/>
      <c r="S89" s="226"/>
      <c r="T89" s="22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8" t="s">
        <v>123</v>
      </c>
      <c r="AU89" s="228" t="s">
        <v>80</v>
      </c>
      <c r="AV89" s="13" t="s">
        <v>80</v>
      </c>
      <c r="AW89" s="13" t="s">
        <v>34</v>
      </c>
      <c r="AX89" s="13" t="s">
        <v>78</v>
      </c>
      <c r="AY89" s="228" t="s">
        <v>112</v>
      </c>
    </row>
    <row r="90" s="2" customFormat="1" ht="24.15" customHeight="1">
      <c r="A90" s="40"/>
      <c r="B90" s="41"/>
      <c r="C90" s="199" t="s">
        <v>80</v>
      </c>
      <c r="D90" s="199" t="s">
        <v>114</v>
      </c>
      <c r="E90" s="200" t="s">
        <v>125</v>
      </c>
      <c r="F90" s="201" t="s">
        <v>126</v>
      </c>
      <c r="G90" s="202" t="s">
        <v>117</v>
      </c>
      <c r="H90" s="203">
        <v>10360</v>
      </c>
      <c r="I90" s="204"/>
      <c r="J90" s="205">
        <f>ROUND(I90*H90,2)</f>
        <v>0</v>
      </c>
      <c r="K90" s="201" t="s">
        <v>118</v>
      </c>
      <c r="L90" s="46"/>
      <c r="M90" s="206" t="s">
        <v>21</v>
      </c>
      <c r="N90" s="207" t="s">
        <v>44</v>
      </c>
      <c r="O90" s="86"/>
      <c r="P90" s="208">
        <f>O90*H90</f>
        <v>0</v>
      </c>
      <c r="Q90" s="208">
        <v>6.9999999999999994E-05</v>
      </c>
      <c r="R90" s="208">
        <f>Q90*H90</f>
        <v>0.72519999999999996</v>
      </c>
      <c r="S90" s="208">
        <v>0.11500000000000001</v>
      </c>
      <c r="T90" s="209">
        <f>S90*H90</f>
        <v>1191.4000000000001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0" t="s">
        <v>119</v>
      </c>
      <c r="AT90" s="210" t="s">
        <v>114</v>
      </c>
      <c r="AU90" s="210" t="s">
        <v>80</v>
      </c>
      <c r="AY90" s="19" t="s">
        <v>112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9" t="s">
        <v>78</v>
      </c>
      <c r="BK90" s="211">
        <f>ROUND(I90*H90,2)</f>
        <v>0</v>
      </c>
      <c r="BL90" s="19" t="s">
        <v>119</v>
      </c>
      <c r="BM90" s="210" t="s">
        <v>127</v>
      </c>
    </row>
    <row r="91" s="2" customFormat="1">
      <c r="A91" s="40"/>
      <c r="B91" s="41"/>
      <c r="C91" s="42"/>
      <c r="D91" s="212" t="s">
        <v>121</v>
      </c>
      <c r="E91" s="42"/>
      <c r="F91" s="213" t="s">
        <v>128</v>
      </c>
      <c r="G91" s="42"/>
      <c r="H91" s="42"/>
      <c r="I91" s="214"/>
      <c r="J91" s="42"/>
      <c r="K91" s="42"/>
      <c r="L91" s="46"/>
      <c r="M91" s="215"/>
      <c r="N91" s="216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121</v>
      </c>
      <c r="AU91" s="19" t="s">
        <v>80</v>
      </c>
    </row>
    <row r="92" s="13" customFormat="1">
      <c r="A92" s="13"/>
      <c r="B92" s="217"/>
      <c r="C92" s="218"/>
      <c r="D92" s="219" t="s">
        <v>123</v>
      </c>
      <c r="E92" s="220" t="s">
        <v>21</v>
      </c>
      <c r="F92" s="221" t="s">
        <v>129</v>
      </c>
      <c r="G92" s="218"/>
      <c r="H92" s="222">
        <v>10360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123</v>
      </c>
      <c r="AU92" s="228" t="s">
        <v>80</v>
      </c>
      <c r="AV92" s="13" t="s">
        <v>80</v>
      </c>
      <c r="AW92" s="13" t="s">
        <v>34</v>
      </c>
      <c r="AX92" s="13" t="s">
        <v>78</v>
      </c>
      <c r="AY92" s="228" t="s">
        <v>112</v>
      </c>
    </row>
    <row r="93" s="12" customFormat="1" ht="22.8" customHeight="1">
      <c r="A93" s="12"/>
      <c r="B93" s="183"/>
      <c r="C93" s="184"/>
      <c r="D93" s="185" t="s">
        <v>72</v>
      </c>
      <c r="E93" s="197" t="s">
        <v>130</v>
      </c>
      <c r="F93" s="197" t="s">
        <v>131</v>
      </c>
      <c r="G93" s="184"/>
      <c r="H93" s="184"/>
      <c r="I93" s="187"/>
      <c r="J93" s="198">
        <f>BK93</f>
        <v>0</v>
      </c>
      <c r="K93" s="184"/>
      <c r="L93" s="189"/>
      <c r="M93" s="190"/>
      <c r="N93" s="191"/>
      <c r="O93" s="191"/>
      <c r="P93" s="192">
        <f>SUM(P94:P107)</f>
        <v>0</v>
      </c>
      <c r="Q93" s="191"/>
      <c r="R93" s="192">
        <f>SUM(R94:R107)</f>
        <v>273.35000000000002</v>
      </c>
      <c r="S93" s="191"/>
      <c r="T93" s="193">
        <f>SUM(T94:T107)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4" t="s">
        <v>78</v>
      </c>
      <c r="AT93" s="195" t="s">
        <v>72</v>
      </c>
      <c r="AU93" s="195" t="s">
        <v>78</v>
      </c>
      <c r="AY93" s="194" t="s">
        <v>112</v>
      </c>
      <c r="BK93" s="196">
        <f>SUM(BK94:BK107)</f>
        <v>0</v>
      </c>
    </row>
    <row r="94" s="2" customFormat="1" ht="24.15" customHeight="1">
      <c r="A94" s="40"/>
      <c r="B94" s="41"/>
      <c r="C94" s="199" t="s">
        <v>132</v>
      </c>
      <c r="D94" s="199" t="s">
        <v>114</v>
      </c>
      <c r="E94" s="200" t="s">
        <v>133</v>
      </c>
      <c r="F94" s="201" t="s">
        <v>134</v>
      </c>
      <c r="G94" s="202" t="s">
        <v>117</v>
      </c>
      <c r="H94" s="203">
        <v>1750</v>
      </c>
      <c r="I94" s="204"/>
      <c r="J94" s="205">
        <f>ROUND(I94*H94,2)</f>
        <v>0</v>
      </c>
      <c r="K94" s="201" t="s">
        <v>118</v>
      </c>
      <c r="L94" s="46"/>
      <c r="M94" s="206" t="s">
        <v>21</v>
      </c>
      <c r="N94" s="207" t="s">
        <v>44</v>
      </c>
      <c r="O94" s="86"/>
      <c r="P94" s="208">
        <f>O94*H94</f>
        <v>0</v>
      </c>
      <c r="Q94" s="208">
        <v>0.15620000000000001</v>
      </c>
      <c r="R94" s="208">
        <f>Q94*H94</f>
        <v>273.35000000000002</v>
      </c>
      <c r="S94" s="208">
        <v>0</v>
      </c>
      <c r="T94" s="20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0" t="s">
        <v>119</v>
      </c>
      <c r="AT94" s="210" t="s">
        <v>114</v>
      </c>
      <c r="AU94" s="210" t="s">
        <v>80</v>
      </c>
      <c r="AY94" s="19" t="s">
        <v>112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9" t="s">
        <v>78</v>
      </c>
      <c r="BK94" s="211">
        <f>ROUND(I94*H94,2)</f>
        <v>0</v>
      </c>
      <c r="BL94" s="19" t="s">
        <v>119</v>
      </c>
      <c r="BM94" s="210" t="s">
        <v>135</v>
      </c>
    </row>
    <row r="95" s="2" customFormat="1">
      <c r="A95" s="40"/>
      <c r="B95" s="41"/>
      <c r="C95" s="42"/>
      <c r="D95" s="212" t="s">
        <v>121</v>
      </c>
      <c r="E95" s="42"/>
      <c r="F95" s="213" t="s">
        <v>136</v>
      </c>
      <c r="G95" s="42"/>
      <c r="H95" s="42"/>
      <c r="I95" s="214"/>
      <c r="J95" s="42"/>
      <c r="K95" s="42"/>
      <c r="L95" s="46"/>
      <c r="M95" s="215"/>
      <c r="N95" s="21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121</v>
      </c>
      <c r="AU95" s="19" t="s">
        <v>80</v>
      </c>
    </row>
    <row r="96" s="13" customFormat="1">
      <c r="A96" s="13"/>
      <c r="B96" s="217"/>
      <c r="C96" s="218"/>
      <c r="D96" s="219" t="s">
        <v>123</v>
      </c>
      <c r="E96" s="220" t="s">
        <v>21</v>
      </c>
      <c r="F96" s="221" t="s">
        <v>137</v>
      </c>
      <c r="G96" s="218"/>
      <c r="H96" s="222">
        <v>1750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123</v>
      </c>
      <c r="AU96" s="228" t="s">
        <v>80</v>
      </c>
      <c r="AV96" s="13" t="s">
        <v>80</v>
      </c>
      <c r="AW96" s="13" t="s">
        <v>34</v>
      </c>
      <c r="AX96" s="13" t="s">
        <v>78</v>
      </c>
      <c r="AY96" s="228" t="s">
        <v>112</v>
      </c>
    </row>
    <row r="97" s="2" customFormat="1" ht="16.5" customHeight="1">
      <c r="A97" s="40"/>
      <c r="B97" s="41"/>
      <c r="C97" s="199" t="s">
        <v>119</v>
      </c>
      <c r="D97" s="199" t="s">
        <v>114</v>
      </c>
      <c r="E97" s="200" t="s">
        <v>138</v>
      </c>
      <c r="F97" s="201" t="s">
        <v>139</v>
      </c>
      <c r="G97" s="202" t="s">
        <v>117</v>
      </c>
      <c r="H97" s="203">
        <v>10510</v>
      </c>
      <c r="I97" s="204"/>
      <c r="J97" s="205">
        <f>ROUND(I97*H97,2)</f>
        <v>0</v>
      </c>
      <c r="K97" s="201" t="s">
        <v>118</v>
      </c>
      <c r="L97" s="46"/>
      <c r="M97" s="206" t="s">
        <v>21</v>
      </c>
      <c r="N97" s="207" t="s">
        <v>44</v>
      </c>
      <c r="O97" s="86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0" t="s">
        <v>119</v>
      </c>
      <c r="AT97" s="210" t="s">
        <v>114</v>
      </c>
      <c r="AU97" s="210" t="s">
        <v>80</v>
      </c>
      <c r="AY97" s="19" t="s">
        <v>112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9" t="s">
        <v>78</v>
      </c>
      <c r="BK97" s="211">
        <f>ROUND(I97*H97,2)</f>
        <v>0</v>
      </c>
      <c r="BL97" s="19" t="s">
        <v>119</v>
      </c>
      <c r="BM97" s="210" t="s">
        <v>140</v>
      </c>
    </row>
    <row r="98" s="2" customFormat="1">
      <c r="A98" s="40"/>
      <c r="B98" s="41"/>
      <c r="C98" s="42"/>
      <c r="D98" s="212" t="s">
        <v>121</v>
      </c>
      <c r="E98" s="42"/>
      <c r="F98" s="213" t="s">
        <v>141</v>
      </c>
      <c r="G98" s="42"/>
      <c r="H98" s="42"/>
      <c r="I98" s="214"/>
      <c r="J98" s="42"/>
      <c r="K98" s="42"/>
      <c r="L98" s="46"/>
      <c r="M98" s="215"/>
      <c r="N98" s="21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121</v>
      </c>
      <c r="AU98" s="19" t="s">
        <v>80</v>
      </c>
    </row>
    <row r="99" s="13" customFormat="1">
      <c r="A99" s="13"/>
      <c r="B99" s="217"/>
      <c r="C99" s="218"/>
      <c r="D99" s="219" t="s">
        <v>123</v>
      </c>
      <c r="E99" s="220" t="s">
        <v>21</v>
      </c>
      <c r="F99" s="221" t="s">
        <v>129</v>
      </c>
      <c r="G99" s="218"/>
      <c r="H99" s="222">
        <v>10360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123</v>
      </c>
      <c r="AU99" s="228" t="s">
        <v>80</v>
      </c>
      <c r="AV99" s="13" t="s">
        <v>80</v>
      </c>
      <c r="AW99" s="13" t="s">
        <v>34</v>
      </c>
      <c r="AX99" s="13" t="s">
        <v>73</v>
      </c>
      <c r="AY99" s="228" t="s">
        <v>112</v>
      </c>
    </row>
    <row r="100" s="13" customFormat="1">
      <c r="A100" s="13"/>
      <c r="B100" s="217"/>
      <c r="C100" s="218"/>
      <c r="D100" s="219" t="s">
        <v>123</v>
      </c>
      <c r="E100" s="220" t="s">
        <v>21</v>
      </c>
      <c r="F100" s="221" t="s">
        <v>124</v>
      </c>
      <c r="G100" s="218"/>
      <c r="H100" s="222">
        <v>150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123</v>
      </c>
      <c r="AU100" s="228" t="s">
        <v>80</v>
      </c>
      <c r="AV100" s="13" t="s">
        <v>80</v>
      </c>
      <c r="AW100" s="13" t="s">
        <v>34</v>
      </c>
      <c r="AX100" s="13" t="s">
        <v>73</v>
      </c>
      <c r="AY100" s="228" t="s">
        <v>112</v>
      </c>
    </row>
    <row r="101" s="14" customFormat="1">
      <c r="A101" s="14"/>
      <c r="B101" s="229"/>
      <c r="C101" s="230"/>
      <c r="D101" s="219" t="s">
        <v>123</v>
      </c>
      <c r="E101" s="231" t="s">
        <v>21</v>
      </c>
      <c r="F101" s="232" t="s">
        <v>142</v>
      </c>
      <c r="G101" s="230"/>
      <c r="H101" s="233">
        <v>10510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123</v>
      </c>
      <c r="AU101" s="239" t="s">
        <v>80</v>
      </c>
      <c r="AV101" s="14" t="s">
        <v>119</v>
      </c>
      <c r="AW101" s="14" t="s">
        <v>34</v>
      </c>
      <c r="AX101" s="14" t="s">
        <v>78</v>
      </c>
      <c r="AY101" s="239" t="s">
        <v>112</v>
      </c>
    </row>
    <row r="102" s="2" customFormat="1" ht="24.15" customHeight="1">
      <c r="A102" s="40"/>
      <c r="B102" s="41"/>
      <c r="C102" s="199" t="s">
        <v>130</v>
      </c>
      <c r="D102" s="199" t="s">
        <v>114</v>
      </c>
      <c r="E102" s="200" t="s">
        <v>143</v>
      </c>
      <c r="F102" s="201" t="s">
        <v>144</v>
      </c>
      <c r="G102" s="202" t="s">
        <v>117</v>
      </c>
      <c r="H102" s="203">
        <v>10360</v>
      </c>
      <c r="I102" s="204"/>
      <c r="J102" s="205">
        <f>ROUND(I102*H102,2)</f>
        <v>0</v>
      </c>
      <c r="K102" s="201" t="s">
        <v>118</v>
      </c>
      <c r="L102" s="46"/>
      <c r="M102" s="206" t="s">
        <v>21</v>
      </c>
      <c r="N102" s="207" t="s">
        <v>44</v>
      </c>
      <c r="O102" s="86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0" t="s">
        <v>119</v>
      </c>
      <c r="AT102" s="210" t="s">
        <v>114</v>
      </c>
      <c r="AU102" s="210" t="s">
        <v>80</v>
      </c>
      <c r="AY102" s="19" t="s">
        <v>112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9" t="s">
        <v>78</v>
      </c>
      <c r="BK102" s="211">
        <f>ROUND(I102*H102,2)</f>
        <v>0</v>
      </c>
      <c r="BL102" s="19" t="s">
        <v>119</v>
      </c>
      <c r="BM102" s="210" t="s">
        <v>145</v>
      </c>
    </row>
    <row r="103" s="2" customFormat="1">
      <c r="A103" s="40"/>
      <c r="B103" s="41"/>
      <c r="C103" s="42"/>
      <c r="D103" s="212" t="s">
        <v>121</v>
      </c>
      <c r="E103" s="42"/>
      <c r="F103" s="213" t="s">
        <v>146</v>
      </c>
      <c r="G103" s="42"/>
      <c r="H103" s="42"/>
      <c r="I103" s="214"/>
      <c r="J103" s="42"/>
      <c r="K103" s="42"/>
      <c r="L103" s="46"/>
      <c r="M103" s="215"/>
      <c r="N103" s="21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121</v>
      </c>
      <c r="AU103" s="19" t="s">
        <v>80</v>
      </c>
    </row>
    <row r="104" s="13" customFormat="1">
      <c r="A104" s="13"/>
      <c r="B104" s="217"/>
      <c r="C104" s="218"/>
      <c r="D104" s="219" t="s">
        <v>123</v>
      </c>
      <c r="E104" s="220" t="s">
        <v>21</v>
      </c>
      <c r="F104" s="221" t="s">
        <v>129</v>
      </c>
      <c r="G104" s="218"/>
      <c r="H104" s="222">
        <v>10360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123</v>
      </c>
      <c r="AU104" s="228" t="s">
        <v>80</v>
      </c>
      <c r="AV104" s="13" t="s">
        <v>80</v>
      </c>
      <c r="AW104" s="13" t="s">
        <v>34</v>
      </c>
      <c r="AX104" s="13" t="s">
        <v>78</v>
      </c>
      <c r="AY104" s="228" t="s">
        <v>112</v>
      </c>
    </row>
    <row r="105" s="2" customFormat="1" ht="24.15" customHeight="1">
      <c r="A105" s="40"/>
      <c r="B105" s="41"/>
      <c r="C105" s="199" t="s">
        <v>147</v>
      </c>
      <c r="D105" s="199" t="s">
        <v>114</v>
      </c>
      <c r="E105" s="200" t="s">
        <v>148</v>
      </c>
      <c r="F105" s="201" t="s">
        <v>149</v>
      </c>
      <c r="G105" s="202" t="s">
        <v>117</v>
      </c>
      <c r="H105" s="203">
        <v>150</v>
      </c>
      <c r="I105" s="204"/>
      <c r="J105" s="205">
        <f>ROUND(I105*H105,2)</f>
        <v>0</v>
      </c>
      <c r="K105" s="201" t="s">
        <v>118</v>
      </c>
      <c r="L105" s="46"/>
      <c r="M105" s="206" t="s">
        <v>21</v>
      </c>
      <c r="N105" s="207" t="s">
        <v>44</v>
      </c>
      <c r="O105" s="86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0" t="s">
        <v>119</v>
      </c>
      <c r="AT105" s="210" t="s">
        <v>114</v>
      </c>
      <c r="AU105" s="210" t="s">
        <v>80</v>
      </c>
      <c r="AY105" s="19" t="s">
        <v>112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9" t="s">
        <v>78</v>
      </c>
      <c r="BK105" s="211">
        <f>ROUND(I105*H105,2)</f>
        <v>0</v>
      </c>
      <c r="BL105" s="19" t="s">
        <v>119</v>
      </c>
      <c r="BM105" s="210" t="s">
        <v>150</v>
      </c>
    </row>
    <row r="106" s="2" customFormat="1">
      <c r="A106" s="40"/>
      <c r="B106" s="41"/>
      <c r="C106" s="42"/>
      <c r="D106" s="212" t="s">
        <v>121</v>
      </c>
      <c r="E106" s="42"/>
      <c r="F106" s="213" t="s">
        <v>151</v>
      </c>
      <c r="G106" s="42"/>
      <c r="H106" s="42"/>
      <c r="I106" s="214"/>
      <c r="J106" s="42"/>
      <c r="K106" s="42"/>
      <c r="L106" s="46"/>
      <c r="M106" s="215"/>
      <c r="N106" s="21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121</v>
      </c>
      <c r="AU106" s="19" t="s">
        <v>80</v>
      </c>
    </row>
    <row r="107" s="13" customFormat="1">
      <c r="A107" s="13"/>
      <c r="B107" s="217"/>
      <c r="C107" s="218"/>
      <c r="D107" s="219" t="s">
        <v>123</v>
      </c>
      <c r="E107" s="220" t="s">
        <v>21</v>
      </c>
      <c r="F107" s="221" t="s">
        <v>124</v>
      </c>
      <c r="G107" s="218"/>
      <c r="H107" s="222">
        <v>150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123</v>
      </c>
      <c r="AU107" s="228" t="s">
        <v>80</v>
      </c>
      <c r="AV107" s="13" t="s">
        <v>80</v>
      </c>
      <c r="AW107" s="13" t="s">
        <v>34</v>
      </c>
      <c r="AX107" s="13" t="s">
        <v>78</v>
      </c>
      <c r="AY107" s="228" t="s">
        <v>112</v>
      </c>
    </row>
    <row r="108" s="12" customFormat="1" ht="22.8" customHeight="1">
      <c r="A108" s="12"/>
      <c r="B108" s="183"/>
      <c r="C108" s="184"/>
      <c r="D108" s="185" t="s">
        <v>72</v>
      </c>
      <c r="E108" s="197" t="s">
        <v>152</v>
      </c>
      <c r="F108" s="197" t="s">
        <v>153</v>
      </c>
      <c r="G108" s="184"/>
      <c r="H108" s="184"/>
      <c r="I108" s="187"/>
      <c r="J108" s="198">
        <f>BK108</f>
        <v>0</v>
      </c>
      <c r="K108" s="184"/>
      <c r="L108" s="189"/>
      <c r="M108" s="190"/>
      <c r="N108" s="191"/>
      <c r="O108" s="191"/>
      <c r="P108" s="192">
        <f>SUM(P109:P139)</f>
        <v>0</v>
      </c>
      <c r="Q108" s="191"/>
      <c r="R108" s="192">
        <f>SUM(R109:R139)</f>
        <v>1.01284</v>
      </c>
      <c r="S108" s="191"/>
      <c r="T108" s="193">
        <f>SUM(T109:T139)</f>
        <v>310.80000000000001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4" t="s">
        <v>78</v>
      </c>
      <c r="AT108" s="195" t="s">
        <v>72</v>
      </c>
      <c r="AU108" s="195" t="s">
        <v>78</v>
      </c>
      <c r="AY108" s="194" t="s">
        <v>112</v>
      </c>
      <c r="BK108" s="196">
        <f>SUM(BK109:BK139)</f>
        <v>0</v>
      </c>
    </row>
    <row r="109" s="2" customFormat="1" ht="24.15" customHeight="1">
      <c r="A109" s="40"/>
      <c r="B109" s="41"/>
      <c r="C109" s="199" t="s">
        <v>154</v>
      </c>
      <c r="D109" s="199" t="s">
        <v>114</v>
      </c>
      <c r="E109" s="200" t="s">
        <v>155</v>
      </c>
      <c r="F109" s="201" t="s">
        <v>156</v>
      </c>
      <c r="G109" s="202" t="s">
        <v>157</v>
      </c>
      <c r="H109" s="203">
        <v>1</v>
      </c>
      <c r="I109" s="204"/>
      <c r="J109" s="205">
        <f>ROUND(I109*H109,2)</f>
        <v>0</v>
      </c>
      <c r="K109" s="201" t="s">
        <v>21</v>
      </c>
      <c r="L109" s="46"/>
      <c r="M109" s="206" t="s">
        <v>21</v>
      </c>
      <c r="N109" s="207" t="s">
        <v>44</v>
      </c>
      <c r="O109" s="86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0" t="s">
        <v>119</v>
      </c>
      <c r="AT109" s="210" t="s">
        <v>114</v>
      </c>
      <c r="AU109" s="210" t="s">
        <v>80</v>
      </c>
      <c r="AY109" s="19" t="s">
        <v>112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9" t="s">
        <v>78</v>
      </c>
      <c r="BK109" s="211">
        <f>ROUND(I109*H109,2)</f>
        <v>0</v>
      </c>
      <c r="BL109" s="19" t="s">
        <v>119</v>
      </c>
      <c r="BM109" s="210" t="s">
        <v>158</v>
      </c>
    </row>
    <row r="110" s="13" customFormat="1">
      <c r="A110" s="13"/>
      <c r="B110" s="217"/>
      <c r="C110" s="218"/>
      <c r="D110" s="219" t="s">
        <v>123</v>
      </c>
      <c r="E110" s="220" t="s">
        <v>21</v>
      </c>
      <c r="F110" s="221" t="s">
        <v>159</v>
      </c>
      <c r="G110" s="218"/>
      <c r="H110" s="222">
        <v>1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123</v>
      </c>
      <c r="AU110" s="228" t="s">
        <v>80</v>
      </c>
      <c r="AV110" s="13" t="s">
        <v>80</v>
      </c>
      <c r="AW110" s="13" t="s">
        <v>34</v>
      </c>
      <c r="AX110" s="13" t="s">
        <v>78</v>
      </c>
      <c r="AY110" s="228" t="s">
        <v>112</v>
      </c>
    </row>
    <row r="111" s="2" customFormat="1" ht="21.75" customHeight="1">
      <c r="A111" s="40"/>
      <c r="B111" s="41"/>
      <c r="C111" s="199" t="s">
        <v>160</v>
      </c>
      <c r="D111" s="199" t="s">
        <v>114</v>
      </c>
      <c r="E111" s="200" t="s">
        <v>161</v>
      </c>
      <c r="F111" s="201" t="s">
        <v>162</v>
      </c>
      <c r="G111" s="202" t="s">
        <v>163</v>
      </c>
      <c r="H111" s="203">
        <v>2960</v>
      </c>
      <c r="I111" s="204"/>
      <c r="J111" s="205">
        <f>ROUND(I111*H111,2)</f>
        <v>0</v>
      </c>
      <c r="K111" s="201" t="s">
        <v>118</v>
      </c>
      <c r="L111" s="46"/>
      <c r="M111" s="206" t="s">
        <v>21</v>
      </c>
      <c r="N111" s="207" t="s">
        <v>44</v>
      </c>
      <c r="O111" s="86"/>
      <c r="P111" s="208">
        <f>O111*H111</f>
        <v>0</v>
      </c>
      <c r="Q111" s="208">
        <v>0.00033</v>
      </c>
      <c r="R111" s="208">
        <f>Q111*H111</f>
        <v>0.9768</v>
      </c>
      <c r="S111" s="208">
        <v>0</v>
      </c>
      <c r="T111" s="20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0" t="s">
        <v>119</v>
      </c>
      <c r="AT111" s="210" t="s">
        <v>114</v>
      </c>
      <c r="AU111" s="210" t="s">
        <v>80</v>
      </c>
      <c r="AY111" s="19" t="s">
        <v>112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9" t="s">
        <v>78</v>
      </c>
      <c r="BK111" s="211">
        <f>ROUND(I111*H111,2)</f>
        <v>0</v>
      </c>
      <c r="BL111" s="19" t="s">
        <v>119</v>
      </c>
      <c r="BM111" s="210" t="s">
        <v>164</v>
      </c>
    </row>
    <row r="112" s="2" customFormat="1">
      <c r="A112" s="40"/>
      <c r="B112" s="41"/>
      <c r="C112" s="42"/>
      <c r="D112" s="212" t="s">
        <v>121</v>
      </c>
      <c r="E112" s="42"/>
      <c r="F112" s="213" t="s">
        <v>165</v>
      </c>
      <c r="G112" s="42"/>
      <c r="H112" s="42"/>
      <c r="I112" s="214"/>
      <c r="J112" s="42"/>
      <c r="K112" s="42"/>
      <c r="L112" s="46"/>
      <c r="M112" s="215"/>
      <c r="N112" s="216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121</v>
      </c>
      <c r="AU112" s="19" t="s">
        <v>80</v>
      </c>
    </row>
    <row r="113" s="13" customFormat="1">
      <c r="A113" s="13"/>
      <c r="B113" s="217"/>
      <c r="C113" s="218"/>
      <c r="D113" s="219" t="s">
        <v>123</v>
      </c>
      <c r="E113" s="220" t="s">
        <v>21</v>
      </c>
      <c r="F113" s="221" t="s">
        <v>166</v>
      </c>
      <c r="G113" s="218"/>
      <c r="H113" s="222">
        <v>2960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123</v>
      </c>
      <c r="AU113" s="228" t="s">
        <v>80</v>
      </c>
      <c r="AV113" s="13" t="s">
        <v>80</v>
      </c>
      <c r="AW113" s="13" t="s">
        <v>34</v>
      </c>
      <c r="AX113" s="13" t="s">
        <v>78</v>
      </c>
      <c r="AY113" s="228" t="s">
        <v>112</v>
      </c>
    </row>
    <row r="114" s="2" customFormat="1" ht="21.75" customHeight="1">
      <c r="A114" s="40"/>
      <c r="B114" s="41"/>
      <c r="C114" s="199" t="s">
        <v>152</v>
      </c>
      <c r="D114" s="199" t="s">
        <v>114</v>
      </c>
      <c r="E114" s="200" t="s">
        <v>167</v>
      </c>
      <c r="F114" s="201" t="s">
        <v>168</v>
      </c>
      <c r="G114" s="202" t="s">
        <v>163</v>
      </c>
      <c r="H114" s="203">
        <v>250</v>
      </c>
      <c r="I114" s="204"/>
      <c r="J114" s="205">
        <f>ROUND(I114*H114,2)</f>
        <v>0</v>
      </c>
      <c r="K114" s="201" t="s">
        <v>118</v>
      </c>
      <c r="L114" s="46"/>
      <c r="M114" s="206" t="s">
        <v>21</v>
      </c>
      <c r="N114" s="207" t="s">
        <v>44</v>
      </c>
      <c r="O114" s="86"/>
      <c r="P114" s="208">
        <f>O114*H114</f>
        <v>0</v>
      </c>
      <c r="Q114" s="208">
        <v>0.00011</v>
      </c>
      <c r="R114" s="208">
        <f>Q114*H114</f>
        <v>0.0275</v>
      </c>
      <c r="S114" s="208">
        <v>0</v>
      </c>
      <c r="T114" s="20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0" t="s">
        <v>119</v>
      </c>
      <c r="AT114" s="210" t="s">
        <v>114</v>
      </c>
      <c r="AU114" s="210" t="s">
        <v>80</v>
      </c>
      <c r="AY114" s="19" t="s">
        <v>112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9" t="s">
        <v>78</v>
      </c>
      <c r="BK114" s="211">
        <f>ROUND(I114*H114,2)</f>
        <v>0</v>
      </c>
      <c r="BL114" s="19" t="s">
        <v>119</v>
      </c>
      <c r="BM114" s="210" t="s">
        <v>169</v>
      </c>
    </row>
    <row r="115" s="2" customFormat="1">
      <c r="A115" s="40"/>
      <c r="B115" s="41"/>
      <c r="C115" s="42"/>
      <c r="D115" s="212" t="s">
        <v>121</v>
      </c>
      <c r="E115" s="42"/>
      <c r="F115" s="213" t="s">
        <v>170</v>
      </c>
      <c r="G115" s="42"/>
      <c r="H115" s="42"/>
      <c r="I115" s="214"/>
      <c r="J115" s="42"/>
      <c r="K115" s="42"/>
      <c r="L115" s="46"/>
      <c r="M115" s="215"/>
      <c r="N115" s="21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121</v>
      </c>
      <c r="AU115" s="19" t="s">
        <v>80</v>
      </c>
    </row>
    <row r="116" s="13" customFormat="1">
      <c r="A116" s="13"/>
      <c r="B116" s="217"/>
      <c r="C116" s="218"/>
      <c r="D116" s="219" t="s">
        <v>123</v>
      </c>
      <c r="E116" s="220" t="s">
        <v>21</v>
      </c>
      <c r="F116" s="221" t="s">
        <v>171</v>
      </c>
      <c r="G116" s="218"/>
      <c r="H116" s="222">
        <v>200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123</v>
      </c>
      <c r="AU116" s="228" t="s">
        <v>80</v>
      </c>
      <c r="AV116" s="13" t="s">
        <v>80</v>
      </c>
      <c r="AW116" s="13" t="s">
        <v>34</v>
      </c>
      <c r="AX116" s="13" t="s">
        <v>73</v>
      </c>
      <c r="AY116" s="228" t="s">
        <v>112</v>
      </c>
    </row>
    <row r="117" s="13" customFormat="1">
      <c r="A117" s="13"/>
      <c r="B117" s="217"/>
      <c r="C117" s="218"/>
      <c r="D117" s="219" t="s">
        <v>123</v>
      </c>
      <c r="E117" s="220" t="s">
        <v>21</v>
      </c>
      <c r="F117" s="221" t="s">
        <v>172</v>
      </c>
      <c r="G117" s="218"/>
      <c r="H117" s="222">
        <v>50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123</v>
      </c>
      <c r="AU117" s="228" t="s">
        <v>80</v>
      </c>
      <c r="AV117" s="13" t="s">
        <v>80</v>
      </c>
      <c r="AW117" s="13" t="s">
        <v>34</v>
      </c>
      <c r="AX117" s="13" t="s">
        <v>73</v>
      </c>
      <c r="AY117" s="228" t="s">
        <v>112</v>
      </c>
    </row>
    <row r="118" s="14" customFormat="1">
      <c r="A118" s="14"/>
      <c r="B118" s="229"/>
      <c r="C118" s="230"/>
      <c r="D118" s="219" t="s">
        <v>123</v>
      </c>
      <c r="E118" s="231" t="s">
        <v>21</v>
      </c>
      <c r="F118" s="232" t="s">
        <v>142</v>
      </c>
      <c r="G118" s="230"/>
      <c r="H118" s="233">
        <v>250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123</v>
      </c>
      <c r="AU118" s="239" t="s">
        <v>80</v>
      </c>
      <c r="AV118" s="14" t="s">
        <v>119</v>
      </c>
      <c r="AW118" s="14" t="s">
        <v>34</v>
      </c>
      <c r="AX118" s="14" t="s">
        <v>78</v>
      </c>
      <c r="AY118" s="239" t="s">
        <v>112</v>
      </c>
    </row>
    <row r="119" s="2" customFormat="1" ht="24.15" customHeight="1">
      <c r="A119" s="40"/>
      <c r="B119" s="41"/>
      <c r="C119" s="199" t="s">
        <v>173</v>
      </c>
      <c r="D119" s="199" t="s">
        <v>114</v>
      </c>
      <c r="E119" s="200" t="s">
        <v>174</v>
      </c>
      <c r="F119" s="201" t="s">
        <v>175</v>
      </c>
      <c r="G119" s="202" t="s">
        <v>163</v>
      </c>
      <c r="H119" s="203">
        <v>14</v>
      </c>
      <c r="I119" s="204"/>
      <c r="J119" s="205">
        <f>ROUND(I119*H119,2)</f>
        <v>0</v>
      </c>
      <c r="K119" s="201" t="s">
        <v>118</v>
      </c>
      <c r="L119" s="46"/>
      <c r="M119" s="206" t="s">
        <v>21</v>
      </c>
      <c r="N119" s="207" t="s">
        <v>44</v>
      </c>
      <c r="O119" s="86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0" t="s">
        <v>119</v>
      </c>
      <c r="AT119" s="210" t="s">
        <v>114</v>
      </c>
      <c r="AU119" s="210" t="s">
        <v>80</v>
      </c>
      <c r="AY119" s="19" t="s">
        <v>112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9" t="s">
        <v>78</v>
      </c>
      <c r="BK119" s="211">
        <f>ROUND(I119*H119,2)</f>
        <v>0</v>
      </c>
      <c r="BL119" s="19" t="s">
        <v>119</v>
      </c>
      <c r="BM119" s="210" t="s">
        <v>176</v>
      </c>
    </row>
    <row r="120" s="2" customFormat="1">
      <c r="A120" s="40"/>
      <c r="B120" s="41"/>
      <c r="C120" s="42"/>
      <c r="D120" s="212" t="s">
        <v>121</v>
      </c>
      <c r="E120" s="42"/>
      <c r="F120" s="213" t="s">
        <v>177</v>
      </c>
      <c r="G120" s="42"/>
      <c r="H120" s="42"/>
      <c r="I120" s="214"/>
      <c r="J120" s="42"/>
      <c r="K120" s="42"/>
      <c r="L120" s="46"/>
      <c r="M120" s="215"/>
      <c r="N120" s="21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121</v>
      </c>
      <c r="AU120" s="19" t="s">
        <v>80</v>
      </c>
    </row>
    <row r="121" s="13" customFormat="1">
      <c r="A121" s="13"/>
      <c r="B121" s="217"/>
      <c r="C121" s="218"/>
      <c r="D121" s="219" t="s">
        <v>123</v>
      </c>
      <c r="E121" s="220" t="s">
        <v>21</v>
      </c>
      <c r="F121" s="221" t="s">
        <v>178</v>
      </c>
      <c r="G121" s="218"/>
      <c r="H121" s="222">
        <v>7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123</v>
      </c>
      <c r="AU121" s="228" t="s">
        <v>80</v>
      </c>
      <c r="AV121" s="13" t="s">
        <v>80</v>
      </c>
      <c r="AW121" s="13" t="s">
        <v>34</v>
      </c>
      <c r="AX121" s="13" t="s">
        <v>73</v>
      </c>
      <c r="AY121" s="228" t="s">
        <v>112</v>
      </c>
    </row>
    <row r="122" s="13" customFormat="1">
      <c r="A122" s="13"/>
      <c r="B122" s="217"/>
      <c r="C122" s="218"/>
      <c r="D122" s="219" t="s">
        <v>123</v>
      </c>
      <c r="E122" s="220" t="s">
        <v>21</v>
      </c>
      <c r="F122" s="221" t="s">
        <v>179</v>
      </c>
      <c r="G122" s="218"/>
      <c r="H122" s="222">
        <v>7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123</v>
      </c>
      <c r="AU122" s="228" t="s">
        <v>80</v>
      </c>
      <c r="AV122" s="13" t="s">
        <v>80</v>
      </c>
      <c r="AW122" s="13" t="s">
        <v>34</v>
      </c>
      <c r="AX122" s="13" t="s">
        <v>73</v>
      </c>
      <c r="AY122" s="228" t="s">
        <v>112</v>
      </c>
    </row>
    <row r="123" s="14" customFormat="1">
      <c r="A123" s="14"/>
      <c r="B123" s="229"/>
      <c r="C123" s="230"/>
      <c r="D123" s="219" t="s">
        <v>123</v>
      </c>
      <c r="E123" s="231" t="s">
        <v>21</v>
      </c>
      <c r="F123" s="232" t="s">
        <v>142</v>
      </c>
      <c r="G123" s="230"/>
      <c r="H123" s="233">
        <v>14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123</v>
      </c>
      <c r="AU123" s="239" t="s">
        <v>80</v>
      </c>
      <c r="AV123" s="14" t="s">
        <v>119</v>
      </c>
      <c r="AW123" s="14" t="s">
        <v>34</v>
      </c>
      <c r="AX123" s="14" t="s">
        <v>78</v>
      </c>
      <c r="AY123" s="239" t="s">
        <v>112</v>
      </c>
    </row>
    <row r="124" s="2" customFormat="1" ht="33" customHeight="1">
      <c r="A124" s="40"/>
      <c r="B124" s="41"/>
      <c r="C124" s="199" t="s">
        <v>180</v>
      </c>
      <c r="D124" s="199" t="s">
        <v>114</v>
      </c>
      <c r="E124" s="200" t="s">
        <v>181</v>
      </c>
      <c r="F124" s="201" t="s">
        <v>182</v>
      </c>
      <c r="G124" s="202" t="s">
        <v>163</v>
      </c>
      <c r="H124" s="203">
        <v>14</v>
      </c>
      <c r="I124" s="204"/>
      <c r="J124" s="205">
        <f>ROUND(I124*H124,2)</f>
        <v>0</v>
      </c>
      <c r="K124" s="201" t="s">
        <v>118</v>
      </c>
      <c r="L124" s="46"/>
      <c r="M124" s="206" t="s">
        <v>21</v>
      </c>
      <c r="N124" s="207" t="s">
        <v>44</v>
      </c>
      <c r="O124" s="86"/>
      <c r="P124" s="208">
        <f>O124*H124</f>
        <v>0</v>
      </c>
      <c r="Q124" s="208">
        <v>0.00060999999999999997</v>
      </c>
      <c r="R124" s="208">
        <f>Q124*H124</f>
        <v>0.008539999999999999</v>
      </c>
      <c r="S124" s="208">
        <v>0</v>
      </c>
      <c r="T124" s="20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119</v>
      </c>
      <c r="AT124" s="210" t="s">
        <v>114</v>
      </c>
      <c r="AU124" s="210" t="s">
        <v>80</v>
      </c>
      <c r="AY124" s="19" t="s">
        <v>112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9" t="s">
        <v>78</v>
      </c>
      <c r="BK124" s="211">
        <f>ROUND(I124*H124,2)</f>
        <v>0</v>
      </c>
      <c r="BL124" s="19" t="s">
        <v>119</v>
      </c>
      <c r="BM124" s="210" t="s">
        <v>183</v>
      </c>
    </row>
    <row r="125" s="2" customFormat="1">
      <c r="A125" s="40"/>
      <c r="B125" s="41"/>
      <c r="C125" s="42"/>
      <c r="D125" s="212" t="s">
        <v>121</v>
      </c>
      <c r="E125" s="42"/>
      <c r="F125" s="213" t="s">
        <v>184</v>
      </c>
      <c r="G125" s="42"/>
      <c r="H125" s="42"/>
      <c r="I125" s="214"/>
      <c r="J125" s="42"/>
      <c r="K125" s="42"/>
      <c r="L125" s="46"/>
      <c r="M125" s="215"/>
      <c r="N125" s="21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121</v>
      </c>
      <c r="AU125" s="19" t="s">
        <v>80</v>
      </c>
    </row>
    <row r="126" s="13" customFormat="1">
      <c r="A126" s="13"/>
      <c r="B126" s="217"/>
      <c r="C126" s="218"/>
      <c r="D126" s="219" t="s">
        <v>123</v>
      </c>
      <c r="E126" s="220" t="s">
        <v>21</v>
      </c>
      <c r="F126" s="221" t="s">
        <v>178</v>
      </c>
      <c r="G126" s="218"/>
      <c r="H126" s="222">
        <v>7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123</v>
      </c>
      <c r="AU126" s="228" t="s">
        <v>80</v>
      </c>
      <c r="AV126" s="13" t="s">
        <v>80</v>
      </c>
      <c r="AW126" s="13" t="s">
        <v>34</v>
      </c>
      <c r="AX126" s="13" t="s">
        <v>73</v>
      </c>
      <c r="AY126" s="228" t="s">
        <v>112</v>
      </c>
    </row>
    <row r="127" s="13" customFormat="1">
      <c r="A127" s="13"/>
      <c r="B127" s="217"/>
      <c r="C127" s="218"/>
      <c r="D127" s="219" t="s">
        <v>123</v>
      </c>
      <c r="E127" s="220" t="s">
        <v>21</v>
      </c>
      <c r="F127" s="221" t="s">
        <v>179</v>
      </c>
      <c r="G127" s="218"/>
      <c r="H127" s="222">
        <v>7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123</v>
      </c>
      <c r="AU127" s="228" t="s">
        <v>80</v>
      </c>
      <c r="AV127" s="13" t="s">
        <v>80</v>
      </c>
      <c r="AW127" s="13" t="s">
        <v>34</v>
      </c>
      <c r="AX127" s="13" t="s">
        <v>73</v>
      </c>
      <c r="AY127" s="228" t="s">
        <v>112</v>
      </c>
    </row>
    <row r="128" s="14" customFormat="1">
      <c r="A128" s="14"/>
      <c r="B128" s="229"/>
      <c r="C128" s="230"/>
      <c r="D128" s="219" t="s">
        <v>123</v>
      </c>
      <c r="E128" s="231" t="s">
        <v>21</v>
      </c>
      <c r="F128" s="232" t="s">
        <v>142</v>
      </c>
      <c r="G128" s="230"/>
      <c r="H128" s="233">
        <v>14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123</v>
      </c>
      <c r="AU128" s="239" t="s">
        <v>80</v>
      </c>
      <c r="AV128" s="14" t="s">
        <v>119</v>
      </c>
      <c r="AW128" s="14" t="s">
        <v>34</v>
      </c>
      <c r="AX128" s="14" t="s">
        <v>78</v>
      </c>
      <c r="AY128" s="239" t="s">
        <v>112</v>
      </c>
    </row>
    <row r="129" s="2" customFormat="1" ht="16.5" customHeight="1">
      <c r="A129" s="40"/>
      <c r="B129" s="41"/>
      <c r="C129" s="199" t="s">
        <v>8</v>
      </c>
      <c r="D129" s="199" t="s">
        <v>114</v>
      </c>
      <c r="E129" s="200" t="s">
        <v>185</v>
      </c>
      <c r="F129" s="201" t="s">
        <v>186</v>
      </c>
      <c r="G129" s="202" t="s">
        <v>163</v>
      </c>
      <c r="H129" s="203">
        <v>14</v>
      </c>
      <c r="I129" s="204"/>
      <c r="J129" s="205">
        <f>ROUND(I129*H129,2)</f>
        <v>0</v>
      </c>
      <c r="K129" s="201" t="s">
        <v>118</v>
      </c>
      <c r="L129" s="46"/>
      <c r="M129" s="206" t="s">
        <v>21</v>
      </c>
      <c r="N129" s="207" t="s">
        <v>44</v>
      </c>
      <c r="O129" s="86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0" t="s">
        <v>119</v>
      </c>
      <c r="AT129" s="210" t="s">
        <v>114</v>
      </c>
      <c r="AU129" s="210" t="s">
        <v>80</v>
      </c>
      <c r="AY129" s="19" t="s">
        <v>112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9" t="s">
        <v>78</v>
      </c>
      <c r="BK129" s="211">
        <f>ROUND(I129*H129,2)</f>
        <v>0</v>
      </c>
      <c r="BL129" s="19" t="s">
        <v>119</v>
      </c>
      <c r="BM129" s="210" t="s">
        <v>187</v>
      </c>
    </row>
    <row r="130" s="2" customFormat="1">
      <c r="A130" s="40"/>
      <c r="B130" s="41"/>
      <c r="C130" s="42"/>
      <c r="D130" s="212" t="s">
        <v>121</v>
      </c>
      <c r="E130" s="42"/>
      <c r="F130" s="213" t="s">
        <v>188</v>
      </c>
      <c r="G130" s="42"/>
      <c r="H130" s="42"/>
      <c r="I130" s="214"/>
      <c r="J130" s="42"/>
      <c r="K130" s="42"/>
      <c r="L130" s="46"/>
      <c r="M130" s="215"/>
      <c r="N130" s="216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121</v>
      </c>
      <c r="AU130" s="19" t="s">
        <v>80</v>
      </c>
    </row>
    <row r="131" s="13" customFormat="1">
      <c r="A131" s="13"/>
      <c r="B131" s="217"/>
      <c r="C131" s="218"/>
      <c r="D131" s="219" t="s">
        <v>123</v>
      </c>
      <c r="E131" s="220" t="s">
        <v>21</v>
      </c>
      <c r="F131" s="221" t="s">
        <v>178</v>
      </c>
      <c r="G131" s="218"/>
      <c r="H131" s="222">
        <v>7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123</v>
      </c>
      <c r="AU131" s="228" t="s">
        <v>80</v>
      </c>
      <c r="AV131" s="13" t="s">
        <v>80</v>
      </c>
      <c r="AW131" s="13" t="s">
        <v>34</v>
      </c>
      <c r="AX131" s="13" t="s">
        <v>73</v>
      </c>
      <c r="AY131" s="228" t="s">
        <v>112</v>
      </c>
    </row>
    <row r="132" s="13" customFormat="1">
      <c r="A132" s="13"/>
      <c r="B132" s="217"/>
      <c r="C132" s="218"/>
      <c r="D132" s="219" t="s">
        <v>123</v>
      </c>
      <c r="E132" s="220" t="s">
        <v>21</v>
      </c>
      <c r="F132" s="221" t="s">
        <v>179</v>
      </c>
      <c r="G132" s="218"/>
      <c r="H132" s="222">
        <v>7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123</v>
      </c>
      <c r="AU132" s="228" t="s">
        <v>80</v>
      </c>
      <c r="AV132" s="13" t="s">
        <v>80</v>
      </c>
      <c r="AW132" s="13" t="s">
        <v>34</v>
      </c>
      <c r="AX132" s="13" t="s">
        <v>73</v>
      </c>
      <c r="AY132" s="228" t="s">
        <v>112</v>
      </c>
    </row>
    <row r="133" s="14" customFormat="1">
      <c r="A133" s="14"/>
      <c r="B133" s="229"/>
      <c r="C133" s="230"/>
      <c r="D133" s="219" t="s">
        <v>123</v>
      </c>
      <c r="E133" s="231" t="s">
        <v>21</v>
      </c>
      <c r="F133" s="232" t="s">
        <v>142</v>
      </c>
      <c r="G133" s="230"/>
      <c r="H133" s="233">
        <v>14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123</v>
      </c>
      <c r="AU133" s="239" t="s">
        <v>80</v>
      </c>
      <c r="AV133" s="14" t="s">
        <v>119</v>
      </c>
      <c r="AW133" s="14" t="s">
        <v>34</v>
      </c>
      <c r="AX133" s="14" t="s">
        <v>78</v>
      </c>
      <c r="AY133" s="239" t="s">
        <v>112</v>
      </c>
    </row>
    <row r="134" s="2" customFormat="1" ht="21.75" customHeight="1">
      <c r="A134" s="40"/>
      <c r="B134" s="41"/>
      <c r="C134" s="199" t="s">
        <v>189</v>
      </c>
      <c r="D134" s="199" t="s">
        <v>114</v>
      </c>
      <c r="E134" s="200" t="s">
        <v>190</v>
      </c>
      <c r="F134" s="201" t="s">
        <v>191</v>
      </c>
      <c r="G134" s="202" t="s">
        <v>117</v>
      </c>
      <c r="H134" s="203">
        <v>10360</v>
      </c>
      <c r="I134" s="204"/>
      <c r="J134" s="205">
        <f>ROUND(I134*H134,2)</f>
        <v>0</v>
      </c>
      <c r="K134" s="201" t="s">
        <v>118</v>
      </c>
      <c r="L134" s="46"/>
      <c r="M134" s="206" t="s">
        <v>21</v>
      </c>
      <c r="N134" s="207" t="s">
        <v>44</v>
      </c>
      <c r="O134" s="86"/>
      <c r="P134" s="208">
        <f>O134*H134</f>
        <v>0</v>
      </c>
      <c r="Q134" s="208">
        <v>0</v>
      </c>
      <c r="R134" s="208">
        <f>Q134*H134</f>
        <v>0</v>
      </c>
      <c r="S134" s="208">
        <v>0.01</v>
      </c>
      <c r="T134" s="209">
        <f>S134*H134</f>
        <v>103.60000000000001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0" t="s">
        <v>119</v>
      </c>
      <c r="AT134" s="210" t="s">
        <v>114</v>
      </c>
      <c r="AU134" s="210" t="s">
        <v>80</v>
      </c>
      <c r="AY134" s="19" t="s">
        <v>112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9" t="s">
        <v>78</v>
      </c>
      <c r="BK134" s="211">
        <f>ROUND(I134*H134,2)</f>
        <v>0</v>
      </c>
      <c r="BL134" s="19" t="s">
        <v>119</v>
      </c>
      <c r="BM134" s="210" t="s">
        <v>192</v>
      </c>
    </row>
    <row r="135" s="2" customFormat="1">
      <c r="A135" s="40"/>
      <c r="B135" s="41"/>
      <c r="C135" s="42"/>
      <c r="D135" s="212" t="s">
        <v>121</v>
      </c>
      <c r="E135" s="42"/>
      <c r="F135" s="213" t="s">
        <v>193</v>
      </c>
      <c r="G135" s="42"/>
      <c r="H135" s="42"/>
      <c r="I135" s="214"/>
      <c r="J135" s="42"/>
      <c r="K135" s="42"/>
      <c r="L135" s="46"/>
      <c r="M135" s="215"/>
      <c r="N135" s="216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121</v>
      </c>
      <c r="AU135" s="19" t="s">
        <v>80</v>
      </c>
    </row>
    <row r="136" s="13" customFormat="1">
      <c r="A136" s="13"/>
      <c r="B136" s="217"/>
      <c r="C136" s="218"/>
      <c r="D136" s="219" t="s">
        <v>123</v>
      </c>
      <c r="E136" s="220" t="s">
        <v>21</v>
      </c>
      <c r="F136" s="221" t="s">
        <v>129</v>
      </c>
      <c r="G136" s="218"/>
      <c r="H136" s="222">
        <v>10360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123</v>
      </c>
      <c r="AU136" s="228" t="s">
        <v>80</v>
      </c>
      <c r="AV136" s="13" t="s">
        <v>80</v>
      </c>
      <c r="AW136" s="13" t="s">
        <v>34</v>
      </c>
      <c r="AX136" s="13" t="s">
        <v>78</v>
      </c>
      <c r="AY136" s="228" t="s">
        <v>112</v>
      </c>
    </row>
    <row r="137" s="2" customFormat="1" ht="33" customHeight="1">
      <c r="A137" s="40"/>
      <c r="B137" s="41"/>
      <c r="C137" s="199" t="s">
        <v>194</v>
      </c>
      <c r="D137" s="199" t="s">
        <v>114</v>
      </c>
      <c r="E137" s="200" t="s">
        <v>195</v>
      </c>
      <c r="F137" s="201" t="s">
        <v>196</v>
      </c>
      <c r="G137" s="202" t="s">
        <v>117</v>
      </c>
      <c r="H137" s="203">
        <v>10360</v>
      </c>
      <c r="I137" s="204"/>
      <c r="J137" s="205">
        <f>ROUND(I137*H137,2)</f>
        <v>0</v>
      </c>
      <c r="K137" s="201" t="s">
        <v>118</v>
      </c>
      <c r="L137" s="46"/>
      <c r="M137" s="206" t="s">
        <v>21</v>
      </c>
      <c r="N137" s="207" t="s">
        <v>44</v>
      </c>
      <c r="O137" s="86"/>
      <c r="P137" s="208">
        <f>O137*H137</f>
        <v>0</v>
      </c>
      <c r="Q137" s="208">
        <v>0</v>
      </c>
      <c r="R137" s="208">
        <f>Q137*H137</f>
        <v>0</v>
      </c>
      <c r="S137" s="208">
        <v>0.02</v>
      </c>
      <c r="T137" s="209">
        <f>S137*H137</f>
        <v>207.20000000000002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0" t="s">
        <v>119</v>
      </c>
      <c r="AT137" s="210" t="s">
        <v>114</v>
      </c>
      <c r="AU137" s="210" t="s">
        <v>80</v>
      </c>
      <c r="AY137" s="19" t="s">
        <v>112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9" t="s">
        <v>78</v>
      </c>
      <c r="BK137" s="211">
        <f>ROUND(I137*H137,2)</f>
        <v>0</v>
      </c>
      <c r="BL137" s="19" t="s">
        <v>119</v>
      </c>
      <c r="BM137" s="210" t="s">
        <v>197</v>
      </c>
    </row>
    <row r="138" s="2" customFormat="1">
      <c r="A138" s="40"/>
      <c r="B138" s="41"/>
      <c r="C138" s="42"/>
      <c r="D138" s="212" t="s">
        <v>121</v>
      </c>
      <c r="E138" s="42"/>
      <c r="F138" s="213" t="s">
        <v>198</v>
      </c>
      <c r="G138" s="42"/>
      <c r="H138" s="42"/>
      <c r="I138" s="214"/>
      <c r="J138" s="42"/>
      <c r="K138" s="42"/>
      <c r="L138" s="46"/>
      <c r="M138" s="215"/>
      <c r="N138" s="216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121</v>
      </c>
      <c r="AU138" s="19" t="s">
        <v>80</v>
      </c>
    </row>
    <row r="139" s="13" customFormat="1">
      <c r="A139" s="13"/>
      <c r="B139" s="217"/>
      <c r="C139" s="218"/>
      <c r="D139" s="219" t="s">
        <v>123</v>
      </c>
      <c r="E139" s="220" t="s">
        <v>21</v>
      </c>
      <c r="F139" s="221" t="s">
        <v>129</v>
      </c>
      <c r="G139" s="218"/>
      <c r="H139" s="222">
        <v>10360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123</v>
      </c>
      <c r="AU139" s="228" t="s">
        <v>80</v>
      </c>
      <c r="AV139" s="13" t="s">
        <v>80</v>
      </c>
      <c r="AW139" s="13" t="s">
        <v>34</v>
      </c>
      <c r="AX139" s="13" t="s">
        <v>78</v>
      </c>
      <c r="AY139" s="228" t="s">
        <v>112</v>
      </c>
    </row>
    <row r="140" s="12" customFormat="1" ht="22.8" customHeight="1">
      <c r="A140" s="12"/>
      <c r="B140" s="183"/>
      <c r="C140" s="184"/>
      <c r="D140" s="185" t="s">
        <v>72</v>
      </c>
      <c r="E140" s="197" t="s">
        <v>199</v>
      </c>
      <c r="F140" s="197" t="s">
        <v>200</v>
      </c>
      <c r="G140" s="184"/>
      <c r="H140" s="184"/>
      <c r="I140" s="187"/>
      <c r="J140" s="198">
        <f>BK140</f>
        <v>0</v>
      </c>
      <c r="K140" s="184"/>
      <c r="L140" s="189"/>
      <c r="M140" s="190"/>
      <c r="N140" s="191"/>
      <c r="O140" s="191"/>
      <c r="P140" s="192">
        <f>SUM(P141:P151)</f>
        <v>0</v>
      </c>
      <c r="Q140" s="191"/>
      <c r="R140" s="192">
        <f>SUM(R141:R151)</f>
        <v>0</v>
      </c>
      <c r="S140" s="191"/>
      <c r="T140" s="193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4" t="s">
        <v>78</v>
      </c>
      <c r="AT140" s="195" t="s">
        <v>72</v>
      </c>
      <c r="AU140" s="195" t="s">
        <v>78</v>
      </c>
      <c r="AY140" s="194" t="s">
        <v>112</v>
      </c>
      <c r="BK140" s="196">
        <f>SUM(BK141:BK151)</f>
        <v>0</v>
      </c>
    </row>
    <row r="141" s="2" customFormat="1" ht="24.15" customHeight="1">
      <c r="A141" s="40"/>
      <c r="B141" s="41"/>
      <c r="C141" s="199" t="s">
        <v>201</v>
      </c>
      <c r="D141" s="199" t="s">
        <v>114</v>
      </c>
      <c r="E141" s="200" t="s">
        <v>202</v>
      </c>
      <c r="F141" s="201" t="s">
        <v>203</v>
      </c>
      <c r="G141" s="202" t="s">
        <v>204</v>
      </c>
      <c r="H141" s="203">
        <v>1519.5</v>
      </c>
      <c r="I141" s="204"/>
      <c r="J141" s="205">
        <f>ROUND(I141*H141,2)</f>
        <v>0</v>
      </c>
      <c r="K141" s="201" t="s">
        <v>118</v>
      </c>
      <c r="L141" s="46"/>
      <c r="M141" s="206" t="s">
        <v>21</v>
      </c>
      <c r="N141" s="207" t="s">
        <v>44</v>
      </c>
      <c r="O141" s="86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0" t="s">
        <v>119</v>
      </c>
      <c r="AT141" s="210" t="s">
        <v>114</v>
      </c>
      <c r="AU141" s="210" t="s">
        <v>80</v>
      </c>
      <c r="AY141" s="19" t="s">
        <v>112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9" t="s">
        <v>78</v>
      </c>
      <c r="BK141" s="211">
        <f>ROUND(I141*H141,2)</f>
        <v>0</v>
      </c>
      <c r="BL141" s="19" t="s">
        <v>119</v>
      </c>
      <c r="BM141" s="210" t="s">
        <v>205</v>
      </c>
    </row>
    <row r="142" s="2" customFormat="1">
      <c r="A142" s="40"/>
      <c r="B142" s="41"/>
      <c r="C142" s="42"/>
      <c r="D142" s="212" t="s">
        <v>121</v>
      </c>
      <c r="E142" s="42"/>
      <c r="F142" s="213" t="s">
        <v>206</v>
      </c>
      <c r="G142" s="42"/>
      <c r="H142" s="42"/>
      <c r="I142" s="214"/>
      <c r="J142" s="42"/>
      <c r="K142" s="42"/>
      <c r="L142" s="46"/>
      <c r="M142" s="215"/>
      <c r="N142" s="216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121</v>
      </c>
      <c r="AU142" s="19" t="s">
        <v>80</v>
      </c>
    </row>
    <row r="143" s="13" customFormat="1">
      <c r="A143" s="13"/>
      <c r="B143" s="217"/>
      <c r="C143" s="218"/>
      <c r="D143" s="219" t="s">
        <v>123</v>
      </c>
      <c r="E143" s="220" t="s">
        <v>21</v>
      </c>
      <c r="F143" s="221" t="s">
        <v>207</v>
      </c>
      <c r="G143" s="218"/>
      <c r="H143" s="222">
        <v>1208.7000000000001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8" t="s">
        <v>123</v>
      </c>
      <c r="AU143" s="228" t="s">
        <v>80</v>
      </c>
      <c r="AV143" s="13" t="s">
        <v>80</v>
      </c>
      <c r="AW143" s="13" t="s">
        <v>34</v>
      </c>
      <c r="AX143" s="13" t="s">
        <v>73</v>
      </c>
      <c r="AY143" s="228" t="s">
        <v>112</v>
      </c>
    </row>
    <row r="144" s="13" customFormat="1">
      <c r="A144" s="13"/>
      <c r="B144" s="217"/>
      <c r="C144" s="218"/>
      <c r="D144" s="219" t="s">
        <v>123</v>
      </c>
      <c r="E144" s="220" t="s">
        <v>21</v>
      </c>
      <c r="F144" s="221" t="s">
        <v>208</v>
      </c>
      <c r="G144" s="218"/>
      <c r="H144" s="222">
        <v>310.80000000000001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123</v>
      </c>
      <c r="AU144" s="228" t="s">
        <v>80</v>
      </c>
      <c r="AV144" s="13" t="s">
        <v>80</v>
      </c>
      <c r="AW144" s="13" t="s">
        <v>34</v>
      </c>
      <c r="AX144" s="13" t="s">
        <v>73</v>
      </c>
      <c r="AY144" s="228" t="s">
        <v>112</v>
      </c>
    </row>
    <row r="145" s="14" customFormat="1">
      <c r="A145" s="14"/>
      <c r="B145" s="229"/>
      <c r="C145" s="230"/>
      <c r="D145" s="219" t="s">
        <v>123</v>
      </c>
      <c r="E145" s="231" t="s">
        <v>21</v>
      </c>
      <c r="F145" s="232" t="s">
        <v>142</v>
      </c>
      <c r="G145" s="230"/>
      <c r="H145" s="233">
        <v>1519.5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123</v>
      </c>
      <c r="AU145" s="239" t="s">
        <v>80</v>
      </c>
      <c r="AV145" s="14" t="s">
        <v>119</v>
      </c>
      <c r="AW145" s="14" t="s">
        <v>34</v>
      </c>
      <c r="AX145" s="14" t="s">
        <v>78</v>
      </c>
      <c r="AY145" s="239" t="s">
        <v>112</v>
      </c>
    </row>
    <row r="146" s="2" customFormat="1" ht="24.15" customHeight="1">
      <c r="A146" s="40"/>
      <c r="B146" s="41"/>
      <c r="C146" s="199" t="s">
        <v>209</v>
      </c>
      <c r="D146" s="199" t="s">
        <v>114</v>
      </c>
      <c r="E146" s="200" t="s">
        <v>210</v>
      </c>
      <c r="F146" s="201" t="s">
        <v>211</v>
      </c>
      <c r="G146" s="202" t="s">
        <v>204</v>
      </c>
      <c r="H146" s="203">
        <v>15195</v>
      </c>
      <c r="I146" s="204"/>
      <c r="J146" s="205">
        <f>ROUND(I146*H146,2)</f>
        <v>0</v>
      </c>
      <c r="K146" s="201" t="s">
        <v>118</v>
      </c>
      <c r="L146" s="46"/>
      <c r="M146" s="206" t="s">
        <v>21</v>
      </c>
      <c r="N146" s="207" t="s">
        <v>44</v>
      </c>
      <c r="O146" s="86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0" t="s">
        <v>119</v>
      </c>
      <c r="AT146" s="210" t="s">
        <v>114</v>
      </c>
      <c r="AU146" s="210" t="s">
        <v>80</v>
      </c>
      <c r="AY146" s="19" t="s">
        <v>112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9" t="s">
        <v>78</v>
      </c>
      <c r="BK146" s="211">
        <f>ROUND(I146*H146,2)</f>
        <v>0</v>
      </c>
      <c r="BL146" s="19" t="s">
        <v>119</v>
      </c>
      <c r="BM146" s="210" t="s">
        <v>212</v>
      </c>
    </row>
    <row r="147" s="2" customFormat="1">
      <c r="A147" s="40"/>
      <c r="B147" s="41"/>
      <c r="C147" s="42"/>
      <c r="D147" s="212" t="s">
        <v>121</v>
      </c>
      <c r="E147" s="42"/>
      <c r="F147" s="213" t="s">
        <v>213</v>
      </c>
      <c r="G147" s="42"/>
      <c r="H147" s="42"/>
      <c r="I147" s="214"/>
      <c r="J147" s="42"/>
      <c r="K147" s="42"/>
      <c r="L147" s="46"/>
      <c r="M147" s="215"/>
      <c r="N147" s="216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121</v>
      </c>
      <c r="AU147" s="19" t="s">
        <v>80</v>
      </c>
    </row>
    <row r="148" s="15" customFormat="1">
      <c r="A148" s="15"/>
      <c r="B148" s="240"/>
      <c r="C148" s="241"/>
      <c r="D148" s="219" t="s">
        <v>123</v>
      </c>
      <c r="E148" s="242" t="s">
        <v>21</v>
      </c>
      <c r="F148" s="243" t="s">
        <v>214</v>
      </c>
      <c r="G148" s="241"/>
      <c r="H148" s="242" t="s">
        <v>21</v>
      </c>
      <c r="I148" s="244"/>
      <c r="J148" s="241"/>
      <c r="K148" s="241"/>
      <c r="L148" s="245"/>
      <c r="M148" s="246"/>
      <c r="N148" s="247"/>
      <c r="O148" s="247"/>
      <c r="P148" s="247"/>
      <c r="Q148" s="247"/>
      <c r="R148" s="247"/>
      <c r="S148" s="247"/>
      <c r="T148" s="24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49" t="s">
        <v>123</v>
      </c>
      <c r="AU148" s="249" t="s">
        <v>80</v>
      </c>
      <c r="AV148" s="15" t="s">
        <v>78</v>
      </c>
      <c r="AW148" s="15" t="s">
        <v>34</v>
      </c>
      <c r="AX148" s="15" t="s">
        <v>73</v>
      </c>
      <c r="AY148" s="249" t="s">
        <v>112</v>
      </c>
    </row>
    <row r="149" s="13" customFormat="1">
      <c r="A149" s="13"/>
      <c r="B149" s="217"/>
      <c r="C149" s="218"/>
      <c r="D149" s="219" t="s">
        <v>123</v>
      </c>
      <c r="E149" s="220" t="s">
        <v>21</v>
      </c>
      <c r="F149" s="221" t="s">
        <v>215</v>
      </c>
      <c r="G149" s="218"/>
      <c r="H149" s="222">
        <v>12087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123</v>
      </c>
      <c r="AU149" s="228" t="s">
        <v>80</v>
      </c>
      <c r="AV149" s="13" t="s">
        <v>80</v>
      </c>
      <c r="AW149" s="13" t="s">
        <v>34</v>
      </c>
      <c r="AX149" s="13" t="s">
        <v>73</v>
      </c>
      <c r="AY149" s="228" t="s">
        <v>112</v>
      </c>
    </row>
    <row r="150" s="13" customFormat="1">
      <c r="A150" s="13"/>
      <c r="B150" s="217"/>
      <c r="C150" s="218"/>
      <c r="D150" s="219" t="s">
        <v>123</v>
      </c>
      <c r="E150" s="220" t="s">
        <v>21</v>
      </c>
      <c r="F150" s="221" t="s">
        <v>216</v>
      </c>
      <c r="G150" s="218"/>
      <c r="H150" s="222">
        <v>3108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123</v>
      </c>
      <c r="AU150" s="228" t="s">
        <v>80</v>
      </c>
      <c r="AV150" s="13" t="s">
        <v>80</v>
      </c>
      <c r="AW150" s="13" t="s">
        <v>34</v>
      </c>
      <c r="AX150" s="13" t="s">
        <v>73</v>
      </c>
      <c r="AY150" s="228" t="s">
        <v>112</v>
      </c>
    </row>
    <row r="151" s="14" customFormat="1">
      <c r="A151" s="14"/>
      <c r="B151" s="229"/>
      <c r="C151" s="230"/>
      <c r="D151" s="219" t="s">
        <v>123</v>
      </c>
      <c r="E151" s="231" t="s">
        <v>21</v>
      </c>
      <c r="F151" s="232" t="s">
        <v>142</v>
      </c>
      <c r="G151" s="230"/>
      <c r="H151" s="233">
        <v>15195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123</v>
      </c>
      <c r="AU151" s="239" t="s">
        <v>80</v>
      </c>
      <c r="AV151" s="14" t="s">
        <v>119</v>
      </c>
      <c r="AW151" s="14" t="s">
        <v>34</v>
      </c>
      <c r="AX151" s="14" t="s">
        <v>78</v>
      </c>
      <c r="AY151" s="239" t="s">
        <v>112</v>
      </c>
    </row>
    <row r="152" s="12" customFormat="1" ht="22.8" customHeight="1">
      <c r="A152" s="12"/>
      <c r="B152" s="183"/>
      <c r="C152" s="184"/>
      <c r="D152" s="185" t="s">
        <v>72</v>
      </c>
      <c r="E152" s="197" t="s">
        <v>217</v>
      </c>
      <c r="F152" s="197" t="s">
        <v>218</v>
      </c>
      <c r="G152" s="184"/>
      <c r="H152" s="184"/>
      <c r="I152" s="187"/>
      <c r="J152" s="198">
        <f>BK152</f>
        <v>0</v>
      </c>
      <c r="K152" s="184"/>
      <c r="L152" s="189"/>
      <c r="M152" s="190"/>
      <c r="N152" s="191"/>
      <c r="O152" s="191"/>
      <c r="P152" s="192">
        <f>SUM(P153:P154)</f>
        <v>0</v>
      </c>
      <c r="Q152" s="191"/>
      <c r="R152" s="192">
        <f>SUM(R153:R154)</f>
        <v>0</v>
      </c>
      <c r="S152" s="191"/>
      <c r="T152" s="193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4" t="s">
        <v>78</v>
      </c>
      <c r="AT152" s="195" t="s">
        <v>72</v>
      </c>
      <c r="AU152" s="195" t="s">
        <v>78</v>
      </c>
      <c r="AY152" s="194" t="s">
        <v>112</v>
      </c>
      <c r="BK152" s="196">
        <f>SUM(BK153:BK154)</f>
        <v>0</v>
      </c>
    </row>
    <row r="153" s="2" customFormat="1" ht="24.15" customHeight="1">
      <c r="A153" s="40"/>
      <c r="B153" s="41"/>
      <c r="C153" s="199" t="s">
        <v>219</v>
      </c>
      <c r="D153" s="199" t="s">
        <v>114</v>
      </c>
      <c r="E153" s="200" t="s">
        <v>220</v>
      </c>
      <c r="F153" s="201" t="s">
        <v>221</v>
      </c>
      <c r="G153" s="202" t="s">
        <v>204</v>
      </c>
      <c r="H153" s="203">
        <v>275.096</v>
      </c>
      <c r="I153" s="204"/>
      <c r="J153" s="205">
        <f>ROUND(I153*H153,2)</f>
        <v>0</v>
      </c>
      <c r="K153" s="201" t="s">
        <v>118</v>
      </c>
      <c r="L153" s="46"/>
      <c r="M153" s="206" t="s">
        <v>21</v>
      </c>
      <c r="N153" s="207" t="s">
        <v>44</v>
      </c>
      <c r="O153" s="86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0" t="s">
        <v>119</v>
      </c>
      <c r="AT153" s="210" t="s">
        <v>114</v>
      </c>
      <c r="AU153" s="210" t="s">
        <v>80</v>
      </c>
      <c r="AY153" s="19" t="s">
        <v>112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9" t="s">
        <v>78</v>
      </c>
      <c r="BK153" s="211">
        <f>ROUND(I153*H153,2)</f>
        <v>0</v>
      </c>
      <c r="BL153" s="19" t="s">
        <v>119</v>
      </c>
      <c r="BM153" s="210" t="s">
        <v>222</v>
      </c>
    </row>
    <row r="154" s="2" customFormat="1">
      <c r="A154" s="40"/>
      <c r="B154" s="41"/>
      <c r="C154" s="42"/>
      <c r="D154" s="212" t="s">
        <v>121</v>
      </c>
      <c r="E154" s="42"/>
      <c r="F154" s="213" t="s">
        <v>223</v>
      </c>
      <c r="G154" s="42"/>
      <c r="H154" s="42"/>
      <c r="I154" s="214"/>
      <c r="J154" s="42"/>
      <c r="K154" s="42"/>
      <c r="L154" s="46"/>
      <c r="M154" s="215"/>
      <c r="N154" s="21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121</v>
      </c>
      <c r="AU154" s="19" t="s">
        <v>80</v>
      </c>
    </row>
    <row r="155" s="12" customFormat="1" ht="25.92" customHeight="1">
      <c r="A155" s="12"/>
      <c r="B155" s="183"/>
      <c r="C155" s="184"/>
      <c r="D155" s="185" t="s">
        <v>72</v>
      </c>
      <c r="E155" s="186" t="s">
        <v>224</v>
      </c>
      <c r="F155" s="186" t="s">
        <v>225</v>
      </c>
      <c r="G155" s="184"/>
      <c r="H155" s="184"/>
      <c r="I155" s="187"/>
      <c r="J155" s="188">
        <f>BK155</f>
        <v>0</v>
      </c>
      <c r="K155" s="184"/>
      <c r="L155" s="189"/>
      <c r="M155" s="190"/>
      <c r="N155" s="191"/>
      <c r="O155" s="191"/>
      <c r="P155" s="192">
        <f>P156+P160+P165+P169</f>
        <v>0</v>
      </c>
      <c r="Q155" s="191"/>
      <c r="R155" s="192">
        <f>R156+R160+R165+R169</f>
        <v>0</v>
      </c>
      <c r="S155" s="191"/>
      <c r="T155" s="193">
        <f>T156+T160+T165+T169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4" t="s">
        <v>130</v>
      </c>
      <c r="AT155" s="195" t="s">
        <v>72</v>
      </c>
      <c r="AU155" s="195" t="s">
        <v>73</v>
      </c>
      <c r="AY155" s="194" t="s">
        <v>112</v>
      </c>
      <c r="BK155" s="196">
        <f>BK156+BK160+BK165+BK169</f>
        <v>0</v>
      </c>
    </row>
    <row r="156" s="12" customFormat="1" ht="22.8" customHeight="1">
      <c r="A156" s="12"/>
      <c r="B156" s="183"/>
      <c r="C156" s="184"/>
      <c r="D156" s="185" t="s">
        <v>72</v>
      </c>
      <c r="E156" s="197" t="s">
        <v>226</v>
      </c>
      <c r="F156" s="197" t="s">
        <v>227</v>
      </c>
      <c r="G156" s="184"/>
      <c r="H156" s="184"/>
      <c r="I156" s="187"/>
      <c r="J156" s="198">
        <f>BK156</f>
        <v>0</v>
      </c>
      <c r="K156" s="184"/>
      <c r="L156" s="189"/>
      <c r="M156" s="190"/>
      <c r="N156" s="191"/>
      <c r="O156" s="191"/>
      <c r="P156" s="192">
        <f>SUM(P157:P159)</f>
        <v>0</v>
      </c>
      <c r="Q156" s="191"/>
      <c r="R156" s="192">
        <f>SUM(R157:R159)</f>
        <v>0</v>
      </c>
      <c r="S156" s="191"/>
      <c r="T156" s="193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4" t="s">
        <v>130</v>
      </c>
      <c r="AT156" s="195" t="s">
        <v>72</v>
      </c>
      <c r="AU156" s="195" t="s">
        <v>78</v>
      </c>
      <c r="AY156" s="194" t="s">
        <v>112</v>
      </c>
      <c r="BK156" s="196">
        <f>SUM(BK157:BK159)</f>
        <v>0</v>
      </c>
    </row>
    <row r="157" s="2" customFormat="1" ht="24.15" customHeight="1">
      <c r="A157" s="40"/>
      <c r="B157" s="41"/>
      <c r="C157" s="199" t="s">
        <v>228</v>
      </c>
      <c r="D157" s="199" t="s">
        <v>114</v>
      </c>
      <c r="E157" s="200" t="s">
        <v>229</v>
      </c>
      <c r="F157" s="201" t="s">
        <v>230</v>
      </c>
      <c r="G157" s="202" t="s">
        <v>157</v>
      </c>
      <c r="H157" s="203">
        <v>1</v>
      </c>
      <c r="I157" s="204"/>
      <c r="J157" s="205">
        <f>ROUND(I157*H157,2)</f>
        <v>0</v>
      </c>
      <c r="K157" s="201" t="s">
        <v>118</v>
      </c>
      <c r="L157" s="46"/>
      <c r="M157" s="206" t="s">
        <v>21</v>
      </c>
      <c r="N157" s="207" t="s">
        <v>44</v>
      </c>
      <c r="O157" s="86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0" t="s">
        <v>231</v>
      </c>
      <c r="AT157" s="210" t="s">
        <v>114</v>
      </c>
      <c r="AU157" s="210" t="s">
        <v>80</v>
      </c>
      <c r="AY157" s="19" t="s">
        <v>112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9" t="s">
        <v>78</v>
      </c>
      <c r="BK157" s="211">
        <f>ROUND(I157*H157,2)</f>
        <v>0</v>
      </c>
      <c r="BL157" s="19" t="s">
        <v>231</v>
      </c>
      <c r="BM157" s="210" t="s">
        <v>232</v>
      </c>
    </row>
    <row r="158" s="2" customFormat="1">
      <c r="A158" s="40"/>
      <c r="B158" s="41"/>
      <c r="C158" s="42"/>
      <c r="D158" s="212" t="s">
        <v>121</v>
      </c>
      <c r="E158" s="42"/>
      <c r="F158" s="213" t="s">
        <v>233</v>
      </c>
      <c r="G158" s="42"/>
      <c r="H158" s="42"/>
      <c r="I158" s="214"/>
      <c r="J158" s="42"/>
      <c r="K158" s="42"/>
      <c r="L158" s="46"/>
      <c r="M158" s="215"/>
      <c r="N158" s="21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121</v>
      </c>
      <c r="AU158" s="19" t="s">
        <v>80</v>
      </c>
    </row>
    <row r="159" s="13" customFormat="1">
      <c r="A159" s="13"/>
      <c r="B159" s="217"/>
      <c r="C159" s="218"/>
      <c r="D159" s="219" t="s">
        <v>123</v>
      </c>
      <c r="E159" s="220" t="s">
        <v>21</v>
      </c>
      <c r="F159" s="221" t="s">
        <v>234</v>
      </c>
      <c r="G159" s="218"/>
      <c r="H159" s="222">
        <v>1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123</v>
      </c>
      <c r="AU159" s="228" t="s">
        <v>80</v>
      </c>
      <c r="AV159" s="13" t="s">
        <v>80</v>
      </c>
      <c r="AW159" s="13" t="s">
        <v>34</v>
      </c>
      <c r="AX159" s="13" t="s">
        <v>78</v>
      </c>
      <c r="AY159" s="228" t="s">
        <v>112</v>
      </c>
    </row>
    <row r="160" s="12" customFormat="1" ht="22.8" customHeight="1">
      <c r="A160" s="12"/>
      <c r="B160" s="183"/>
      <c r="C160" s="184"/>
      <c r="D160" s="185" t="s">
        <v>72</v>
      </c>
      <c r="E160" s="197" t="s">
        <v>235</v>
      </c>
      <c r="F160" s="197" t="s">
        <v>236</v>
      </c>
      <c r="G160" s="184"/>
      <c r="H160" s="184"/>
      <c r="I160" s="187"/>
      <c r="J160" s="198">
        <f>BK160</f>
        <v>0</v>
      </c>
      <c r="K160" s="184"/>
      <c r="L160" s="189"/>
      <c r="M160" s="190"/>
      <c r="N160" s="191"/>
      <c r="O160" s="191"/>
      <c r="P160" s="192">
        <f>SUM(P161:P164)</f>
        <v>0</v>
      </c>
      <c r="Q160" s="191"/>
      <c r="R160" s="192">
        <f>SUM(R161:R164)</f>
        <v>0</v>
      </c>
      <c r="S160" s="191"/>
      <c r="T160" s="193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4" t="s">
        <v>130</v>
      </c>
      <c r="AT160" s="195" t="s">
        <v>72</v>
      </c>
      <c r="AU160" s="195" t="s">
        <v>78</v>
      </c>
      <c r="AY160" s="194" t="s">
        <v>112</v>
      </c>
      <c r="BK160" s="196">
        <f>SUM(BK161:BK164)</f>
        <v>0</v>
      </c>
    </row>
    <row r="161" s="2" customFormat="1" ht="16.5" customHeight="1">
      <c r="A161" s="40"/>
      <c r="B161" s="41"/>
      <c r="C161" s="199" t="s">
        <v>237</v>
      </c>
      <c r="D161" s="199" t="s">
        <v>114</v>
      </c>
      <c r="E161" s="200" t="s">
        <v>238</v>
      </c>
      <c r="F161" s="201" t="s">
        <v>239</v>
      </c>
      <c r="G161" s="202" t="s">
        <v>240</v>
      </c>
      <c r="H161" s="203">
        <v>4</v>
      </c>
      <c r="I161" s="204"/>
      <c r="J161" s="205">
        <f>ROUND(I161*H161,2)</f>
        <v>0</v>
      </c>
      <c r="K161" s="201" t="s">
        <v>118</v>
      </c>
      <c r="L161" s="46"/>
      <c r="M161" s="206" t="s">
        <v>21</v>
      </c>
      <c r="N161" s="207" t="s">
        <v>44</v>
      </c>
      <c r="O161" s="86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0" t="s">
        <v>231</v>
      </c>
      <c r="AT161" s="210" t="s">
        <v>114</v>
      </c>
      <c r="AU161" s="210" t="s">
        <v>80</v>
      </c>
      <c r="AY161" s="19" t="s">
        <v>112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9" t="s">
        <v>78</v>
      </c>
      <c r="BK161" s="211">
        <f>ROUND(I161*H161,2)</f>
        <v>0</v>
      </c>
      <c r="BL161" s="19" t="s">
        <v>231</v>
      </c>
      <c r="BM161" s="210" t="s">
        <v>241</v>
      </c>
    </row>
    <row r="162" s="2" customFormat="1">
      <c r="A162" s="40"/>
      <c r="B162" s="41"/>
      <c r="C162" s="42"/>
      <c r="D162" s="212" t="s">
        <v>121</v>
      </c>
      <c r="E162" s="42"/>
      <c r="F162" s="213" t="s">
        <v>242</v>
      </c>
      <c r="G162" s="42"/>
      <c r="H162" s="42"/>
      <c r="I162" s="214"/>
      <c r="J162" s="42"/>
      <c r="K162" s="42"/>
      <c r="L162" s="46"/>
      <c r="M162" s="215"/>
      <c r="N162" s="21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121</v>
      </c>
      <c r="AU162" s="19" t="s">
        <v>80</v>
      </c>
    </row>
    <row r="163" s="13" customFormat="1">
      <c r="A163" s="13"/>
      <c r="B163" s="217"/>
      <c r="C163" s="218"/>
      <c r="D163" s="219" t="s">
        <v>123</v>
      </c>
      <c r="E163" s="220" t="s">
        <v>21</v>
      </c>
      <c r="F163" s="221" t="s">
        <v>243</v>
      </c>
      <c r="G163" s="218"/>
      <c r="H163" s="222">
        <v>4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8" t="s">
        <v>123</v>
      </c>
      <c r="AU163" s="228" t="s">
        <v>80</v>
      </c>
      <c r="AV163" s="13" t="s">
        <v>80</v>
      </c>
      <c r="AW163" s="13" t="s">
        <v>34</v>
      </c>
      <c r="AX163" s="13" t="s">
        <v>78</v>
      </c>
      <c r="AY163" s="228" t="s">
        <v>112</v>
      </c>
    </row>
    <row r="164" s="15" customFormat="1">
      <c r="A164" s="15"/>
      <c r="B164" s="240"/>
      <c r="C164" s="241"/>
      <c r="D164" s="219" t="s">
        <v>123</v>
      </c>
      <c r="E164" s="242" t="s">
        <v>21</v>
      </c>
      <c r="F164" s="243" t="s">
        <v>244</v>
      </c>
      <c r="G164" s="241"/>
      <c r="H164" s="242" t="s">
        <v>21</v>
      </c>
      <c r="I164" s="244"/>
      <c r="J164" s="241"/>
      <c r="K164" s="241"/>
      <c r="L164" s="245"/>
      <c r="M164" s="246"/>
      <c r="N164" s="247"/>
      <c r="O164" s="247"/>
      <c r="P164" s="247"/>
      <c r="Q164" s="247"/>
      <c r="R164" s="247"/>
      <c r="S164" s="247"/>
      <c r="T164" s="24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49" t="s">
        <v>123</v>
      </c>
      <c r="AU164" s="249" t="s">
        <v>80</v>
      </c>
      <c r="AV164" s="15" t="s">
        <v>78</v>
      </c>
      <c r="AW164" s="15" t="s">
        <v>34</v>
      </c>
      <c r="AX164" s="15" t="s">
        <v>73</v>
      </c>
      <c r="AY164" s="249" t="s">
        <v>112</v>
      </c>
    </row>
    <row r="165" s="12" customFormat="1" ht="22.8" customHeight="1">
      <c r="A165" s="12"/>
      <c r="B165" s="183"/>
      <c r="C165" s="184"/>
      <c r="D165" s="185" t="s">
        <v>72</v>
      </c>
      <c r="E165" s="197" t="s">
        <v>245</v>
      </c>
      <c r="F165" s="197" t="s">
        <v>246</v>
      </c>
      <c r="G165" s="184"/>
      <c r="H165" s="184"/>
      <c r="I165" s="187"/>
      <c r="J165" s="198">
        <f>BK165</f>
        <v>0</v>
      </c>
      <c r="K165" s="184"/>
      <c r="L165" s="189"/>
      <c r="M165" s="190"/>
      <c r="N165" s="191"/>
      <c r="O165" s="191"/>
      <c r="P165" s="192">
        <f>SUM(P166:P168)</f>
        <v>0</v>
      </c>
      <c r="Q165" s="191"/>
      <c r="R165" s="192">
        <f>SUM(R166:R168)</f>
        <v>0</v>
      </c>
      <c r="S165" s="191"/>
      <c r="T165" s="193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4" t="s">
        <v>130</v>
      </c>
      <c r="AT165" s="195" t="s">
        <v>72</v>
      </c>
      <c r="AU165" s="195" t="s">
        <v>78</v>
      </c>
      <c r="AY165" s="194" t="s">
        <v>112</v>
      </c>
      <c r="BK165" s="196">
        <f>SUM(BK166:BK168)</f>
        <v>0</v>
      </c>
    </row>
    <row r="166" s="2" customFormat="1" ht="24.15" customHeight="1">
      <c r="A166" s="40"/>
      <c r="B166" s="41"/>
      <c r="C166" s="199" t="s">
        <v>247</v>
      </c>
      <c r="D166" s="199" t="s">
        <v>114</v>
      </c>
      <c r="E166" s="200" t="s">
        <v>248</v>
      </c>
      <c r="F166" s="201" t="s">
        <v>249</v>
      </c>
      <c r="G166" s="202" t="s">
        <v>157</v>
      </c>
      <c r="H166" s="203">
        <v>1</v>
      </c>
      <c r="I166" s="204"/>
      <c r="J166" s="205">
        <f>ROUND(I166*H166,2)</f>
        <v>0</v>
      </c>
      <c r="K166" s="201" t="s">
        <v>118</v>
      </c>
      <c r="L166" s="46"/>
      <c r="M166" s="206" t="s">
        <v>21</v>
      </c>
      <c r="N166" s="207" t="s">
        <v>44</v>
      </c>
      <c r="O166" s="86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0" t="s">
        <v>231</v>
      </c>
      <c r="AT166" s="210" t="s">
        <v>114</v>
      </c>
      <c r="AU166" s="210" t="s">
        <v>80</v>
      </c>
      <c r="AY166" s="19" t="s">
        <v>112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9" t="s">
        <v>78</v>
      </c>
      <c r="BK166" s="211">
        <f>ROUND(I166*H166,2)</f>
        <v>0</v>
      </c>
      <c r="BL166" s="19" t="s">
        <v>231</v>
      </c>
      <c r="BM166" s="210" t="s">
        <v>250</v>
      </c>
    </row>
    <row r="167" s="2" customFormat="1">
      <c r="A167" s="40"/>
      <c r="B167" s="41"/>
      <c r="C167" s="42"/>
      <c r="D167" s="212" t="s">
        <v>121</v>
      </c>
      <c r="E167" s="42"/>
      <c r="F167" s="213" t="s">
        <v>251</v>
      </c>
      <c r="G167" s="42"/>
      <c r="H167" s="42"/>
      <c r="I167" s="214"/>
      <c r="J167" s="42"/>
      <c r="K167" s="42"/>
      <c r="L167" s="46"/>
      <c r="M167" s="215"/>
      <c r="N167" s="216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121</v>
      </c>
      <c r="AU167" s="19" t="s">
        <v>80</v>
      </c>
    </row>
    <row r="168" s="13" customFormat="1">
      <c r="A168" s="13"/>
      <c r="B168" s="217"/>
      <c r="C168" s="218"/>
      <c r="D168" s="219" t="s">
        <v>123</v>
      </c>
      <c r="E168" s="220" t="s">
        <v>21</v>
      </c>
      <c r="F168" s="221" t="s">
        <v>252</v>
      </c>
      <c r="G168" s="218"/>
      <c r="H168" s="222">
        <v>1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123</v>
      </c>
      <c r="AU168" s="228" t="s">
        <v>80</v>
      </c>
      <c r="AV168" s="13" t="s">
        <v>80</v>
      </c>
      <c r="AW168" s="13" t="s">
        <v>34</v>
      </c>
      <c r="AX168" s="13" t="s">
        <v>78</v>
      </c>
      <c r="AY168" s="228" t="s">
        <v>112</v>
      </c>
    </row>
    <row r="169" s="12" customFormat="1" ht="22.8" customHeight="1">
      <c r="A169" s="12"/>
      <c r="B169" s="183"/>
      <c r="C169" s="184"/>
      <c r="D169" s="185" t="s">
        <v>72</v>
      </c>
      <c r="E169" s="197" t="s">
        <v>253</v>
      </c>
      <c r="F169" s="197" t="s">
        <v>254</v>
      </c>
      <c r="G169" s="184"/>
      <c r="H169" s="184"/>
      <c r="I169" s="187"/>
      <c r="J169" s="198">
        <f>BK169</f>
        <v>0</v>
      </c>
      <c r="K169" s="184"/>
      <c r="L169" s="189"/>
      <c r="M169" s="190"/>
      <c r="N169" s="191"/>
      <c r="O169" s="191"/>
      <c r="P169" s="192">
        <f>SUM(P170:P172)</f>
        <v>0</v>
      </c>
      <c r="Q169" s="191"/>
      <c r="R169" s="192">
        <f>SUM(R170:R172)</f>
        <v>0</v>
      </c>
      <c r="S169" s="191"/>
      <c r="T169" s="193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4" t="s">
        <v>130</v>
      </c>
      <c r="AT169" s="195" t="s">
        <v>72</v>
      </c>
      <c r="AU169" s="195" t="s">
        <v>78</v>
      </c>
      <c r="AY169" s="194" t="s">
        <v>112</v>
      </c>
      <c r="BK169" s="196">
        <f>SUM(BK170:BK172)</f>
        <v>0</v>
      </c>
    </row>
    <row r="170" s="2" customFormat="1" ht="24.15" customHeight="1">
      <c r="A170" s="40"/>
      <c r="B170" s="41"/>
      <c r="C170" s="199" t="s">
        <v>7</v>
      </c>
      <c r="D170" s="199" t="s">
        <v>114</v>
      </c>
      <c r="E170" s="200" t="s">
        <v>255</v>
      </c>
      <c r="F170" s="201" t="s">
        <v>256</v>
      </c>
      <c r="G170" s="202" t="s">
        <v>157</v>
      </c>
      <c r="H170" s="203">
        <v>1</v>
      </c>
      <c r="I170" s="204"/>
      <c r="J170" s="205">
        <f>ROUND(I170*H170,2)</f>
        <v>0</v>
      </c>
      <c r="K170" s="201" t="s">
        <v>118</v>
      </c>
      <c r="L170" s="46"/>
      <c r="M170" s="206" t="s">
        <v>21</v>
      </c>
      <c r="N170" s="207" t="s">
        <v>44</v>
      </c>
      <c r="O170" s="86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0" t="s">
        <v>231</v>
      </c>
      <c r="AT170" s="210" t="s">
        <v>114</v>
      </c>
      <c r="AU170" s="210" t="s">
        <v>80</v>
      </c>
      <c r="AY170" s="19" t="s">
        <v>112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9" t="s">
        <v>78</v>
      </c>
      <c r="BK170" s="211">
        <f>ROUND(I170*H170,2)</f>
        <v>0</v>
      </c>
      <c r="BL170" s="19" t="s">
        <v>231</v>
      </c>
      <c r="BM170" s="210" t="s">
        <v>257</v>
      </c>
    </row>
    <row r="171" s="2" customFormat="1">
      <c r="A171" s="40"/>
      <c r="B171" s="41"/>
      <c r="C171" s="42"/>
      <c r="D171" s="212" t="s">
        <v>121</v>
      </c>
      <c r="E171" s="42"/>
      <c r="F171" s="213" t="s">
        <v>258</v>
      </c>
      <c r="G171" s="42"/>
      <c r="H171" s="42"/>
      <c r="I171" s="214"/>
      <c r="J171" s="42"/>
      <c r="K171" s="42"/>
      <c r="L171" s="46"/>
      <c r="M171" s="215"/>
      <c r="N171" s="216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121</v>
      </c>
      <c r="AU171" s="19" t="s">
        <v>80</v>
      </c>
    </row>
    <row r="172" s="13" customFormat="1">
      <c r="A172" s="13"/>
      <c r="B172" s="217"/>
      <c r="C172" s="218"/>
      <c r="D172" s="219" t="s">
        <v>123</v>
      </c>
      <c r="E172" s="220" t="s">
        <v>21</v>
      </c>
      <c r="F172" s="221" t="s">
        <v>159</v>
      </c>
      <c r="G172" s="218"/>
      <c r="H172" s="222">
        <v>1</v>
      </c>
      <c r="I172" s="223"/>
      <c r="J172" s="218"/>
      <c r="K172" s="218"/>
      <c r="L172" s="224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123</v>
      </c>
      <c r="AU172" s="228" t="s">
        <v>80</v>
      </c>
      <c r="AV172" s="13" t="s">
        <v>80</v>
      </c>
      <c r="AW172" s="13" t="s">
        <v>34</v>
      </c>
      <c r="AX172" s="13" t="s">
        <v>78</v>
      </c>
      <c r="AY172" s="228" t="s">
        <v>112</v>
      </c>
    </row>
    <row r="173" s="2" customFormat="1" ht="6.96" customHeight="1">
      <c r="A173" s="40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46"/>
      <c r="M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</sheetData>
  <sheetProtection sheet="1" autoFilter="0" formatColumns="0" formatRows="0" objects="1" scenarios="1" spinCount="100000" saltValue="yxJ8w4OiIvvlKqREj8xlwUE6xkpXkXihRFgZxRxpt0+vE1tisRNvHCFPCjLW272qHRsK+T/RmQgVz43Mw7W75g==" hashValue="CBMB96Teag3dErAvB0adP+TNhQqhDvL7PXSNMyyXkngmg95BfeOC10PG42eoL0fsRWollC7/puVQsrzqGZEnCw==" algorithmName="SHA-512" password="CC35"/>
  <autoFilter ref="C83:K172"/>
  <mergeCells count="6">
    <mergeCell ref="E7:H7"/>
    <mergeCell ref="E16:H16"/>
    <mergeCell ref="E25:H25"/>
    <mergeCell ref="E46:H46"/>
    <mergeCell ref="E76:H76"/>
    <mergeCell ref="L2:V2"/>
  </mergeCells>
  <hyperlinks>
    <hyperlink ref="F88" r:id="rId1" display="https://podminky.urs.cz/item/CS_URS_2024_01/113154123"/>
    <hyperlink ref="F91" r:id="rId2" display="https://podminky.urs.cz/item/CS_URS_2024_01/113154433"/>
    <hyperlink ref="F95" r:id="rId3" display="https://podminky.urs.cz/item/CS_URS_2024_01/572141112"/>
    <hyperlink ref="F98" r:id="rId4" display="https://podminky.urs.cz/item/CS_URS_2024_01/573211111"/>
    <hyperlink ref="F103" r:id="rId5" display="https://podminky.urs.cz/item/CS_URS_2024_01/577144221"/>
    <hyperlink ref="F106" r:id="rId6" display="https://podminky.urs.cz/item/CS_URS_2024_01/577145112"/>
    <hyperlink ref="F112" r:id="rId7" display="https://podminky.urs.cz/item/CS_URS_2024_01/915211112"/>
    <hyperlink ref="F115" r:id="rId8" display="https://podminky.urs.cz/item/CS_URS_2024_01/915211122"/>
    <hyperlink ref="F120" r:id="rId9" display="https://podminky.urs.cz/item/CS_URS_2024_01/919731121"/>
    <hyperlink ref="F125" r:id="rId10" display="https://podminky.urs.cz/item/CS_URS_2024_01/919732211"/>
    <hyperlink ref="F130" r:id="rId11" display="https://podminky.urs.cz/item/CS_URS_2024_01/919735111"/>
    <hyperlink ref="F135" r:id="rId12" display="https://podminky.urs.cz/item/CS_URS_2024_01/938908411"/>
    <hyperlink ref="F138" r:id="rId13" display="https://podminky.urs.cz/item/CS_URS_2024_01/938909311"/>
    <hyperlink ref="F142" r:id="rId14" display="https://podminky.urs.cz/item/CS_URS_2024_01/997221551"/>
    <hyperlink ref="F147" r:id="rId15" display="https://podminky.urs.cz/item/CS_URS_2024_01/997221559"/>
    <hyperlink ref="F154" r:id="rId16" display="https://podminky.urs.cz/item/CS_URS_2024_01/998225111"/>
    <hyperlink ref="F158" r:id="rId17" display="https://podminky.urs.cz/item/CS_URS_2024_01/012303000"/>
    <hyperlink ref="F162" r:id="rId18" display="https://podminky.urs.cz/item/CS_URS_2024_01/034503000"/>
    <hyperlink ref="F167" r:id="rId19" display="https://podminky.urs.cz/item/CS_URS_2024_01/043103000"/>
    <hyperlink ref="F171" r:id="rId20" display="https://podminky.urs.cz/item/CS_URS_2024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6" customFormat="1" ht="45" customHeight="1">
      <c r="B3" s="257"/>
      <c r="C3" s="258" t="s">
        <v>259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260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261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262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263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264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265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266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267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268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269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77</v>
      </c>
      <c r="F18" s="264" t="s">
        <v>270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271</v>
      </c>
      <c r="F19" s="264" t="s">
        <v>272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273</v>
      </c>
      <c r="F20" s="264" t="s">
        <v>274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275</v>
      </c>
      <c r="F21" s="264" t="s">
        <v>276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277</v>
      </c>
      <c r="F22" s="264" t="s">
        <v>278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279</v>
      </c>
      <c r="F23" s="264" t="s">
        <v>280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281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282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283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284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285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286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287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288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289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98</v>
      </c>
      <c r="F36" s="264"/>
      <c r="G36" s="264" t="s">
        <v>290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291</v>
      </c>
      <c r="F37" s="264"/>
      <c r="G37" s="264" t="s">
        <v>292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54</v>
      </c>
      <c r="F38" s="264"/>
      <c r="G38" s="264" t="s">
        <v>293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55</v>
      </c>
      <c r="F39" s="264"/>
      <c r="G39" s="264" t="s">
        <v>294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99</v>
      </c>
      <c r="F40" s="264"/>
      <c r="G40" s="264" t="s">
        <v>295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100</v>
      </c>
      <c r="F41" s="264"/>
      <c r="G41" s="264" t="s">
        <v>296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297</v>
      </c>
      <c r="F42" s="264"/>
      <c r="G42" s="264" t="s">
        <v>298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299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300</v>
      </c>
      <c r="F44" s="264"/>
      <c r="G44" s="264" t="s">
        <v>301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102</v>
      </c>
      <c r="F45" s="264"/>
      <c r="G45" s="264" t="s">
        <v>302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303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304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305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306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307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308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309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310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311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312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313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314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315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316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317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318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319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320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321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322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323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324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325</v>
      </c>
      <c r="D76" s="282"/>
      <c r="E76" s="282"/>
      <c r="F76" s="282" t="s">
        <v>326</v>
      </c>
      <c r="G76" s="283"/>
      <c r="H76" s="282" t="s">
        <v>55</v>
      </c>
      <c r="I76" s="282" t="s">
        <v>58</v>
      </c>
      <c r="J76" s="282" t="s">
        <v>327</v>
      </c>
      <c r="K76" s="281"/>
    </row>
    <row r="77" s="1" customFormat="1" ht="17.25" customHeight="1">
      <c r="B77" s="279"/>
      <c r="C77" s="284" t="s">
        <v>328</v>
      </c>
      <c r="D77" s="284"/>
      <c r="E77" s="284"/>
      <c r="F77" s="285" t="s">
        <v>329</v>
      </c>
      <c r="G77" s="286"/>
      <c r="H77" s="284"/>
      <c r="I77" s="284"/>
      <c r="J77" s="284" t="s">
        <v>330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54</v>
      </c>
      <c r="D79" s="289"/>
      <c r="E79" s="289"/>
      <c r="F79" s="290" t="s">
        <v>331</v>
      </c>
      <c r="G79" s="291"/>
      <c r="H79" s="267" t="s">
        <v>332</v>
      </c>
      <c r="I79" s="267" t="s">
        <v>333</v>
      </c>
      <c r="J79" s="267">
        <v>20</v>
      </c>
      <c r="K79" s="281"/>
    </row>
    <row r="80" s="1" customFormat="1" ht="15" customHeight="1">
      <c r="B80" s="279"/>
      <c r="C80" s="267" t="s">
        <v>334</v>
      </c>
      <c r="D80" s="267"/>
      <c r="E80" s="267"/>
      <c r="F80" s="290" t="s">
        <v>331</v>
      </c>
      <c r="G80" s="291"/>
      <c r="H80" s="267" t="s">
        <v>335</v>
      </c>
      <c r="I80" s="267" t="s">
        <v>333</v>
      </c>
      <c r="J80" s="267">
        <v>120</v>
      </c>
      <c r="K80" s="281"/>
    </row>
    <row r="81" s="1" customFormat="1" ht="15" customHeight="1">
      <c r="B81" s="292"/>
      <c r="C81" s="267" t="s">
        <v>336</v>
      </c>
      <c r="D81" s="267"/>
      <c r="E81" s="267"/>
      <c r="F81" s="290" t="s">
        <v>337</v>
      </c>
      <c r="G81" s="291"/>
      <c r="H81" s="267" t="s">
        <v>338</v>
      </c>
      <c r="I81" s="267" t="s">
        <v>333</v>
      </c>
      <c r="J81" s="267">
        <v>50</v>
      </c>
      <c r="K81" s="281"/>
    </row>
    <row r="82" s="1" customFormat="1" ht="15" customHeight="1">
      <c r="B82" s="292"/>
      <c r="C82" s="267" t="s">
        <v>339</v>
      </c>
      <c r="D82" s="267"/>
      <c r="E82" s="267"/>
      <c r="F82" s="290" t="s">
        <v>331</v>
      </c>
      <c r="G82" s="291"/>
      <c r="H82" s="267" t="s">
        <v>340</v>
      </c>
      <c r="I82" s="267" t="s">
        <v>341</v>
      </c>
      <c r="J82" s="267"/>
      <c r="K82" s="281"/>
    </row>
    <row r="83" s="1" customFormat="1" ht="15" customHeight="1">
      <c r="B83" s="292"/>
      <c r="C83" s="293" t="s">
        <v>342</v>
      </c>
      <c r="D83" s="293"/>
      <c r="E83" s="293"/>
      <c r="F83" s="294" t="s">
        <v>337</v>
      </c>
      <c r="G83" s="293"/>
      <c r="H83" s="293" t="s">
        <v>343</v>
      </c>
      <c r="I83" s="293" t="s">
        <v>333</v>
      </c>
      <c r="J83" s="293">
        <v>15</v>
      </c>
      <c r="K83" s="281"/>
    </row>
    <row r="84" s="1" customFormat="1" ht="15" customHeight="1">
      <c r="B84" s="292"/>
      <c r="C84" s="293" t="s">
        <v>344</v>
      </c>
      <c r="D84" s="293"/>
      <c r="E84" s="293"/>
      <c r="F84" s="294" t="s">
        <v>337</v>
      </c>
      <c r="G84" s="293"/>
      <c r="H84" s="293" t="s">
        <v>345</v>
      </c>
      <c r="I84" s="293" t="s">
        <v>333</v>
      </c>
      <c r="J84" s="293">
        <v>15</v>
      </c>
      <c r="K84" s="281"/>
    </row>
    <row r="85" s="1" customFormat="1" ht="15" customHeight="1">
      <c r="B85" s="292"/>
      <c r="C85" s="293" t="s">
        <v>346</v>
      </c>
      <c r="D85" s="293"/>
      <c r="E85" s="293"/>
      <c r="F85" s="294" t="s">
        <v>337</v>
      </c>
      <c r="G85" s="293"/>
      <c r="H85" s="293" t="s">
        <v>347</v>
      </c>
      <c r="I85" s="293" t="s">
        <v>333</v>
      </c>
      <c r="J85" s="293">
        <v>20</v>
      </c>
      <c r="K85" s="281"/>
    </row>
    <row r="86" s="1" customFormat="1" ht="15" customHeight="1">
      <c r="B86" s="292"/>
      <c r="C86" s="293" t="s">
        <v>348</v>
      </c>
      <c r="D86" s="293"/>
      <c r="E86" s="293"/>
      <c r="F86" s="294" t="s">
        <v>337</v>
      </c>
      <c r="G86" s="293"/>
      <c r="H86" s="293" t="s">
        <v>349</v>
      </c>
      <c r="I86" s="293" t="s">
        <v>333</v>
      </c>
      <c r="J86" s="293">
        <v>20</v>
      </c>
      <c r="K86" s="281"/>
    </row>
    <row r="87" s="1" customFormat="1" ht="15" customHeight="1">
      <c r="B87" s="292"/>
      <c r="C87" s="267" t="s">
        <v>350</v>
      </c>
      <c r="D87" s="267"/>
      <c r="E87" s="267"/>
      <c r="F87" s="290" t="s">
        <v>337</v>
      </c>
      <c r="G87" s="291"/>
      <c r="H87" s="267" t="s">
        <v>351</v>
      </c>
      <c r="I87" s="267" t="s">
        <v>333</v>
      </c>
      <c r="J87" s="267">
        <v>50</v>
      </c>
      <c r="K87" s="281"/>
    </row>
    <row r="88" s="1" customFormat="1" ht="15" customHeight="1">
      <c r="B88" s="292"/>
      <c r="C88" s="267" t="s">
        <v>352</v>
      </c>
      <c r="D88" s="267"/>
      <c r="E88" s="267"/>
      <c r="F88" s="290" t="s">
        <v>337</v>
      </c>
      <c r="G88" s="291"/>
      <c r="H88" s="267" t="s">
        <v>353</v>
      </c>
      <c r="I88" s="267" t="s">
        <v>333</v>
      </c>
      <c r="J88" s="267">
        <v>20</v>
      </c>
      <c r="K88" s="281"/>
    </row>
    <row r="89" s="1" customFormat="1" ht="15" customHeight="1">
      <c r="B89" s="292"/>
      <c r="C89" s="267" t="s">
        <v>354</v>
      </c>
      <c r="D89" s="267"/>
      <c r="E89" s="267"/>
      <c r="F89" s="290" t="s">
        <v>337</v>
      </c>
      <c r="G89" s="291"/>
      <c r="H89" s="267" t="s">
        <v>355</v>
      </c>
      <c r="I89" s="267" t="s">
        <v>333</v>
      </c>
      <c r="J89" s="267">
        <v>20</v>
      </c>
      <c r="K89" s="281"/>
    </row>
    <row r="90" s="1" customFormat="1" ht="15" customHeight="1">
      <c r="B90" s="292"/>
      <c r="C90" s="267" t="s">
        <v>356</v>
      </c>
      <c r="D90" s="267"/>
      <c r="E90" s="267"/>
      <c r="F90" s="290" t="s">
        <v>337</v>
      </c>
      <c r="G90" s="291"/>
      <c r="H90" s="267" t="s">
        <v>357</v>
      </c>
      <c r="I90" s="267" t="s">
        <v>333</v>
      </c>
      <c r="J90" s="267">
        <v>50</v>
      </c>
      <c r="K90" s="281"/>
    </row>
    <row r="91" s="1" customFormat="1" ht="15" customHeight="1">
      <c r="B91" s="292"/>
      <c r="C91" s="267" t="s">
        <v>358</v>
      </c>
      <c r="D91" s="267"/>
      <c r="E91" s="267"/>
      <c r="F91" s="290" t="s">
        <v>337</v>
      </c>
      <c r="G91" s="291"/>
      <c r="H91" s="267" t="s">
        <v>358</v>
      </c>
      <c r="I91" s="267" t="s">
        <v>333</v>
      </c>
      <c r="J91" s="267">
        <v>50</v>
      </c>
      <c r="K91" s="281"/>
    </row>
    <row r="92" s="1" customFormat="1" ht="15" customHeight="1">
      <c r="B92" s="292"/>
      <c r="C92" s="267" t="s">
        <v>359</v>
      </c>
      <c r="D92" s="267"/>
      <c r="E92" s="267"/>
      <c r="F92" s="290" t="s">
        <v>337</v>
      </c>
      <c r="G92" s="291"/>
      <c r="H92" s="267" t="s">
        <v>360</v>
      </c>
      <c r="I92" s="267" t="s">
        <v>333</v>
      </c>
      <c r="J92" s="267">
        <v>255</v>
      </c>
      <c r="K92" s="281"/>
    </row>
    <row r="93" s="1" customFormat="1" ht="15" customHeight="1">
      <c r="B93" s="292"/>
      <c r="C93" s="267" t="s">
        <v>361</v>
      </c>
      <c r="D93" s="267"/>
      <c r="E93" s="267"/>
      <c r="F93" s="290" t="s">
        <v>331</v>
      </c>
      <c r="G93" s="291"/>
      <c r="H93" s="267" t="s">
        <v>362</v>
      </c>
      <c r="I93" s="267" t="s">
        <v>363</v>
      </c>
      <c r="J93" s="267"/>
      <c r="K93" s="281"/>
    </row>
    <row r="94" s="1" customFormat="1" ht="15" customHeight="1">
      <c r="B94" s="292"/>
      <c r="C94" s="267" t="s">
        <v>364</v>
      </c>
      <c r="D94" s="267"/>
      <c r="E94" s="267"/>
      <c r="F94" s="290" t="s">
        <v>331</v>
      </c>
      <c r="G94" s="291"/>
      <c r="H94" s="267" t="s">
        <v>365</v>
      </c>
      <c r="I94" s="267" t="s">
        <v>366</v>
      </c>
      <c r="J94" s="267"/>
      <c r="K94" s="281"/>
    </row>
    <row r="95" s="1" customFormat="1" ht="15" customHeight="1">
      <c r="B95" s="292"/>
      <c r="C95" s="267" t="s">
        <v>367</v>
      </c>
      <c r="D95" s="267"/>
      <c r="E95" s="267"/>
      <c r="F95" s="290" t="s">
        <v>331</v>
      </c>
      <c r="G95" s="291"/>
      <c r="H95" s="267" t="s">
        <v>367</v>
      </c>
      <c r="I95" s="267" t="s">
        <v>366</v>
      </c>
      <c r="J95" s="267"/>
      <c r="K95" s="281"/>
    </row>
    <row r="96" s="1" customFormat="1" ht="15" customHeight="1">
      <c r="B96" s="292"/>
      <c r="C96" s="267" t="s">
        <v>39</v>
      </c>
      <c r="D96" s="267"/>
      <c r="E96" s="267"/>
      <c r="F96" s="290" t="s">
        <v>331</v>
      </c>
      <c r="G96" s="291"/>
      <c r="H96" s="267" t="s">
        <v>368</v>
      </c>
      <c r="I96" s="267" t="s">
        <v>366</v>
      </c>
      <c r="J96" s="267"/>
      <c r="K96" s="281"/>
    </row>
    <row r="97" s="1" customFormat="1" ht="15" customHeight="1">
      <c r="B97" s="292"/>
      <c r="C97" s="267" t="s">
        <v>49</v>
      </c>
      <c r="D97" s="267"/>
      <c r="E97" s="267"/>
      <c r="F97" s="290" t="s">
        <v>331</v>
      </c>
      <c r="G97" s="291"/>
      <c r="H97" s="267" t="s">
        <v>369</v>
      </c>
      <c r="I97" s="267" t="s">
        <v>366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370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325</v>
      </c>
      <c r="D103" s="282"/>
      <c r="E103" s="282"/>
      <c r="F103" s="282" t="s">
        <v>326</v>
      </c>
      <c r="G103" s="283"/>
      <c r="H103" s="282" t="s">
        <v>55</v>
      </c>
      <c r="I103" s="282" t="s">
        <v>58</v>
      </c>
      <c r="J103" s="282" t="s">
        <v>327</v>
      </c>
      <c r="K103" s="281"/>
    </row>
    <row r="104" s="1" customFormat="1" ht="17.25" customHeight="1">
      <c r="B104" s="279"/>
      <c r="C104" s="284" t="s">
        <v>328</v>
      </c>
      <c r="D104" s="284"/>
      <c r="E104" s="284"/>
      <c r="F104" s="285" t="s">
        <v>329</v>
      </c>
      <c r="G104" s="286"/>
      <c r="H104" s="284"/>
      <c r="I104" s="284"/>
      <c r="J104" s="284" t="s">
        <v>330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54</v>
      </c>
      <c r="D106" s="289"/>
      <c r="E106" s="289"/>
      <c r="F106" s="290" t="s">
        <v>331</v>
      </c>
      <c r="G106" s="267"/>
      <c r="H106" s="267" t="s">
        <v>371</v>
      </c>
      <c r="I106" s="267" t="s">
        <v>333</v>
      </c>
      <c r="J106" s="267">
        <v>20</v>
      </c>
      <c r="K106" s="281"/>
    </row>
    <row r="107" s="1" customFormat="1" ht="15" customHeight="1">
      <c r="B107" s="279"/>
      <c r="C107" s="267" t="s">
        <v>334</v>
      </c>
      <c r="D107" s="267"/>
      <c r="E107" s="267"/>
      <c r="F107" s="290" t="s">
        <v>331</v>
      </c>
      <c r="G107" s="267"/>
      <c r="H107" s="267" t="s">
        <v>371</v>
      </c>
      <c r="I107" s="267" t="s">
        <v>333</v>
      </c>
      <c r="J107" s="267">
        <v>120</v>
      </c>
      <c r="K107" s="281"/>
    </row>
    <row r="108" s="1" customFormat="1" ht="15" customHeight="1">
      <c r="B108" s="292"/>
      <c r="C108" s="267" t="s">
        <v>336</v>
      </c>
      <c r="D108" s="267"/>
      <c r="E108" s="267"/>
      <c r="F108" s="290" t="s">
        <v>337</v>
      </c>
      <c r="G108" s="267"/>
      <c r="H108" s="267" t="s">
        <v>371</v>
      </c>
      <c r="I108" s="267" t="s">
        <v>333</v>
      </c>
      <c r="J108" s="267">
        <v>50</v>
      </c>
      <c r="K108" s="281"/>
    </row>
    <row r="109" s="1" customFormat="1" ht="15" customHeight="1">
      <c r="B109" s="292"/>
      <c r="C109" s="267" t="s">
        <v>339</v>
      </c>
      <c r="D109" s="267"/>
      <c r="E109" s="267"/>
      <c r="F109" s="290" t="s">
        <v>331</v>
      </c>
      <c r="G109" s="267"/>
      <c r="H109" s="267" t="s">
        <v>371</v>
      </c>
      <c r="I109" s="267" t="s">
        <v>341</v>
      </c>
      <c r="J109" s="267"/>
      <c r="K109" s="281"/>
    </row>
    <row r="110" s="1" customFormat="1" ht="15" customHeight="1">
      <c r="B110" s="292"/>
      <c r="C110" s="267" t="s">
        <v>350</v>
      </c>
      <c r="D110" s="267"/>
      <c r="E110" s="267"/>
      <c r="F110" s="290" t="s">
        <v>337</v>
      </c>
      <c r="G110" s="267"/>
      <c r="H110" s="267" t="s">
        <v>371</v>
      </c>
      <c r="I110" s="267" t="s">
        <v>333</v>
      </c>
      <c r="J110" s="267">
        <v>50</v>
      </c>
      <c r="K110" s="281"/>
    </row>
    <row r="111" s="1" customFormat="1" ht="15" customHeight="1">
      <c r="B111" s="292"/>
      <c r="C111" s="267" t="s">
        <v>358</v>
      </c>
      <c r="D111" s="267"/>
      <c r="E111" s="267"/>
      <c r="F111" s="290" t="s">
        <v>337</v>
      </c>
      <c r="G111" s="267"/>
      <c r="H111" s="267" t="s">
        <v>371</v>
      </c>
      <c r="I111" s="267" t="s">
        <v>333</v>
      </c>
      <c r="J111" s="267">
        <v>50</v>
      </c>
      <c r="K111" s="281"/>
    </row>
    <row r="112" s="1" customFormat="1" ht="15" customHeight="1">
      <c r="B112" s="292"/>
      <c r="C112" s="267" t="s">
        <v>356</v>
      </c>
      <c r="D112" s="267"/>
      <c r="E112" s="267"/>
      <c r="F112" s="290" t="s">
        <v>337</v>
      </c>
      <c r="G112" s="267"/>
      <c r="H112" s="267" t="s">
        <v>371</v>
      </c>
      <c r="I112" s="267" t="s">
        <v>333</v>
      </c>
      <c r="J112" s="267">
        <v>50</v>
      </c>
      <c r="K112" s="281"/>
    </row>
    <row r="113" s="1" customFormat="1" ht="15" customHeight="1">
      <c r="B113" s="292"/>
      <c r="C113" s="267" t="s">
        <v>54</v>
      </c>
      <c r="D113" s="267"/>
      <c r="E113" s="267"/>
      <c r="F113" s="290" t="s">
        <v>331</v>
      </c>
      <c r="G113" s="267"/>
      <c r="H113" s="267" t="s">
        <v>372</v>
      </c>
      <c r="I113" s="267" t="s">
        <v>333</v>
      </c>
      <c r="J113" s="267">
        <v>20</v>
      </c>
      <c r="K113" s="281"/>
    </row>
    <row r="114" s="1" customFormat="1" ht="15" customHeight="1">
      <c r="B114" s="292"/>
      <c r="C114" s="267" t="s">
        <v>373</v>
      </c>
      <c r="D114" s="267"/>
      <c r="E114" s="267"/>
      <c r="F114" s="290" t="s">
        <v>331</v>
      </c>
      <c r="G114" s="267"/>
      <c r="H114" s="267" t="s">
        <v>374</v>
      </c>
      <c r="I114" s="267" t="s">
        <v>333</v>
      </c>
      <c r="J114" s="267">
        <v>120</v>
      </c>
      <c r="K114" s="281"/>
    </row>
    <row r="115" s="1" customFormat="1" ht="15" customHeight="1">
      <c r="B115" s="292"/>
      <c r="C115" s="267" t="s">
        <v>39</v>
      </c>
      <c r="D115" s="267"/>
      <c r="E115" s="267"/>
      <c r="F115" s="290" t="s">
        <v>331</v>
      </c>
      <c r="G115" s="267"/>
      <c r="H115" s="267" t="s">
        <v>375</v>
      </c>
      <c r="I115" s="267" t="s">
        <v>366</v>
      </c>
      <c r="J115" s="267"/>
      <c r="K115" s="281"/>
    </row>
    <row r="116" s="1" customFormat="1" ht="15" customHeight="1">
      <c r="B116" s="292"/>
      <c r="C116" s="267" t="s">
        <v>49</v>
      </c>
      <c r="D116" s="267"/>
      <c r="E116" s="267"/>
      <c r="F116" s="290" t="s">
        <v>331</v>
      </c>
      <c r="G116" s="267"/>
      <c r="H116" s="267" t="s">
        <v>376</v>
      </c>
      <c r="I116" s="267" t="s">
        <v>366</v>
      </c>
      <c r="J116" s="267"/>
      <c r="K116" s="281"/>
    </row>
    <row r="117" s="1" customFormat="1" ht="15" customHeight="1">
      <c r="B117" s="292"/>
      <c r="C117" s="267" t="s">
        <v>58</v>
      </c>
      <c r="D117" s="267"/>
      <c r="E117" s="267"/>
      <c r="F117" s="290" t="s">
        <v>331</v>
      </c>
      <c r="G117" s="267"/>
      <c r="H117" s="267" t="s">
        <v>377</v>
      </c>
      <c r="I117" s="267" t="s">
        <v>378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379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325</v>
      </c>
      <c r="D123" s="282"/>
      <c r="E123" s="282"/>
      <c r="F123" s="282" t="s">
        <v>326</v>
      </c>
      <c r="G123" s="283"/>
      <c r="H123" s="282" t="s">
        <v>55</v>
      </c>
      <c r="I123" s="282" t="s">
        <v>58</v>
      </c>
      <c r="J123" s="282" t="s">
        <v>327</v>
      </c>
      <c r="K123" s="311"/>
    </row>
    <row r="124" s="1" customFormat="1" ht="17.25" customHeight="1">
      <c r="B124" s="310"/>
      <c r="C124" s="284" t="s">
        <v>328</v>
      </c>
      <c r="D124" s="284"/>
      <c r="E124" s="284"/>
      <c r="F124" s="285" t="s">
        <v>329</v>
      </c>
      <c r="G124" s="286"/>
      <c r="H124" s="284"/>
      <c r="I124" s="284"/>
      <c r="J124" s="284" t="s">
        <v>330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334</v>
      </c>
      <c r="D126" s="289"/>
      <c r="E126" s="289"/>
      <c r="F126" s="290" t="s">
        <v>331</v>
      </c>
      <c r="G126" s="267"/>
      <c r="H126" s="267" t="s">
        <v>371</v>
      </c>
      <c r="I126" s="267" t="s">
        <v>333</v>
      </c>
      <c r="J126" s="267">
        <v>120</v>
      </c>
      <c r="K126" s="315"/>
    </row>
    <row r="127" s="1" customFormat="1" ht="15" customHeight="1">
      <c r="B127" s="312"/>
      <c r="C127" s="267" t="s">
        <v>380</v>
      </c>
      <c r="D127" s="267"/>
      <c r="E127" s="267"/>
      <c r="F127" s="290" t="s">
        <v>331</v>
      </c>
      <c r="G127" s="267"/>
      <c r="H127" s="267" t="s">
        <v>381</v>
      </c>
      <c r="I127" s="267" t="s">
        <v>333</v>
      </c>
      <c r="J127" s="267" t="s">
        <v>382</v>
      </c>
      <c r="K127" s="315"/>
    </row>
    <row r="128" s="1" customFormat="1" ht="15" customHeight="1">
      <c r="B128" s="312"/>
      <c r="C128" s="267" t="s">
        <v>279</v>
      </c>
      <c r="D128" s="267"/>
      <c r="E128" s="267"/>
      <c r="F128" s="290" t="s">
        <v>331</v>
      </c>
      <c r="G128" s="267"/>
      <c r="H128" s="267" t="s">
        <v>383</v>
      </c>
      <c r="I128" s="267" t="s">
        <v>333</v>
      </c>
      <c r="J128" s="267" t="s">
        <v>382</v>
      </c>
      <c r="K128" s="315"/>
    </row>
    <row r="129" s="1" customFormat="1" ht="15" customHeight="1">
      <c r="B129" s="312"/>
      <c r="C129" s="267" t="s">
        <v>342</v>
      </c>
      <c r="D129" s="267"/>
      <c r="E129" s="267"/>
      <c r="F129" s="290" t="s">
        <v>337</v>
      </c>
      <c r="G129" s="267"/>
      <c r="H129" s="267" t="s">
        <v>343</v>
      </c>
      <c r="I129" s="267" t="s">
        <v>333</v>
      </c>
      <c r="J129" s="267">
        <v>15</v>
      </c>
      <c r="K129" s="315"/>
    </row>
    <row r="130" s="1" customFormat="1" ht="15" customHeight="1">
      <c r="B130" s="312"/>
      <c r="C130" s="293" t="s">
        <v>344</v>
      </c>
      <c r="D130" s="293"/>
      <c r="E130" s="293"/>
      <c r="F130" s="294" t="s">
        <v>337</v>
      </c>
      <c r="G130" s="293"/>
      <c r="H130" s="293" t="s">
        <v>345</v>
      </c>
      <c r="I130" s="293" t="s">
        <v>333</v>
      </c>
      <c r="J130" s="293">
        <v>15</v>
      </c>
      <c r="K130" s="315"/>
    </row>
    <row r="131" s="1" customFormat="1" ht="15" customHeight="1">
      <c r="B131" s="312"/>
      <c r="C131" s="293" t="s">
        <v>346</v>
      </c>
      <c r="D131" s="293"/>
      <c r="E131" s="293"/>
      <c r="F131" s="294" t="s">
        <v>337</v>
      </c>
      <c r="G131" s="293"/>
      <c r="H131" s="293" t="s">
        <v>347</v>
      </c>
      <c r="I131" s="293" t="s">
        <v>333</v>
      </c>
      <c r="J131" s="293">
        <v>20</v>
      </c>
      <c r="K131" s="315"/>
    </row>
    <row r="132" s="1" customFormat="1" ht="15" customHeight="1">
      <c r="B132" s="312"/>
      <c r="C132" s="293" t="s">
        <v>348</v>
      </c>
      <c r="D132" s="293"/>
      <c r="E132" s="293"/>
      <c r="F132" s="294" t="s">
        <v>337</v>
      </c>
      <c r="G132" s="293"/>
      <c r="H132" s="293" t="s">
        <v>349</v>
      </c>
      <c r="I132" s="293" t="s">
        <v>333</v>
      </c>
      <c r="J132" s="293">
        <v>20</v>
      </c>
      <c r="K132" s="315"/>
    </row>
    <row r="133" s="1" customFormat="1" ht="15" customHeight="1">
      <c r="B133" s="312"/>
      <c r="C133" s="267" t="s">
        <v>336</v>
      </c>
      <c r="D133" s="267"/>
      <c r="E133" s="267"/>
      <c r="F133" s="290" t="s">
        <v>337</v>
      </c>
      <c r="G133" s="267"/>
      <c r="H133" s="267" t="s">
        <v>371</v>
      </c>
      <c r="I133" s="267" t="s">
        <v>333</v>
      </c>
      <c r="J133" s="267">
        <v>50</v>
      </c>
      <c r="K133" s="315"/>
    </row>
    <row r="134" s="1" customFormat="1" ht="15" customHeight="1">
      <c r="B134" s="312"/>
      <c r="C134" s="267" t="s">
        <v>350</v>
      </c>
      <c r="D134" s="267"/>
      <c r="E134" s="267"/>
      <c r="F134" s="290" t="s">
        <v>337</v>
      </c>
      <c r="G134" s="267"/>
      <c r="H134" s="267" t="s">
        <v>371</v>
      </c>
      <c r="I134" s="267" t="s">
        <v>333</v>
      </c>
      <c r="J134" s="267">
        <v>50</v>
      </c>
      <c r="K134" s="315"/>
    </row>
    <row r="135" s="1" customFormat="1" ht="15" customHeight="1">
      <c r="B135" s="312"/>
      <c r="C135" s="267" t="s">
        <v>356</v>
      </c>
      <c r="D135" s="267"/>
      <c r="E135" s="267"/>
      <c r="F135" s="290" t="s">
        <v>337</v>
      </c>
      <c r="G135" s="267"/>
      <c r="H135" s="267" t="s">
        <v>371</v>
      </c>
      <c r="I135" s="267" t="s">
        <v>333</v>
      </c>
      <c r="J135" s="267">
        <v>50</v>
      </c>
      <c r="K135" s="315"/>
    </row>
    <row r="136" s="1" customFormat="1" ht="15" customHeight="1">
      <c r="B136" s="312"/>
      <c r="C136" s="267" t="s">
        <v>358</v>
      </c>
      <c r="D136" s="267"/>
      <c r="E136" s="267"/>
      <c r="F136" s="290" t="s">
        <v>337</v>
      </c>
      <c r="G136" s="267"/>
      <c r="H136" s="267" t="s">
        <v>371</v>
      </c>
      <c r="I136" s="267" t="s">
        <v>333</v>
      </c>
      <c r="J136" s="267">
        <v>50</v>
      </c>
      <c r="K136" s="315"/>
    </row>
    <row r="137" s="1" customFormat="1" ht="15" customHeight="1">
      <c r="B137" s="312"/>
      <c r="C137" s="267" t="s">
        <v>359</v>
      </c>
      <c r="D137" s="267"/>
      <c r="E137" s="267"/>
      <c r="F137" s="290" t="s">
        <v>337</v>
      </c>
      <c r="G137" s="267"/>
      <c r="H137" s="267" t="s">
        <v>384</v>
      </c>
      <c r="I137" s="267" t="s">
        <v>333</v>
      </c>
      <c r="J137" s="267">
        <v>255</v>
      </c>
      <c r="K137" s="315"/>
    </row>
    <row r="138" s="1" customFormat="1" ht="15" customHeight="1">
      <c r="B138" s="312"/>
      <c r="C138" s="267" t="s">
        <v>361</v>
      </c>
      <c r="D138" s="267"/>
      <c r="E138" s="267"/>
      <c r="F138" s="290" t="s">
        <v>331</v>
      </c>
      <c r="G138" s="267"/>
      <c r="H138" s="267" t="s">
        <v>385</v>
      </c>
      <c r="I138" s="267" t="s">
        <v>363</v>
      </c>
      <c r="J138" s="267"/>
      <c r="K138" s="315"/>
    </row>
    <row r="139" s="1" customFormat="1" ht="15" customHeight="1">
      <c r="B139" s="312"/>
      <c r="C139" s="267" t="s">
        <v>364</v>
      </c>
      <c r="D139" s="267"/>
      <c r="E139" s="267"/>
      <c r="F139" s="290" t="s">
        <v>331</v>
      </c>
      <c r="G139" s="267"/>
      <c r="H139" s="267" t="s">
        <v>386</v>
      </c>
      <c r="I139" s="267" t="s">
        <v>366</v>
      </c>
      <c r="J139" s="267"/>
      <c r="K139" s="315"/>
    </row>
    <row r="140" s="1" customFormat="1" ht="15" customHeight="1">
      <c r="B140" s="312"/>
      <c r="C140" s="267" t="s">
        <v>367</v>
      </c>
      <c r="D140" s="267"/>
      <c r="E140" s="267"/>
      <c r="F140" s="290" t="s">
        <v>331</v>
      </c>
      <c r="G140" s="267"/>
      <c r="H140" s="267" t="s">
        <v>367</v>
      </c>
      <c r="I140" s="267" t="s">
        <v>366</v>
      </c>
      <c r="J140" s="267"/>
      <c r="K140" s="315"/>
    </row>
    <row r="141" s="1" customFormat="1" ht="15" customHeight="1">
      <c r="B141" s="312"/>
      <c r="C141" s="267" t="s">
        <v>39</v>
      </c>
      <c r="D141" s="267"/>
      <c r="E141" s="267"/>
      <c r="F141" s="290" t="s">
        <v>331</v>
      </c>
      <c r="G141" s="267"/>
      <c r="H141" s="267" t="s">
        <v>387</v>
      </c>
      <c r="I141" s="267" t="s">
        <v>366</v>
      </c>
      <c r="J141" s="267"/>
      <c r="K141" s="315"/>
    </row>
    <row r="142" s="1" customFormat="1" ht="15" customHeight="1">
      <c r="B142" s="312"/>
      <c r="C142" s="267" t="s">
        <v>388</v>
      </c>
      <c r="D142" s="267"/>
      <c r="E142" s="267"/>
      <c r="F142" s="290" t="s">
        <v>331</v>
      </c>
      <c r="G142" s="267"/>
      <c r="H142" s="267" t="s">
        <v>389</v>
      </c>
      <c r="I142" s="267" t="s">
        <v>366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390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325</v>
      </c>
      <c r="D148" s="282"/>
      <c r="E148" s="282"/>
      <c r="F148" s="282" t="s">
        <v>326</v>
      </c>
      <c r="G148" s="283"/>
      <c r="H148" s="282" t="s">
        <v>55</v>
      </c>
      <c r="I148" s="282" t="s">
        <v>58</v>
      </c>
      <c r="J148" s="282" t="s">
        <v>327</v>
      </c>
      <c r="K148" s="281"/>
    </row>
    <row r="149" s="1" customFormat="1" ht="17.25" customHeight="1">
      <c r="B149" s="279"/>
      <c r="C149" s="284" t="s">
        <v>328</v>
      </c>
      <c r="D149" s="284"/>
      <c r="E149" s="284"/>
      <c r="F149" s="285" t="s">
        <v>329</v>
      </c>
      <c r="G149" s="286"/>
      <c r="H149" s="284"/>
      <c r="I149" s="284"/>
      <c r="J149" s="284" t="s">
        <v>330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334</v>
      </c>
      <c r="D151" s="267"/>
      <c r="E151" s="267"/>
      <c r="F151" s="320" t="s">
        <v>331</v>
      </c>
      <c r="G151" s="267"/>
      <c r="H151" s="319" t="s">
        <v>371</v>
      </c>
      <c r="I151" s="319" t="s">
        <v>333</v>
      </c>
      <c r="J151" s="319">
        <v>120</v>
      </c>
      <c r="K151" s="315"/>
    </row>
    <row r="152" s="1" customFormat="1" ht="15" customHeight="1">
      <c r="B152" s="292"/>
      <c r="C152" s="319" t="s">
        <v>380</v>
      </c>
      <c r="D152" s="267"/>
      <c r="E152" s="267"/>
      <c r="F152" s="320" t="s">
        <v>331</v>
      </c>
      <c r="G152" s="267"/>
      <c r="H152" s="319" t="s">
        <v>391</v>
      </c>
      <c r="I152" s="319" t="s">
        <v>333</v>
      </c>
      <c r="J152" s="319" t="s">
        <v>382</v>
      </c>
      <c r="K152" s="315"/>
    </row>
    <row r="153" s="1" customFormat="1" ht="15" customHeight="1">
      <c r="B153" s="292"/>
      <c r="C153" s="319" t="s">
        <v>279</v>
      </c>
      <c r="D153" s="267"/>
      <c r="E153" s="267"/>
      <c r="F153" s="320" t="s">
        <v>331</v>
      </c>
      <c r="G153" s="267"/>
      <c r="H153" s="319" t="s">
        <v>392</v>
      </c>
      <c r="I153" s="319" t="s">
        <v>333</v>
      </c>
      <c r="J153" s="319" t="s">
        <v>382</v>
      </c>
      <c r="K153" s="315"/>
    </row>
    <row r="154" s="1" customFormat="1" ht="15" customHeight="1">
      <c r="B154" s="292"/>
      <c r="C154" s="319" t="s">
        <v>336</v>
      </c>
      <c r="D154" s="267"/>
      <c r="E154" s="267"/>
      <c r="F154" s="320" t="s">
        <v>337</v>
      </c>
      <c r="G154" s="267"/>
      <c r="H154" s="319" t="s">
        <v>371</v>
      </c>
      <c r="I154" s="319" t="s">
        <v>333</v>
      </c>
      <c r="J154" s="319">
        <v>50</v>
      </c>
      <c r="K154" s="315"/>
    </row>
    <row r="155" s="1" customFormat="1" ht="15" customHeight="1">
      <c r="B155" s="292"/>
      <c r="C155" s="319" t="s">
        <v>339</v>
      </c>
      <c r="D155" s="267"/>
      <c r="E155" s="267"/>
      <c r="F155" s="320" t="s">
        <v>331</v>
      </c>
      <c r="G155" s="267"/>
      <c r="H155" s="319" t="s">
        <v>371</v>
      </c>
      <c r="I155" s="319" t="s">
        <v>341</v>
      </c>
      <c r="J155" s="319"/>
      <c r="K155" s="315"/>
    </row>
    <row r="156" s="1" customFormat="1" ht="15" customHeight="1">
      <c r="B156" s="292"/>
      <c r="C156" s="319" t="s">
        <v>350</v>
      </c>
      <c r="D156" s="267"/>
      <c r="E156" s="267"/>
      <c r="F156" s="320" t="s">
        <v>337</v>
      </c>
      <c r="G156" s="267"/>
      <c r="H156" s="319" t="s">
        <v>371</v>
      </c>
      <c r="I156" s="319" t="s">
        <v>333</v>
      </c>
      <c r="J156" s="319">
        <v>50</v>
      </c>
      <c r="K156" s="315"/>
    </row>
    <row r="157" s="1" customFormat="1" ht="15" customHeight="1">
      <c r="B157" s="292"/>
      <c r="C157" s="319" t="s">
        <v>358</v>
      </c>
      <c r="D157" s="267"/>
      <c r="E157" s="267"/>
      <c r="F157" s="320" t="s">
        <v>337</v>
      </c>
      <c r="G157" s="267"/>
      <c r="H157" s="319" t="s">
        <v>371</v>
      </c>
      <c r="I157" s="319" t="s">
        <v>333</v>
      </c>
      <c r="J157" s="319">
        <v>50</v>
      </c>
      <c r="K157" s="315"/>
    </row>
    <row r="158" s="1" customFormat="1" ht="15" customHeight="1">
      <c r="B158" s="292"/>
      <c r="C158" s="319" t="s">
        <v>356</v>
      </c>
      <c r="D158" s="267"/>
      <c r="E158" s="267"/>
      <c r="F158" s="320" t="s">
        <v>337</v>
      </c>
      <c r="G158" s="267"/>
      <c r="H158" s="319" t="s">
        <v>371</v>
      </c>
      <c r="I158" s="319" t="s">
        <v>333</v>
      </c>
      <c r="J158" s="319">
        <v>50</v>
      </c>
      <c r="K158" s="315"/>
    </row>
    <row r="159" s="1" customFormat="1" ht="15" customHeight="1">
      <c r="B159" s="292"/>
      <c r="C159" s="319" t="s">
        <v>83</v>
      </c>
      <c r="D159" s="267"/>
      <c r="E159" s="267"/>
      <c r="F159" s="320" t="s">
        <v>331</v>
      </c>
      <c r="G159" s="267"/>
      <c r="H159" s="319" t="s">
        <v>393</v>
      </c>
      <c r="I159" s="319" t="s">
        <v>333</v>
      </c>
      <c r="J159" s="319" t="s">
        <v>394</v>
      </c>
      <c r="K159" s="315"/>
    </row>
    <row r="160" s="1" customFormat="1" ht="15" customHeight="1">
      <c r="B160" s="292"/>
      <c r="C160" s="319" t="s">
        <v>395</v>
      </c>
      <c r="D160" s="267"/>
      <c r="E160" s="267"/>
      <c r="F160" s="320" t="s">
        <v>331</v>
      </c>
      <c r="G160" s="267"/>
      <c r="H160" s="319" t="s">
        <v>396</v>
      </c>
      <c r="I160" s="319" t="s">
        <v>366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397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325</v>
      </c>
      <c r="D166" s="282"/>
      <c r="E166" s="282"/>
      <c r="F166" s="282" t="s">
        <v>326</v>
      </c>
      <c r="G166" s="324"/>
      <c r="H166" s="325" t="s">
        <v>55</v>
      </c>
      <c r="I166" s="325" t="s">
        <v>58</v>
      </c>
      <c r="J166" s="282" t="s">
        <v>327</v>
      </c>
      <c r="K166" s="259"/>
    </row>
    <row r="167" s="1" customFormat="1" ht="17.25" customHeight="1">
      <c r="B167" s="260"/>
      <c r="C167" s="284" t="s">
        <v>328</v>
      </c>
      <c r="D167" s="284"/>
      <c r="E167" s="284"/>
      <c r="F167" s="285" t="s">
        <v>329</v>
      </c>
      <c r="G167" s="326"/>
      <c r="H167" s="327"/>
      <c r="I167" s="327"/>
      <c r="J167" s="284" t="s">
        <v>330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334</v>
      </c>
      <c r="D169" s="267"/>
      <c r="E169" s="267"/>
      <c r="F169" s="290" t="s">
        <v>331</v>
      </c>
      <c r="G169" s="267"/>
      <c r="H169" s="267" t="s">
        <v>371</v>
      </c>
      <c r="I169" s="267" t="s">
        <v>333</v>
      </c>
      <c r="J169" s="267">
        <v>120</v>
      </c>
      <c r="K169" s="315"/>
    </row>
    <row r="170" s="1" customFormat="1" ht="15" customHeight="1">
      <c r="B170" s="292"/>
      <c r="C170" s="267" t="s">
        <v>380</v>
      </c>
      <c r="D170" s="267"/>
      <c r="E170" s="267"/>
      <c r="F170" s="290" t="s">
        <v>331</v>
      </c>
      <c r="G170" s="267"/>
      <c r="H170" s="267" t="s">
        <v>381</v>
      </c>
      <c r="I170" s="267" t="s">
        <v>333</v>
      </c>
      <c r="J170" s="267" t="s">
        <v>382</v>
      </c>
      <c r="K170" s="315"/>
    </row>
    <row r="171" s="1" customFormat="1" ht="15" customHeight="1">
      <c r="B171" s="292"/>
      <c r="C171" s="267" t="s">
        <v>279</v>
      </c>
      <c r="D171" s="267"/>
      <c r="E171" s="267"/>
      <c r="F171" s="290" t="s">
        <v>331</v>
      </c>
      <c r="G171" s="267"/>
      <c r="H171" s="267" t="s">
        <v>398</v>
      </c>
      <c r="I171" s="267" t="s">
        <v>333</v>
      </c>
      <c r="J171" s="267" t="s">
        <v>382</v>
      </c>
      <c r="K171" s="315"/>
    </row>
    <row r="172" s="1" customFormat="1" ht="15" customHeight="1">
      <c r="B172" s="292"/>
      <c r="C172" s="267" t="s">
        <v>336</v>
      </c>
      <c r="D172" s="267"/>
      <c r="E172" s="267"/>
      <c r="F172" s="290" t="s">
        <v>337</v>
      </c>
      <c r="G172" s="267"/>
      <c r="H172" s="267" t="s">
        <v>398</v>
      </c>
      <c r="I172" s="267" t="s">
        <v>333</v>
      </c>
      <c r="J172" s="267">
        <v>50</v>
      </c>
      <c r="K172" s="315"/>
    </row>
    <row r="173" s="1" customFormat="1" ht="15" customHeight="1">
      <c r="B173" s="292"/>
      <c r="C173" s="267" t="s">
        <v>339</v>
      </c>
      <c r="D173" s="267"/>
      <c r="E173" s="267"/>
      <c r="F173" s="290" t="s">
        <v>331</v>
      </c>
      <c r="G173" s="267"/>
      <c r="H173" s="267" t="s">
        <v>398</v>
      </c>
      <c r="I173" s="267" t="s">
        <v>341</v>
      </c>
      <c r="J173" s="267"/>
      <c r="K173" s="315"/>
    </row>
    <row r="174" s="1" customFormat="1" ht="15" customHeight="1">
      <c r="B174" s="292"/>
      <c r="C174" s="267" t="s">
        <v>350</v>
      </c>
      <c r="D174" s="267"/>
      <c r="E174" s="267"/>
      <c r="F174" s="290" t="s">
        <v>337</v>
      </c>
      <c r="G174" s="267"/>
      <c r="H174" s="267" t="s">
        <v>398</v>
      </c>
      <c r="I174" s="267" t="s">
        <v>333</v>
      </c>
      <c r="J174" s="267">
        <v>50</v>
      </c>
      <c r="K174" s="315"/>
    </row>
    <row r="175" s="1" customFormat="1" ht="15" customHeight="1">
      <c r="B175" s="292"/>
      <c r="C175" s="267" t="s">
        <v>358</v>
      </c>
      <c r="D175" s="267"/>
      <c r="E175" s="267"/>
      <c r="F175" s="290" t="s">
        <v>337</v>
      </c>
      <c r="G175" s="267"/>
      <c r="H175" s="267" t="s">
        <v>398</v>
      </c>
      <c r="I175" s="267" t="s">
        <v>333</v>
      </c>
      <c r="J175" s="267">
        <v>50</v>
      </c>
      <c r="K175" s="315"/>
    </row>
    <row r="176" s="1" customFormat="1" ht="15" customHeight="1">
      <c r="B176" s="292"/>
      <c r="C176" s="267" t="s">
        <v>356</v>
      </c>
      <c r="D176" s="267"/>
      <c r="E176" s="267"/>
      <c r="F176" s="290" t="s">
        <v>337</v>
      </c>
      <c r="G176" s="267"/>
      <c r="H176" s="267" t="s">
        <v>398</v>
      </c>
      <c r="I176" s="267" t="s">
        <v>333</v>
      </c>
      <c r="J176" s="267">
        <v>50</v>
      </c>
      <c r="K176" s="315"/>
    </row>
    <row r="177" s="1" customFormat="1" ht="15" customHeight="1">
      <c r="B177" s="292"/>
      <c r="C177" s="267" t="s">
        <v>98</v>
      </c>
      <c r="D177" s="267"/>
      <c r="E177" s="267"/>
      <c r="F177" s="290" t="s">
        <v>331</v>
      </c>
      <c r="G177" s="267"/>
      <c r="H177" s="267" t="s">
        <v>399</v>
      </c>
      <c r="I177" s="267" t="s">
        <v>400</v>
      </c>
      <c r="J177" s="267"/>
      <c r="K177" s="315"/>
    </row>
    <row r="178" s="1" customFormat="1" ht="15" customHeight="1">
      <c r="B178" s="292"/>
      <c r="C178" s="267" t="s">
        <v>58</v>
      </c>
      <c r="D178" s="267"/>
      <c r="E178" s="267"/>
      <c r="F178" s="290" t="s">
        <v>331</v>
      </c>
      <c r="G178" s="267"/>
      <c r="H178" s="267" t="s">
        <v>401</v>
      </c>
      <c r="I178" s="267" t="s">
        <v>402</v>
      </c>
      <c r="J178" s="267">
        <v>1</v>
      </c>
      <c r="K178" s="315"/>
    </row>
    <row r="179" s="1" customFormat="1" ht="15" customHeight="1">
      <c r="B179" s="292"/>
      <c r="C179" s="267" t="s">
        <v>54</v>
      </c>
      <c r="D179" s="267"/>
      <c r="E179" s="267"/>
      <c r="F179" s="290" t="s">
        <v>331</v>
      </c>
      <c r="G179" s="267"/>
      <c r="H179" s="267" t="s">
        <v>403</v>
      </c>
      <c r="I179" s="267" t="s">
        <v>333</v>
      </c>
      <c r="J179" s="267">
        <v>20</v>
      </c>
      <c r="K179" s="315"/>
    </row>
    <row r="180" s="1" customFormat="1" ht="15" customHeight="1">
      <c r="B180" s="292"/>
      <c r="C180" s="267" t="s">
        <v>55</v>
      </c>
      <c r="D180" s="267"/>
      <c r="E180" s="267"/>
      <c r="F180" s="290" t="s">
        <v>331</v>
      </c>
      <c r="G180" s="267"/>
      <c r="H180" s="267" t="s">
        <v>404</v>
      </c>
      <c r="I180" s="267" t="s">
        <v>333</v>
      </c>
      <c r="J180" s="267">
        <v>255</v>
      </c>
      <c r="K180" s="315"/>
    </row>
    <row r="181" s="1" customFormat="1" ht="15" customHeight="1">
      <c r="B181" s="292"/>
      <c r="C181" s="267" t="s">
        <v>99</v>
      </c>
      <c r="D181" s="267"/>
      <c r="E181" s="267"/>
      <c r="F181" s="290" t="s">
        <v>331</v>
      </c>
      <c r="G181" s="267"/>
      <c r="H181" s="267" t="s">
        <v>295</v>
      </c>
      <c r="I181" s="267" t="s">
        <v>333</v>
      </c>
      <c r="J181" s="267">
        <v>10</v>
      </c>
      <c r="K181" s="315"/>
    </row>
    <row r="182" s="1" customFormat="1" ht="15" customHeight="1">
      <c r="B182" s="292"/>
      <c r="C182" s="267" t="s">
        <v>100</v>
      </c>
      <c r="D182" s="267"/>
      <c r="E182" s="267"/>
      <c r="F182" s="290" t="s">
        <v>331</v>
      </c>
      <c r="G182" s="267"/>
      <c r="H182" s="267" t="s">
        <v>405</v>
      </c>
      <c r="I182" s="267" t="s">
        <v>366</v>
      </c>
      <c r="J182" s="267"/>
      <c r="K182" s="315"/>
    </row>
    <row r="183" s="1" customFormat="1" ht="15" customHeight="1">
      <c r="B183" s="292"/>
      <c r="C183" s="267" t="s">
        <v>406</v>
      </c>
      <c r="D183" s="267"/>
      <c r="E183" s="267"/>
      <c r="F183" s="290" t="s">
        <v>331</v>
      </c>
      <c r="G183" s="267"/>
      <c r="H183" s="267" t="s">
        <v>407</v>
      </c>
      <c r="I183" s="267" t="s">
        <v>366</v>
      </c>
      <c r="J183" s="267"/>
      <c r="K183" s="315"/>
    </row>
    <row r="184" s="1" customFormat="1" ht="15" customHeight="1">
      <c r="B184" s="292"/>
      <c r="C184" s="267" t="s">
        <v>395</v>
      </c>
      <c r="D184" s="267"/>
      <c r="E184" s="267"/>
      <c r="F184" s="290" t="s">
        <v>331</v>
      </c>
      <c r="G184" s="267"/>
      <c r="H184" s="267" t="s">
        <v>408</v>
      </c>
      <c r="I184" s="267" t="s">
        <v>366</v>
      </c>
      <c r="J184" s="267"/>
      <c r="K184" s="315"/>
    </row>
    <row r="185" s="1" customFormat="1" ht="15" customHeight="1">
      <c r="B185" s="292"/>
      <c r="C185" s="267" t="s">
        <v>102</v>
      </c>
      <c r="D185" s="267"/>
      <c r="E185" s="267"/>
      <c r="F185" s="290" t="s">
        <v>337</v>
      </c>
      <c r="G185" s="267"/>
      <c r="H185" s="267" t="s">
        <v>409</v>
      </c>
      <c r="I185" s="267" t="s">
        <v>333</v>
      </c>
      <c r="J185" s="267">
        <v>50</v>
      </c>
      <c r="K185" s="315"/>
    </row>
    <row r="186" s="1" customFormat="1" ht="15" customHeight="1">
      <c r="B186" s="292"/>
      <c r="C186" s="267" t="s">
        <v>410</v>
      </c>
      <c r="D186" s="267"/>
      <c r="E186" s="267"/>
      <c r="F186" s="290" t="s">
        <v>337</v>
      </c>
      <c r="G186" s="267"/>
      <c r="H186" s="267" t="s">
        <v>411</v>
      </c>
      <c r="I186" s="267" t="s">
        <v>412</v>
      </c>
      <c r="J186" s="267"/>
      <c r="K186" s="315"/>
    </row>
    <row r="187" s="1" customFormat="1" ht="15" customHeight="1">
      <c r="B187" s="292"/>
      <c r="C187" s="267" t="s">
        <v>413</v>
      </c>
      <c r="D187" s="267"/>
      <c r="E187" s="267"/>
      <c r="F187" s="290" t="s">
        <v>337</v>
      </c>
      <c r="G187" s="267"/>
      <c r="H187" s="267" t="s">
        <v>414</v>
      </c>
      <c r="I187" s="267" t="s">
        <v>412</v>
      </c>
      <c r="J187" s="267"/>
      <c r="K187" s="315"/>
    </row>
    <row r="188" s="1" customFormat="1" ht="15" customHeight="1">
      <c r="B188" s="292"/>
      <c r="C188" s="267" t="s">
        <v>415</v>
      </c>
      <c r="D188" s="267"/>
      <c r="E188" s="267"/>
      <c r="F188" s="290" t="s">
        <v>337</v>
      </c>
      <c r="G188" s="267"/>
      <c r="H188" s="267" t="s">
        <v>416</v>
      </c>
      <c r="I188" s="267" t="s">
        <v>412</v>
      </c>
      <c r="J188" s="267"/>
      <c r="K188" s="315"/>
    </row>
    <row r="189" s="1" customFormat="1" ht="15" customHeight="1">
      <c r="B189" s="292"/>
      <c r="C189" s="328" t="s">
        <v>417</v>
      </c>
      <c r="D189" s="267"/>
      <c r="E189" s="267"/>
      <c r="F189" s="290" t="s">
        <v>337</v>
      </c>
      <c r="G189" s="267"/>
      <c r="H189" s="267" t="s">
        <v>418</v>
      </c>
      <c r="I189" s="267" t="s">
        <v>419</v>
      </c>
      <c r="J189" s="329" t="s">
        <v>420</v>
      </c>
      <c r="K189" s="315"/>
    </row>
    <row r="190" s="17" customFormat="1" ht="15" customHeight="1">
      <c r="B190" s="330"/>
      <c r="C190" s="331" t="s">
        <v>421</v>
      </c>
      <c r="D190" s="332"/>
      <c r="E190" s="332"/>
      <c r="F190" s="333" t="s">
        <v>337</v>
      </c>
      <c r="G190" s="332"/>
      <c r="H190" s="332" t="s">
        <v>422</v>
      </c>
      <c r="I190" s="332" t="s">
        <v>419</v>
      </c>
      <c r="J190" s="334" t="s">
        <v>420</v>
      </c>
      <c r="K190" s="335"/>
    </row>
    <row r="191" s="1" customFormat="1" ht="15" customHeight="1">
      <c r="B191" s="292"/>
      <c r="C191" s="328" t="s">
        <v>43</v>
      </c>
      <c r="D191" s="267"/>
      <c r="E191" s="267"/>
      <c r="F191" s="290" t="s">
        <v>331</v>
      </c>
      <c r="G191" s="267"/>
      <c r="H191" s="264" t="s">
        <v>423</v>
      </c>
      <c r="I191" s="267" t="s">
        <v>424</v>
      </c>
      <c r="J191" s="267"/>
      <c r="K191" s="315"/>
    </row>
    <row r="192" s="1" customFormat="1" ht="15" customHeight="1">
      <c r="B192" s="292"/>
      <c r="C192" s="328" t="s">
        <v>425</v>
      </c>
      <c r="D192" s="267"/>
      <c r="E192" s="267"/>
      <c r="F192" s="290" t="s">
        <v>331</v>
      </c>
      <c r="G192" s="267"/>
      <c r="H192" s="267" t="s">
        <v>426</v>
      </c>
      <c r="I192" s="267" t="s">
        <v>366</v>
      </c>
      <c r="J192" s="267"/>
      <c r="K192" s="315"/>
    </row>
    <row r="193" s="1" customFormat="1" ht="15" customHeight="1">
      <c r="B193" s="292"/>
      <c r="C193" s="328" t="s">
        <v>427</v>
      </c>
      <c r="D193" s="267"/>
      <c r="E193" s="267"/>
      <c r="F193" s="290" t="s">
        <v>331</v>
      </c>
      <c r="G193" s="267"/>
      <c r="H193" s="267" t="s">
        <v>428</v>
      </c>
      <c r="I193" s="267" t="s">
        <v>366</v>
      </c>
      <c r="J193" s="267"/>
      <c r="K193" s="315"/>
    </row>
    <row r="194" s="1" customFormat="1" ht="15" customHeight="1">
      <c r="B194" s="292"/>
      <c r="C194" s="328" t="s">
        <v>429</v>
      </c>
      <c r="D194" s="267"/>
      <c r="E194" s="267"/>
      <c r="F194" s="290" t="s">
        <v>337</v>
      </c>
      <c r="G194" s="267"/>
      <c r="H194" s="267" t="s">
        <v>430</v>
      </c>
      <c r="I194" s="267" t="s">
        <v>366</v>
      </c>
      <c r="J194" s="267"/>
      <c r="K194" s="315"/>
    </row>
    <row r="195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="1" customFormat="1" ht="18.75" customHeight="1"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</row>
    <row r="199" s="1" customFormat="1" ht="13.5">
      <c r="B199" s="254"/>
      <c r="C199" s="255"/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1">
      <c r="B200" s="257"/>
      <c r="C200" s="258" t="s">
        <v>431</v>
      </c>
      <c r="D200" s="258"/>
      <c r="E200" s="258"/>
      <c r="F200" s="258"/>
      <c r="G200" s="258"/>
      <c r="H200" s="258"/>
      <c r="I200" s="258"/>
      <c r="J200" s="258"/>
      <c r="K200" s="259"/>
    </row>
    <row r="201" s="1" customFormat="1" ht="25.5" customHeight="1">
      <c r="B201" s="257"/>
      <c r="C201" s="337" t="s">
        <v>432</v>
      </c>
      <c r="D201" s="337"/>
      <c r="E201" s="337"/>
      <c r="F201" s="337" t="s">
        <v>433</v>
      </c>
      <c r="G201" s="338"/>
      <c r="H201" s="337" t="s">
        <v>434</v>
      </c>
      <c r="I201" s="337"/>
      <c r="J201" s="337"/>
      <c r="K201" s="259"/>
    </row>
    <row r="202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="1" customFormat="1" ht="15" customHeight="1">
      <c r="B203" s="292"/>
      <c r="C203" s="267" t="s">
        <v>424</v>
      </c>
      <c r="D203" s="267"/>
      <c r="E203" s="267"/>
      <c r="F203" s="290" t="s">
        <v>44</v>
      </c>
      <c r="G203" s="267"/>
      <c r="H203" s="267" t="s">
        <v>435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45</v>
      </c>
      <c r="G204" s="267"/>
      <c r="H204" s="267" t="s">
        <v>436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48</v>
      </c>
      <c r="G205" s="267"/>
      <c r="H205" s="267" t="s">
        <v>437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46</v>
      </c>
      <c r="G206" s="267"/>
      <c r="H206" s="267" t="s">
        <v>438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 t="s">
        <v>47</v>
      </c>
      <c r="G207" s="267"/>
      <c r="H207" s="267" t="s">
        <v>439</v>
      </c>
      <c r="I207" s="267"/>
      <c r="J207" s="267"/>
      <c r="K207" s="315"/>
    </row>
    <row r="208" s="1" customFormat="1" ht="15" customHeight="1">
      <c r="B208" s="292"/>
      <c r="C208" s="267"/>
      <c r="D208" s="267"/>
      <c r="E208" s="267"/>
      <c r="F208" s="290"/>
      <c r="G208" s="267"/>
      <c r="H208" s="267"/>
      <c r="I208" s="267"/>
      <c r="J208" s="267"/>
      <c r="K208" s="315"/>
    </row>
    <row r="209" s="1" customFormat="1" ht="15" customHeight="1">
      <c r="B209" s="292"/>
      <c r="C209" s="267" t="s">
        <v>378</v>
      </c>
      <c r="D209" s="267"/>
      <c r="E209" s="267"/>
      <c r="F209" s="290" t="s">
        <v>77</v>
      </c>
      <c r="G209" s="267"/>
      <c r="H209" s="267" t="s">
        <v>440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273</v>
      </c>
      <c r="G210" s="267"/>
      <c r="H210" s="267" t="s">
        <v>274</v>
      </c>
      <c r="I210" s="267"/>
      <c r="J210" s="267"/>
      <c r="K210" s="315"/>
    </row>
    <row r="211" s="1" customFormat="1" ht="15" customHeight="1">
      <c r="B211" s="292"/>
      <c r="C211" s="267"/>
      <c r="D211" s="267"/>
      <c r="E211" s="267"/>
      <c r="F211" s="290" t="s">
        <v>271</v>
      </c>
      <c r="G211" s="267"/>
      <c r="H211" s="267" t="s">
        <v>441</v>
      </c>
      <c r="I211" s="267"/>
      <c r="J211" s="267"/>
      <c r="K211" s="315"/>
    </row>
    <row r="212" s="1" customFormat="1" ht="15" customHeight="1">
      <c r="B212" s="339"/>
      <c r="C212" s="267"/>
      <c r="D212" s="267"/>
      <c r="E212" s="267"/>
      <c r="F212" s="290" t="s">
        <v>275</v>
      </c>
      <c r="G212" s="328"/>
      <c r="H212" s="319" t="s">
        <v>276</v>
      </c>
      <c r="I212" s="319"/>
      <c r="J212" s="319"/>
      <c r="K212" s="340"/>
    </row>
    <row r="213" s="1" customFormat="1" ht="15" customHeight="1">
      <c r="B213" s="339"/>
      <c r="C213" s="267"/>
      <c r="D213" s="267"/>
      <c r="E213" s="267"/>
      <c r="F213" s="290" t="s">
        <v>277</v>
      </c>
      <c r="G213" s="328"/>
      <c r="H213" s="319" t="s">
        <v>442</v>
      </c>
      <c r="I213" s="319"/>
      <c r="J213" s="319"/>
      <c r="K213" s="340"/>
    </row>
    <row r="214" s="1" customFormat="1" ht="15" customHeight="1">
      <c r="B214" s="339"/>
      <c r="C214" s="267"/>
      <c r="D214" s="267"/>
      <c r="E214" s="267"/>
      <c r="F214" s="290"/>
      <c r="G214" s="328"/>
      <c r="H214" s="319"/>
      <c r="I214" s="319"/>
      <c r="J214" s="319"/>
      <c r="K214" s="340"/>
    </row>
    <row r="215" s="1" customFormat="1" ht="15" customHeight="1">
      <c r="B215" s="339"/>
      <c r="C215" s="267" t="s">
        <v>402</v>
      </c>
      <c r="D215" s="267"/>
      <c r="E215" s="267"/>
      <c r="F215" s="290">
        <v>1</v>
      </c>
      <c r="G215" s="328"/>
      <c r="H215" s="319" t="s">
        <v>443</v>
      </c>
      <c r="I215" s="319"/>
      <c r="J215" s="319"/>
      <c r="K215" s="340"/>
    </row>
    <row r="216" s="1" customFormat="1" ht="15" customHeight="1">
      <c r="B216" s="339"/>
      <c r="C216" s="267"/>
      <c r="D216" s="267"/>
      <c r="E216" s="267"/>
      <c r="F216" s="290">
        <v>2</v>
      </c>
      <c r="G216" s="328"/>
      <c r="H216" s="319" t="s">
        <v>444</v>
      </c>
      <c r="I216" s="319"/>
      <c r="J216" s="319"/>
      <c r="K216" s="340"/>
    </row>
    <row r="217" s="1" customFormat="1" ht="15" customHeight="1">
      <c r="B217" s="339"/>
      <c r="C217" s="267"/>
      <c r="D217" s="267"/>
      <c r="E217" s="267"/>
      <c r="F217" s="290">
        <v>3</v>
      </c>
      <c r="G217" s="328"/>
      <c r="H217" s="319" t="s">
        <v>445</v>
      </c>
      <c r="I217" s="319"/>
      <c r="J217" s="319"/>
      <c r="K217" s="340"/>
    </row>
    <row r="218" s="1" customFormat="1" ht="15" customHeight="1">
      <c r="B218" s="339"/>
      <c r="C218" s="267"/>
      <c r="D218" s="267"/>
      <c r="E218" s="267"/>
      <c r="F218" s="290">
        <v>4</v>
      </c>
      <c r="G218" s="328"/>
      <c r="H218" s="319" t="s">
        <v>446</v>
      </c>
      <c r="I218" s="319"/>
      <c r="J218" s="319"/>
      <c r="K218" s="340"/>
    </row>
    <row r="219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2024-04-02T07:03:22Z</dcterms:created>
  <dcterms:modified xsi:type="dcterms:W3CDTF">2024-04-02T07:03:27Z</dcterms:modified>
</cp:coreProperties>
</file>