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Most ev.č. 193-018 Stříbro - provizorní uložení plynu\"/>
    </mc:Choice>
  </mc:AlternateContent>
  <bookViews>
    <workbookView xWindow="480" yWindow="30" windowWidth="27795" windowHeight="123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88" i="1" l="1"/>
  <c r="G87" i="1"/>
  <c r="G86" i="1"/>
  <c r="G47" i="1" l="1"/>
  <c r="G48" i="1"/>
  <c r="E46" i="1"/>
  <c r="G46" i="1" s="1"/>
  <c r="G45" i="1"/>
  <c r="E33" i="1" l="1"/>
  <c r="E30" i="1" l="1"/>
  <c r="G30" i="1" s="1"/>
  <c r="E31" i="1"/>
  <c r="G31" i="1" s="1"/>
  <c r="E32" i="1"/>
  <c r="G32" i="1" s="1"/>
  <c r="G35" i="1" l="1"/>
  <c r="G37" i="1"/>
  <c r="G80" i="1" l="1"/>
  <c r="G104" i="1" l="1"/>
  <c r="G110" i="1"/>
  <c r="G108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5" i="1"/>
  <c r="G84" i="1"/>
  <c r="G83" i="1"/>
  <c r="G82" i="1"/>
  <c r="G81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1" i="1"/>
  <c r="G50" i="1"/>
  <c r="G49" i="1"/>
  <c r="G44" i="1"/>
  <c r="G43" i="1"/>
  <c r="G42" i="1"/>
  <c r="G34" i="1"/>
  <c r="G36" i="1"/>
  <c r="G41" i="1"/>
  <c r="G40" i="1"/>
  <c r="G39" i="1"/>
  <c r="G38" i="1"/>
  <c r="G33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52" i="1" l="1"/>
  <c r="G10" i="1"/>
  <c r="G107" i="1"/>
  <c r="G105" i="1" s="1"/>
  <c r="G103" i="1"/>
  <c r="G106" i="1" l="1"/>
  <c r="G109" i="1"/>
  <c r="G7" i="1" l="1"/>
</calcChain>
</file>

<file path=xl/sharedStrings.xml><?xml version="1.0" encoding="utf-8"?>
<sst xmlns="http://schemas.openxmlformats.org/spreadsheetml/2006/main" count="261" uniqueCount="176">
  <si>
    <t>kpl</t>
  </si>
  <si>
    <t>VP</t>
  </si>
  <si>
    <t>VRN</t>
  </si>
  <si>
    <t>VRN4</t>
  </si>
  <si>
    <t>045002000</t>
  </si>
  <si>
    <t>Kompletační a koordinační činnost</t>
  </si>
  <si>
    <t>SO 201</t>
  </si>
  <si>
    <t>Odstranění podkladů nebo krytů při překopech inženýrských sítí s přemístěním hmot na skládku ve vzdálenosti do 3 m nebo s naložením na dopravní prostředek strojně plochy jednotlivě do 15 m2 živičných, o tl. vrstvy do 50 mm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</si>
  <si>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</si>
  <si>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</si>
  <si>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</si>
  <si>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Frézování živičného podkladu nebo krytu s naložením na dopravní prostředek plochy do 500 m2 bez překážek v trase pruhu šířky přes 0,5 m do 1 m, tloušťky vrstvy 40 mm</t>
  </si>
  <si>
    <t>Vytrhání obrub s vybouráním lože, s přemístěním hmot na skládku na vzdálenost do 3 m nebo s naložením na dopravní prostředek chodníkových ležatých</t>
  </si>
  <si>
    <t>Vytrhání obrub s vybouráním lože, s přemístěním hmot na skládku na vzdálenost do 3 m nebo s naložením na dopravní prostředek silničních ležatých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</si>
  <si>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</si>
  <si>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</si>
  <si>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Pomocné konstrukce při zabezpečení výkopu vodorovné pochozí přechodová lávka délky do 2 m včetně zábradlí zřízení</t>
  </si>
  <si>
    <t>Pomocné konstrukce při zabezpečení výkopu vodorovné pochozí přechodová lávka délky do 2 m včetně zábradlí odstranění</t>
  </si>
  <si>
    <t>Pomocné konstrukce při zabezpečení výkopu svislé ocelové mobilní oplocení, výšky do 1,5 m panely s reflexními signalizačními pruhy zřízení</t>
  </si>
  <si>
    <t>Pomocné konstrukce při zabezpečení výkopu svislé ocelové mobilní oplocení, výšky do 1,5 m panely s reflexními signalizačními pruhy odstranění</t>
  </si>
  <si>
    <t>Sejmutí ornice strojně při souvislé ploše do 100 m2, tl. vrstvy do 200 mm</t>
  </si>
  <si>
    <t>Hloubení nezapažených jam ručně s urovnáním dna do předepsaného profilu a spádu v hornině třídy těžitelnosti I skupiny 3 soudržných</t>
  </si>
  <si>
    <t>Hloubení nezapažených jam a zářezů strojně s urovnáním dna do předepsaného profilu a spádu v hornině třídy těžitelnosti I skupiny 3 do 20 m3</t>
  </si>
  <si>
    <t>Hloubení nezapažených rýh šířky do 800 mm strojně s urovnáním dna do předepsaného profilu a spádu v hornině třídy těžitelnosti I skupiny 3 do 20 m3</t>
  </si>
  <si>
    <t>Zřízení pažení a rozepření stěn rýh pro podzemní vedení příložné pro jakoukoliv mezerovitost, hloubky do 2 m</t>
  </si>
  <si>
    <t>Odstranění pažení a rozepření stěn rýh pro podzemní vedení s uložením materiálu na vzdálenost do 3 m od kraje výkopu příložné, hloubky do 2 m</t>
  </si>
  <si>
    <t>Zásyp sypaninou z jakékoliv horniny strojně s uložením výkopku ve vrstvách se zhutněním jam, šachet, rýh nebo kolem objektů v těchto vykopávkách</t>
  </si>
  <si>
    <t>Rozprostření a urovnání ornice v rovině nebo ve svahu sklonu do 1:5 strojně při souvislé ploše do 100 m2, tl. vrstvy do 200 mm</t>
  </si>
  <si>
    <t>Úprava pláně vyrovnáním výškových rozdílů strojně v hornině třídy těžitelnosti I, skupiny 1 až 3 bez zhutnění</t>
  </si>
  <si>
    <t>Založení trávníku na půdě předem připravené plochy do 1000 m2 výsevem včetně utažení parkového v rovině nebo na svahu do 1:5</t>
  </si>
  <si>
    <t>osivo směs travní parková</t>
  </si>
  <si>
    <t>Podklad ze štěrkodrti ŠD s rozprostřením a zhutněním plochy jednotlivě do 100 m2, po zhutnění tl. 300 mm</t>
  </si>
  <si>
    <t>Podklad z mechanicky zpevněného kameniva MZK (minerální beton) s rozprostřením a s hutněním, po zhutnění tl. 150 mm</t>
  </si>
  <si>
    <t>Řezání stávajícího živičného krytu nebo podkladu hloubky přes 50 do 100 mm</t>
  </si>
  <si>
    <t>Vytyčení sítí před zahájením výstavby</t>
  </si>
  <si>
    <r>
      <t xml:space="preserve">Rozsah dočasných záborů pozemků pro stanovení výše poplatku,15 dní -2 etapy </t>
    </r>
    <r>
      <rPr>
        <sz val="10"/>
        <color indexed="10"/>
        <rFont val="Arial Narrow"/>
        <family val="2"/>
        <charset val="238"/>
      </rPr>
      <t>-zajistí objednatel</t>
    </r>
  </si>
  <si>
    <t>Hutnící zkoušky</t>
  </si>
  <si>
    <t>PE 100 RC d 315 (315x17,9), SDR 17,6</t>
  </si>
  <si>
    <t>PE 100 RC d 160 (160x9,1), SDR 17,6</t>
  </si>
  <si>
    <t>PE 100 RC d 110 (110x6,3), SDR 17,6</t>
  </si>
  <si>
    <t>Ocelové potrubí DN 400</t>
  </si>
  <si>
    <t>Potrubní objímka DN 80, DIN 3567</t>
  </si>
  <si>
    <t>Atypické kluzné vedení (Ohnuté z pasoviny 535 x 30 x 8)</t>
  </si>
  <si>
    <t>Šrouby M12 x 45 mm - pozink</t>
  </si>
  <si>
    <t>Zátka balonovacího hrdla 4´ ocel DN 400</t>
  </si>
  <si>
    <t>Balonovací hrdla ocel DN 400</t>
  </si>
  <si>
    <t>Balonovací hrdla PE d 160</t>
  </si>
  <si>
    <t>Balonovací hrdla PE d 315</t>
  </si>
  <si>
    <t>Mechanické Dýnko PE d 315</t>
  </si>
  <si>
    <t>Mechanické Dýnko ocel DN 400</t>
  </si>
  <si>
    <t>T-kus PE d160/110</t>
  </si>
  <si>
    <t>T-kus PE d110/63</t>
  </si>
  <si>
    <t>Elektrospojka PE d315</t>
  </si>
  <si>
    <t>Elektrospojka PE d160</t>
  </si>
  <si>
    <t>Elektrospojka PE d110</t>
  </si>
  <si>
    <t xml:space="preserve">Koleno 90° PE d160 </t>
  </si>
  <si>
    <t>Koleno 45° PE d160</t>
  </si>
  <si>
    <t>Redukce PE d 160/110</t>
  </si>
  <si>
    <t>Přechodka Ocel DN100 / PE d110</t>
  </si>
  <si>
    <t>Kulový kohout 4´</t>
  </si>
  <si>
    <t>Kulový kohout 2´</t>
  </si>
  <si>
    <t>Signalizační fólie</t>
  </si>
  <si>
    <t>Signalizační vodič CY ø 2,5 mm2</t>
  </si>
  <si>
    <t>Schuck DN 400</t>
  </si>
  <si>
    <t>šoupě d 160 - vevařovací s PE konci</t>
  </si>
  <si>
    <t>Přerušení průtoku plynu balony vloženými ručně v plastovém potrubí dn do 225 mm</t>
  </si>
  <si>
    <t>Přerušení průtoku plynu balony vloženými ručně v plastovém potrubí dn do 315 mm</t>
  </si>
  <si>
    <t>Tlakové zkoušky hlavní vzduchem 0,6 MPa DN 150</t>
  </si>
  <si>
    <t>Čištění potrubí DN 200</t>
  </si>
  <si>
    <t>Odplynění a inertizace ocelového potrubí DN přes 300 mm</t>
  </si>
  <si>
    <t>Odplynění stávajících plynovodů NTL d 160, které budou dočasně demontovány</t>
  </si>
  <si>
    <t>Osazení balonovacího hrdla 2´ocel DN400 pro BYPASS</t>
  </si>
  <si>
    <t xml:space="preserve">Odpoj potrubí PE d 315  vč. administrativního zajištění </t>
  </si>
  <si>
    <t xml:space="preserve">Odpoj potrubí ocel DN 400 vč. administrativního zajištění </t>
  </si>
  <si>
    <t>Propoj na stávající plynovod PE d 315 potrubím PE d 315 vč. administrativního zajištění</t>
  </si>
  <si>
    <t>Propoj na stávající plynovod ocel DN 400  potrubím ocel DN 400 vč. administrativního zajištění</t>
  </si>
  <si>
    <t>Propojení signaliz. vodičem</t>
  </si>
  <si>
    <t xml:space="preserve">Vpuštění plynu, odvzdušnění stávajícího ocel potrubí DN 400 a uvedení do provozu </t>
  </si>
  <si>
    <t>Vpuštění plynu, odvzdušnění nového PE d 160 plynovodu a uvedení do provozu</t>
  </si>
  <si>
    <t>Řezání PE potrubí  d315</t>
  </si>
  <si>
    <t>Řezání ocelového potrubí  DN 400</t>
  </si>
  <si>
    <t>m2</t>
  </si>
  <si>
    <t>m</t>
  </si>
  <si>
    <t xml:space="preserve">ks </t>
  </si>
  <si>
    <t>ks</t>
  </si>
  <si>
    <t xml:space="preserve">m </t>
  </si>
  <si>
    <t>m3</t>
  </si>
  <si>
    <t>m³</t>
  </si>
  <si>
    <t>m²</t>
  </si>
  <si>
    <t>kg</t>
  </si>
  <si>
    <t xml:space="preserve">m² </t>
  </si>
  <si>
    <t>Jednotková cena</t>
  </si>
  <si>
    <t>Číslo</t>
  </si>
  <si>
    <t>Kód</t>
  </si>
  <si>
    <t>Popis</t>
  </si>
  <si>
    <t>MJ</t>
  </si>
  <si>
    <t>Množstí</t>
  </si>
  <si>
    <t>Cena celkem (bez DPH)</t>
  </si>
  <si>
    <t>0057241</t>
  </si>
  <si>
    <t>R pol 2</t>
  </si>
  <si>
    <t>R pol 3</t>
  </si>
  <si>
    <t>R pol 4</t>
  </si>
  <si>
    <t>230R</t>
  </si>
  <si>
    <t>Mat 1</t>
  </si>
  <si>
    <t>Mat 3</t>
  </si>
  <si>
    <t>Mat 4</t>
  </si>
  <si>
    <t>Mat 5</t>
  </si>
  <si>
    <t>Mat 6</t>
  </si>
  <si>
    <t>Mat 7</t>
  </si>
  <si>
    <t>Mat 8</t>
  </si>
  <si>
    <t>Mat 9</t>
  </si>
  <si>
    <t>Mat 10</t>
  </si>
  <si>
    <t>Mat 11</t>
  </si>
  <si>
    <t>Mat 12</t>
  </si>
  <si>
    <t>Mat 13</t>
  </si>
  <si>
    <t>Mat 14</t>
  </si>
  <si>
    <t>Mat 15</t>
  </si>
  <si>
    <t>Mat 16</t>
  </si>
  <si>
    <t>Mat 17</t>
  </si>
  <si>
    <t>Mat 18</t>
  </si>
  <si>
    <t>Mat 19</t>
  </si>
  <si>
    <t>Mat 20</t>
  </si>
  <si>
    <t>Mat 21</t>
  </si>
  <si>
    <t>Mat 22</t>
  </si>
  <si>
    <t>Mat 23</t>
  </si>
  <si>
    <t>Mat 24</t>
  </si>
  <si>
    <t>Mat 25</t>
  </si>
  <si>
    <t>Mat 26</t>
  </si>
  <si>
    <t>230208R</t>
  </si>
  <si>
    <t>R pol 5</t>
  </si>
  <si>
    <t>R pol 6</t>
  </si>
  <si>
    <t>R pol 7</t>
  </si>
  <si>
    <t>R pol 8</t>
  </si>
  <si>
    <t>R pol 9</t>
  </si>
  <si>
    <t>R pol 10</t>
  </si>
  <si>
    <t>R pol 11</t>
  </si>
  <si>
    <t>R pol 12</t>
  </si>
  <si>
    <t>R pol 13</t>
  </si>
  <si>
    <t>Montáže plynovodů</t>
  </si>
  <si>
    <t>MOST EV. Č. 193-018 Stříbro  - Provizorní uložení plynu</t>
  </si>
  <si>
    <t>Zemní práce a komunikace</t>
  </si>
  <si>
    <t>Stavba:</t>
  </si>
  <si>
    <t>SO 201 MOST EV. Č. 193-018 Stříbro  - Provizorní uložení plynu</t>
  </si>
  <si>
    <t>Mat 2</t>
  </si>
  <si>
    <t>T-kus PE d160/160</t>
  </si>
  <si>
    <t>Mat 27</t>
  </si>
  <si>
    <t>Mat 28</t>
  </si>
  <si>
    <t>Mat 29</t>
  </si>
  <si>
    <t>t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</si>
  <si>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</si>
  <si>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175151101</t>
  </si>
  <si>
    <t>Štěrkopísek frakce 0/8</t>
  </si>
  <si>
    <t>58337303</t>
  </si>
  <si>
    <t>Štěrkodrť 0-32</t>
  </si>
  <si>
    <t>58344171</t>
  </si>
  <si>
    <t>174151101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</si>
  <si>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</si>
  <si>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</si>
  <si>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</si>
  <si>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Poplatek za uložení ze sypaniny na kládce - zemina</t>
  </si>
  <si>
    <t>Vodorovná doprava suti bez naložení, ale se složením a s hrubým urovnáním ze sypkých materiálů, na vzdálenost do 1 km</t>
  </si>
  <si>
    <t>997221551</t>
  </si>
  <si>
    <t>Vodorovná doprava suti bez naložení, ale se složením a s hrubým urovnáním Příplatek k ceně za každý další započatý 1 km přes 1 km</t>
  </si>
  <si>
    <t>997221559</t>
  </si>
  <si>
    <t>Poplatek za uložení ze sypaniny na kládce - kamenivo</t>
  </si>
  <si>
    <t>Poplatek za uložení na skládce - živice</t>
  </si>
  <si>
    <t>Montážní práce - Provizorní uložení plynu d 160, demontáž stávajícího ocelového potrubí DN 400, opětovná montáž potrubí DN 400</t>
  </si>
  <si>
    <t>230200242</t>
  </si>
  <si>
    <t>Přerušení průtoku plynu balony vloženými ručně - opětovné vložení v plastovém potrubí dn do 225 mm</t>
  </si>
  <si>
    <t>230200243</t>
  </si>
  <si>
    <t>Přerušení průtoku plynu balony vloženými ručně - opětovné vložení v plastovém potrubí dn do 315 mm</t>
  </si>
  <si>
    <t>230200215</t>
  </si>
  <si>
    <t>Přerušení průtoku plynu balony vloženými ručně v ocelovém potrubí DN do 400 mm</t>
  </si>
  <si>
    <t>230200235</t>
  </si>
  <si>
    <t>Přerušení průtoku plynu balony vloženými ručně - opětovné vložení v ocelovém potrubí DN do 400 mm</t>
  </si>
  <si>
    <t>162651112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</si>
</sst>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10"/>
      <name val="Arial Narrow"/>
      <family val="2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893C6"/>
        <bgColor auto="1"/>
      </patternFill>
    </fill>
    <fill>
      <patternFill patternType="solid">
        <fgColor rgb="FF95B3D7"/>
        <bgColor auto="1"/>
      </patternFill>
    </fill>
    <fill>
      <patternFill patternType="solid">
        <fgColor rgb="FFDCE6F1"/>
        <bgColor auto="1"/>
      </patternFill>
    </fill>
    <fill>
      <patternFill patternType="solid">
        <fgColor rgb="FFFAF2C9"/>
        <bgColor auto="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49" fontId="1" fillId="3" borderId="0" xfId="0" applyNumberFormat="1" applyFont="1" applyFill="1"/>
    <xf numFmtId="0" fontId="0" fillId="4" borderId="0" xfId="0" applyFill="1"/>
    <xf numFmtId="49" fontId="1" fillId="4" borderId="0" xfId="0" applyNumberFormat="1" applyFont="1" applyFill="1"/>
    <xf numFmtId="0" fontId="0" fillId="2" borderId="0" xfId="0" applyFill="1" applyBorder="1"/>
    <xf numFmtId="0" fontId="0" fillId="2" borderId="0" xfId="0" applyFill="1" applyBorder="1" applyProtection="1">
      <protection locked="0"/>
    </xf>
    <xf numFmtId="4" fontId="1" fillId="2" borderId="0" xfId="0" applyNumberFormat="1" applyFont="1" applyFill="1" applyBorder="1"/>
    <xf numFmtId="0" fontId="0" fillId="3" borderId="0" xfId="0" applyFill="1" applyBorder="1"/>
    <xf numFmtId="0" fontId="0" fillId="3" borderId="0" xfId="0" applyFill="1" applyBorder="1" applyProtection="1">
      <protection locked="0"/>
    </xf>
    <xf numFmtId="4" fontId="1" fillId="3" borderId="0" xfId="0" applyNumberFormat="1" applyFont="1" applyFill="1" applyBorder="1"/>
    <xf numFmtId="0" fontId="0" fillId="4" borderId="0" xfId="0" applyFill="1" applyBorder="1" applyProtection="1">
      <protection locked="0"/>
    </xf>
    <xf numFmtId="4" fontId="1" fillId="4" borderId="0" xfId="0" applyNumberFormat="1" applyFont="1" applyFill="1" applyBorder="1"/>
    <xf numFmtId="0" fontId="0" fillId="0" borderId="0" xfId="0" applyBorder="1"/>
    <xf numFmtId="0" fontId="1" fillId="4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4" fillId="6" borderId="0" xfId="0" applyFont="1" applyFill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49" fontId="4" fillId="2" borderId="0" xfId="0" applyNumberFormat="1" applyFont="1" applyFill="1"/>
    <xf numFmtId="0" fontId="4" fillId="2" borderId="0" xfId="0" applyFont="1" applyFill="1" applyAlignment="1">
      <alignment wrapText="1"/>
    </xf>
    <xf numFmtId="0" fontId="2" fillId="0" borderId="0" xfId="0" applyFont="1"/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vertical="top"/>
    </xf>
    <xf numFmtId="0" fontId="0" fillId="4" borderId="0" xfId="0" applyFill="1" applyAlignment="1">
      <alignment vertical="top"/>
    </xf>
    <xf numFmtId="49" fontId="1" fillId="4" borderId="0" xfId="0" applyNumberFormat="1" applyFont="1" applyFill="1" applyAlignment="1">
      <alignment vertical="top"/>
    </xf>
    <xf numFmtId="0" fontId="0" fillId="5" borderId="1" xfId="0" applyFill="1" applyBorder="1" applyAlignment="1" applyProtection="1">
      <alignment horizontal="left" vertical="top"/>
      <protection locked="0"/>
    </xf>
    <xf numFmtId="49" fontId="0" fillId="5" borderId="1" xfId="0" applyNumberFormat="1" applyFill="1" applyBorder="1" applyAlignment="1" applyProtection="1">
      <alignment vertical="top"/>
      <protection locked="0"/>
    </xf>
    <xf numFmtId="0" fontId="0" fillId="3" borderId="0" xfId="0" applyFill="1" applyAlignment="1">
      <alignment vertical="top"/>
    </xf>
    <xf numFmtId="49" fontId="1" fillId="3" borderId="0" xfId="0" applyNumberFormat="1" applyFont="1" applyFill="1" applyAlignment="1">
      <alignment vertical="top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4" fontId="0" fillId="5" borderId="1" xfId="0" applyNumberFormat="1" applyFill="1" applyBorder="1" applyAlignment="1" applyProtection="1">
      <alignment vertical="top"/>
      <protection locked="0"/>
    </xf>
    <xf numFmtId="4" fontId="0" fillId="0" borderId="1" xfId="0" applyNumberFormat="1" applyBorder="1" applyAlignment="1">
      <alignment vertical="top"/>
    </xf>
    <xf numFmtId="0" fontId="0" fillId="0" borderId="2" xfId="0" applyBorder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0" fillId="4" borderId="0" xfId="0" applyFill="1" applyBorder="1" applyAlignment="1" applyProtection="1">
      <alignment vertical="top"/>
      <protection locked="0"/>
    </xf>
    <xf numFmtId="4" fontId="1" fillId="4" borderId="0" xfId="0" applyNumberFormat="1" applyFont="1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4" borderId="4" xfId="0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164" fontId="0" fillId="5" borderId="1" xfId="0" applyNumberFormat="1" applyFill="1" applyBorder="1" applyAlignment="1" applyProtection="1">
      <alignment vertical="top"/>
      <protection locked="0"/>
    </xf>
    <xf numFmtId="0" fontId="1" fillId="3" borderId="0" xfId="0" applyFont="1" applyFill="1" applyAlignment="1">
      <alignment vertical="top" wrapText="1"/>
    </xf>
    <xf numFmtId="0" fontId="0" fillId="3" borderId="5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" fontId="1" fillId="3" borderId="0" xfId="0" applyNumberFormat="1" applyFont="1" applyFill="1" applyBorder="1" applyAlignment="1">
      <alignment vertical="top"/>
    </xf>
    <xf numFmtId="0" fontId="0" fillId="4" borderId="5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6" xfId="0" applyFill="1" applyBorder="1" applyAlignment="1" applyProtection="1">
      <alignment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tabSelected="1" zoomScale="70" zoomScaleNormal="70" workbookViewId="0">
      <selection activeCell="H13" sqref="H13"/>
    </sheetView>
  </sheetViews>
  <sheetFormatPr defaultRowHeight="15" x14ac:dyDescent="0.25"/>
  <cols>
    <col min="1" max="1" width="5.42578125" customWidth="1"/>
    <col min="2" max="2" width="11.140625" customWidth="1"/>
    <col min="3" max="3" width="69" customWidth="1"/>
    <col min="4" max="4" width="9.140625" customWidth="1"/>
    <col min="5" max="5" width="11.28515625" customWidth="1"/>
    <col min="6" max="6" width="12.140625" customWidth="1"/>
    <col min="7" max="7" width="12.7109375" customWidth="1"/>
  </cols>
  <sheetData>
    <row r="1" spans="1:7" ht="21.75" customHeight="1" x14ac:dyDescent="0.25">
      <c r="A1" s="24" t="s">
        <v>141</v>
      </c>
      <c r="B1" s="24"/>
      <c r="C1" s="24" t="s">
        <v>142</v>
      </c>
    </row>
    <row r="2" spans="1:7" hidden="1" x14ac:dyDescent="0.25"/>
    <row r="5" spans="1:7" ht="4.5" customHeight="1" x14ac:dyDescent="0.25">
      <c r="E5" s="14"/>
      <c r="F5" s="14"/>
      <c r="G5" s="14"/>
    </row>
    <row r="6" spans="1:7" ht="36" customHeight="1" x14ac:dyDescent="0.25">
      <c r="A6" s="19" t="s">
        <v>92</v>
      </c>
      <c r="B6" s="19" t="s">
        <v>93</v>
      </c>
      <c r="C6" s="19" t="s">
        <v>94</v>
      </c>
      <c r="D6" s="20" t="s">
        <v>95</v>
      </c>
      <c r="E6" s="20" t="s">
        <v>96</v>
      </c>
      <c r="F6" s="20" t="s">
        <v>91</v>
      </c>
      <c r="G6" s="20" t="s">
        <v>97</v>
      </c>
    </row>
    <row r="7" spans="1:7" x14ac:dyDescent="0.25">
      <c r="A7" s="1"/>
      <c r="B7" s="22" t="s">
        <v>6</v>
      </c>
      <c r="C7" s="23" t="s">
        <v>139</v>
      </c>
      <c r="D7" s="6"/>
      <c r="E7" s="6"/>
      <c r="F7" s="7"/>
      <c r="G7" s="8">
        <f>G10+G52+G105</f>
        <v>0</v>
      </c>
    </row>
    <row r="8" spans="1:7" ht="15" hidden="1" customHeight="1" x14ac:dyDescent="0.25">
      <c r="A8" s="2"/>
      <c r="B8" s="3"/>
      <c r="C8" s="16"/>
      <c r="D8" s="9"/>
      <c r="E8" s="9"/>
      <c r="F8" s="10"/>
      <c r="G8" s="11"/>
    </row>
    <row r="9" spans="1:7" hidden="1" x14ac:dyDescent="0.25">
      <c r="A9" s="4"/>
      <c r="B9" s="5"/>
      <c r="C9" s="15"/>
      <c r="D9" s="17"/>
      <c r="E9" s="17"/>
      <c r="F9" s="12"/>
      <c r="G9" s="13"/>
    </row>
    <row r="10" spans="1:7" ht="15" customHeight="1" x14ac:dyDescent="0.25">
      <c r="A10" s="4"/>
      <c r="B10" s="5"/>
      <c r="C10" s="21" t="s">
        <v>140</v>
      </c>
      <c r="D10" s="17"/>
      <c r="E10" s="18"/>
      <c r="F10" s="12"/>
      <c r="G10" s="13">
        <f>SUM(G11:G51)</f>
        <v>0</v>
      </c>
    </row>
    <row r="11" spans="1:7" ht="60" x14ac:dyDescent="0.25">
      <c r="A11" s="25">
        <v>1</v>
      </c>
      <c r="B11" s="26">
        <v>113107441</v>
      </c>
      <c r="C11" s="37" t="s">
        <v>7</v>
      </c>
      <c r="D11" s="33" t="s">
        <v>81</v>
      </c>
      <c r="E11" s="34">
        <v>11</v>
      </c>
      <c r="F11" s="35"/>
      <c r="G11" s="36">
        <f>E11*F11</f>
        <v>0</v>
      </c>
    </row>
    <row r="12" spans="1:7" ht="60" x14ac:dyDescent="0.25">
      <c r="A12" s="25">
        <v>2</v>
      </c>
      <c r="B12" s="26">
        <v>113107442</v>
      </c>
      <c r="C12" s="37" t="s">
        <v>8</v>
      </c>
      <c r="D12" s="33" t="s">
        <v>81</v>
      </c>
      <c r="E12" s="34">
        <v>15</v>
      </c>
      <c r="F12" s="35"/>
      <c r="G12" s="36">
        <f t="shared" ref="G12:G84" si="0">E12*F12</f>
        <v>0</v>
      </c>
    </row>
    <row r="13" spans="1:7" ht="63.75" customHeight="1" x14ac:dyDescent="0.25">
      <c r="A13" s="25">
        <v>3</v>
      </c>
      <c r="B13" s="26">
        <v>113107522</v>
      </c>
      <c r="C13" s="37" t="s">
        <v>9</v>
      </c>
      <c r="D13" s="33" t="s">
        <v>81</v>
      </c>
      <c r="E13" s="34">
        <v>4</v>
      </c>
      <c r="F13" s="35"/>
      <c r="G13" s="36">
        <f t="shared" si="0"/>
        <v>0</v>
      </c>
    </row>
    <row r="14" spans="1:7" ht="63.75" customHeight="1" x14ac:dyDescent="0.25">
      <c r="A14" s="25">
        <v>4</v>
      </c>
      <c r="B14" s="26">
        <v>113107523</v>
      </c>
      <c r="C14" s="37" t="s">
        <v>10</v>
      </c>
      <c r="D14" s="33" t="s">
        <v>81</v>
      </c>
      <c r="E14" s="34">
        <v>6</v>
      </c>
      <c r="F14" s="35"/>
      <c r="G14" s="36">
        <f t="shared" si="0"/>
        <v>0</v>
      </c>
    </row>
    <row r="15" spans="1:7" ht="45" x14ac:dyDescent="0.25">
      <c r="A15" s="25">
        <v>5</v>
      </c>
      <c r="B15" s="26">
        <v>113154122</v>
      </c>
      <c r="C15" s="37" t="s">
        <v>11</v>
      </c>
      <c r="D15" s="33" t="s">
        <v>81</v>
      </c>
      <c r="E15" s="34">
        <v>13</v>
      </c>
      <c r="F15" s="35"/>
      <c r="G15" s="36">
        <f t="shared" si="0"/>
        <v>0</v>
      </c>
    </row>
    <row r="16" spans="1:7" ht="45" x14ac:dyDescent="0.25">
      <c r="A16" s="25">
        <v>6</v>
      </c>
      <c r="B16" s="26">
        <v>113201111</v>
      </c>
      <c r="C16" s="37" t="s">
        <v>12</v>
      </c>
      <c r="D16" s="33" t="s">
        <v>82</v>
      </c>
      <c r="E16" s="34">
        <v>2</v>
      </c>
      <c r="F16" s="35"/>
      <c r="G16" s="36">
        <f t="shared" si="0"/>
        <v>0</v>
      </c>
    </row>
    <row r="17" spans="1:7" ht="45" x14ac:dyDescent="0.25">
      <c r="A17" s="25">
        <v>7</v>
      </c>
      <c r="B17" s="26">
        <v>113201112</v>
      </c>
      <c r="C17" s="37" t="s">
        <v>13</v>
      </c>
      <c r="D17" s="33" t="s">
        <v>82</v>
      </c>
      <c r="E17" s="34">
        <v>2</v>
      </c>
      <c r="F17" s="35"/>
      <c r="G17" s="36">
        <f t="shared" si="0"/>
        <v>0</v>
      </c>
    </row>
    <row r="18" spans="1:7" ht="75" x14ac:dyDescent="0.25">
      <c r="A18" s="25">
        <v>8</v>
      </c>
      <c r="B18" s="26">
        <v>119001401</v>
      </c>
      <c r="C18" s="37" t="s">
        <v>14</v>
      </c>
      <c r="D18" s="33" t="s">
        <v>82</v>
      </c>
      <c r="E18" s="34">
        <v>4</v>
      </c>
      <c r="F18" s="35"/>
      <c r="G18" s="36">
        <f t="shared" si="0"/>
        <v>0</v>
      </c>
    </row>
    <row r="19" spans="1:7" ht="75" x14ac:dyDescent="0.25">
      <c r="A19" s="25">
        <v>9</v>
      </c>
      <c r="B19" s="26">
        <v>119001421</v>
      </c>
      <c r="C19" s="37" t="s">
        <v>15</v>
      </c>
      <c r="D19" s="33" t="s">
        <v>82</v>
      </c>
      <c r="E19" s="34">
        <v>4</v>
      </c>
      <c r="F19" s="35"/>
      <c r="G19" s="36">
        <f t="shared" si="0"/>
        <v>0</v>
      </c>
    </row>
    <row r="20" spans="1:7" ht="30" x14ac:dyDescent="0.25">
      <c r="A20" s="25">
        <v>10</v>
      </c>
      <c r="B20" s="26">
        <v>119002121</v>
      </c>
      <c r="C20" s="37" t="s">
        <v>16</v>
      </c>
      <c r="D20" s="33" t="s">
        <v>83</v>
      </c>
      <c r="E20" s="34">
        <v>1</v>
      </c>
      <c r="F20" s="35"/>
      <c r="G20" s="36">
        <f t="shared" si="0"/>
        <v>0</v>
      </c>
    </row>
    <row r="21" spans="1:7" ht="30" x14ac:dyDescent="0.25">
      <c r="A21" s="25">
        <v>11</v>
      </c>
      <c r="B21" s="26">
        <v>119002122</v>
      </c>
      <c r="C21" s="37" t="s">
        <v>17</v>
      </c>
      <c r="D21" s="33" t="s">
        <v>84</v>
      </c>
      <c r="E21" s="34">
        <v>1</v>
      </c>
      <c r="F21" s="35"/>
      <c r="G21" s="36">
        <f t="shared" si="0"/>
        <v>0</v>
      </c>
    </row>
    <row r="22" spans="1:7" ht="30" x14ac:dyDescent="0.25">
      <c r="A22" s="25">
        <v>12</v>
      </c>
      <c r="B22" s="26">
        <v>119003211</v>
      </c>
      <c r="C22" s="37" t="s">
        <v>18</v>
      </c>
      <c r="D22" s="33" t="s">
        <v>85</v>
      </c>
      <c r="E22" s="34">
        <v>35</v>
      </c>
      <c r="F22" s="35"/>
      <c r="G22" s="36">
        <f t="shared" si="0"/>
        <v>0</v>
      </c>
    </row>
    <row r="23" spans="1:7" ht="45" x14ac:dyDescent="0.25">
      <c r="A23" s="25">
        <v>13</v>
      </c>
      <c r="B23" s="26">
        <v>119003212</v>
      </c>
      <c r="C23" s="37" t="s">
        <v>19</v>
      </c>
      <c r="D23" s="33" t="s">
        <v>82</v>
      </c>
      <c r="E23" s="34">
        <v>35</v>
      </c>
      <c r="F23" s="35"/>
      <c r="G23" s="36">
        <f t="shared" si="0"/>
        <v>0</v>
      </c>
    </row>
    <row r="24" spans="1:7" x14ac:dyDescent="0.25">
      <c r="A24" s="25">
        <v>14</v>
      </c>
      <c r="B24" s="26">
        <v>121151103</v>
      </c>
      <c r="C24" s="37" t="s">
        <v>20</v>
      </c>
      <c r="D24" s="33" t="s">
        <v>81</v>
      </c>
      <c r="E24" s="34">
        <v>4.4000000000000004</v>
      </c>
      <c r="F24" s="35"/>
      <c r="G24" s="36">
        <f t="shared" si="0"/>
        <v>0</v>
      </c>
    </row>
    <row r="25" spans="1:7" ht="55.5" customHeight="1" x14ac:dyDescent="0.25">
      <c r="A25" s="25">
        <v>15</v>
      </c>
      <c r="B25" s="26">
        <v>131213701</v>
      </c>
      <c r="C25" s="37" t="s">
        <v>21</v>
      </c>
      <c r="D25" s="33" t="s">
        <v>86</v>
      </c>
      <c r="E25" s="34">
        <v>1.8</v>
      </c>
      <c r="F25" s="35"/>
      <c r="G25" s="36">
        <f t="shared" si="0"/>
        <v>0</v>
      </c>
    </row>
    <row r="26" spans="1:7" ht="45" x14ac:dyDescent="0.25">
      <c r="A26" s="25">
        <v>16</v>
      </c>
      <c r="B26" s="26">
        <v>131251100</v>
      </c>
      <c r="C26" s="37" t="s">
        <v>22</v>
      </c>
      <c r="D26" s="33" t="s">
        <v>86</v>
      </c>
      <c r="E26" s="34">
        <v>16.2</v>
      </c>
      <c r="F26" s="35"/>
      <c r="G26" s="36">
        <f t="shared" si="0"/>
        <v>0</v>
      </c>
    </row>
    <row r="27" spans="1:7" ht="45" x14ac:dyDescent="0.25">
      <c r="A27" s="25">
        <v>17</v>
      </c>
      <c r="B27" s="26">
        <v>132251101</v>
      </c>
      <c r="C27" s="37" t="s">
        <v>23</v>
      </c>
      <c r="D27" s="33" t="s">
        <v>86</v>
      </c>
      <c r="E27" s="34">
        <v>7.1</v>
      </c>
      <c r="F27" s="35"/>
      <c r="G27" s="36">
        <f t="shared" si="0"/>
        <v>0</v>
      </c>
    </row>
    <row r="28" spans="1:7" ht="30" x14ac:dyDescent="0.25">
      <c r="A28" s="25">
        <v>18</v>
      </c>
      <c r="B28" s="26">
        <v>151101101</v>
      </c>
      <c r="C28" s="37" t="s">
        <v>24</v>
      </c>
      <c r="D28" s="33" t="s">
        <v>81</v>
      </c>
      <c r="E28" s="34">
        <v>42</v>
      </c>
      <c r="F28" s="35"/>
      <c r="G28" s="36">
        <f t="shared" si="0"/>
        <v>0</v>
      </c>
    </row>
    <row r="29" spans="1:7" ht="30" x14ac:dyDescent="0.25">
      <c r="A29" s="25">
        <v>19</v>
      </c>
      <c r="B29" s="26">
        <v>151101111</v>
      </c>
      <c r="C29" s="37" t="s">
        <v>25</v>
      </c>
      <c r="D29" s="33" t="s">
        <v>81</v>
      </c>
      <c r="E29" s="34">
        <v>42</v>
      </c>
      <c r="F29" s="35"/>
      <c r="G29" s="36">
        <f t="shared" si="0"/>
        <v>0</v>
      </c>
    </row>
    <row r="30" spans="1:7" ht="65.25" customHeight="1" x14ac:dyDescent="0.25">
      <c r="A30" s="25">
        <v>20</v>
      </c>
      <c r="B30" s="26" t="s">
        <v>157</v>
      </c>
      <c r="C30" s="37" t="s">
        <v>156</v>
      </c>
      <c r="D30" s="33" t="s">
        <v>86</v>
      </c>
      <c r="E30" s="34">
        <f>E33</f>
        <v>7.3000000000000025</v>
      </c>
      <c r="F30" s="35"/>
      <c r="G30" s="36">
        <f t="shared" si="0"/>
        <v>0</v>
      </c>
    </row>
    <row r="31" spans="1:7" ht="58.5" customHeight="1" x14ac:dyDescent="0.25">
      <c r="A31" s="25">
        <v>21</v>
      </c>
      <c r="B31" s="26" t="s">
        <v>175</v>
      </c>
      <c r="C31" s="37" t="s">
        <v>158</v>
      </c>
      <c r="D31" s="33" t="s">
        <v>86</v>
      </c>
      <c r="E31" s="34">
        <f>E36+E34</f>
        <v>17.8</v>
      </c>
      <c r="F31" s="35"/>
      <c r="G31" s="36">
        <f t="shared" si="0"/>
        <v>0</v>
      </c>
    </row>
    <row r="32" spans="1:7" x14ac:dyDescent="0.25">
      <c r="A32" s="25">
        <v>22</v>
      </c>
      <c r="B32" s="26"/>
      <c r="C32" s="37" t="s">
        <v>159</v>
      </c>
      <c r="D32" s="33" t="s">
        <v>148</v>
      </c>
      <c r="E32" s="34">
        <f>E37+E35</f>
        <v>35.6</v>
      </c>
      <c r="F32" s="35"/>
      <c r="G32" s="36">
        <f t="shared" si="0"/>
        <v>0</v>
      </c>
    </row>
    <row r="33" spans="1:7" ht="45" x14ac:dyDescent="0.25">
      <c r="A33" s="25">
        <v>23</v>
      </c>
      <c r="B33" s="26" t="s">
        <v>155</v>
      </c>
      <c r="C33" s="37" t="s">
        <v>26</v>
      </c>
      <c r="D33" s="33" t="s">
        <v>87</v>
      </c>
      <c r="E33" s="34">
        <f>E25+E26+E27-E34-E36</f>
        <v>7.3000000000000025</v>
      </c>
      <c r="F33" s="35"/>
      <c r="G33" s="36">
        <f t="shared" si="0"/>
        <v>0</v>
      </c>
    </row>
    <row r="34" spans="1:7" ht="45" x14ac:dyDescent="0.25">
      <c r="A34" s="25">
        <v>24</v>
      </c>
      <c r="B34" s="26" t="s">
        <v>155</v>
      </c>
      <c r="C34" s="37" t="s">
        <v>26</v>
      </c>
      <c r="D34" s="33" t="s">
        <v>87</v>
      </c>
      <c r="E34" s="34">
        <v>5.2</v>
      </c>
      <c r="F34" s="35"/>
      <c r="G34" s="36">
        <f>E34*F34</f>
        <v>0</v>
      </c>
    </row>
    <row r="35" spans="1:7" x14ac:dyDescent="0.25">
      <c r="A35" s="25">
        <v>25</v>
      </c>
      <c r="B35" s="26" t="s">
        <v>154</v>
      </c>
      <c r="C35" s="37" t="s">
        <v>153</v>
      </c>
      <c r="D35" s="33" t="s">
        <v>148</v>
      </c>
      <c r="E35" s="34">
        <v>10.4</v>
      </c>
      <c r="F35" s="35"/>
      <c r="G35" s="36">
        <f>E35*F35</f>
        <v>0</v>
      </c>
    </row>
    <row r="36" spans="1:7" ht="60" x14ac:dyDescent="0.25">
      <c r="A36" s="25">
        <v>26</v>
      </c>
      <c r="B36" s="26" t="s">
        <v>150</v>
      </c>
      <c r="C36" s="37" t="s">
        <v>149</v>
      </c>
      <c r="D36" s="33" t="s">
        <v>87</v>
      </c>
      <c r="E36" s="34">
        <v>12.6</v>
      </c>
      <c r="F36" s="35"/>
      <c r="G36" s="36">
        <f>E36*F36</f>
        <v>0</v>
      </c>
    </row>
    <row r="37" spans="1:7" x14ac:dyDescent="0.25">
      <c r="A37" s="25">
        <v>27</v>
      </c>
      <c r="B37" s="26" t="s">
        <v>152</v>
      </c>
      <c r="C37" s="37" t="s">
        <v>151</v>
      </c>
      <c r="D37" s="33" t="s">
        <v>148</v>
      </c>
      <c r="E37" s="34">
        <v>25.2</v>
      </c>
      <c r="F37" s="35"/>
      <c r="G37" s="36">
        <f>E37*F37</f>
        <v>0</v>
      </c>
    </row>
    <row r="38" spans="1:7" ht="30" x14ac:dyDescent="0.25">
      <c r="A38" s="25">
        <v>28</v>
      </c>
      <c r="B38" s="26">
        <v>181351003</v>
      </c>
      <c r="C38" s="37" t="s">
        <v>27</v>
      </c>
      <c r="D38" s="33" t="s">
        <v>81</v>
      </c>
      <c r="E38" s="34">
        <v>4</v>
      </c>
      <c r="F38" s="35"/>
      <c r="G38" s="36">
        <f t="shared" si="0"/>
        <v>0</v>
      </c>
    </row>
    <row r="39" spans="1:7" ht="30" x14ac:dyDescent="0.25">
      <c r="A39" s="25">
        <v>29</v>
      </c>
      <c r="B39" s="26">
        <v>181951111</v>
      </c>
      <c r="C39" s="37" t="s">
        <v>28</v>
      </c>
      <c r="D39" s="33" t="s">
        <v>88</v>
      </c>
      <c r="E39" s="34">
        <v>4.4000000000000004</v>
      </c>
      <c r="F39" s="35"/>
      <c r="G39" s="36">
        <f t="shared" si="0"/>
        <v>0</v>
      </c>
    </row>
    <row r="40" spans="1:7" ht="30" x14ac:dyDescent="0.25">
      <c r="A40" s="25">
        <v>30</v>
      </c>
      <c r="B40" s="26">
        <v>181411131</v>
      </c>
      <c r="C40" s="37" t="s">
        <v>29</v>
      </c>
      <c r="D40" s="33" t="s">
        <v>88</v>
      </c>
      <c r="E40" s="34">
        <v>4.4000000000000004</v>
      </c>
      <c r="F40" s="35"/>
      <c r="G40" s="36">
        <f t="shared" si="0"/>
        <v>0</v>
      </c>
    </row>
    <row r="41" spans="1:7" x14ac:dyDescent="0.25">
      <c r="A41" s="25">
        <v>31</v>
      </c>
      <c r="B41" s="26" t="s">
        <v>98</v>
      </c>
      <c r="C41" s="37" t="s">
        <v>30</v>
      </c>
      <c r="D41" s="33" t="s">
        <v>89</v>
      </c>
      <c r="E41" s="34">
        <v>0.1</v>
      </c>
      <c r="F41" s="35"/>
      <c r="G41" s="36">
        <f t="shared" si="0"/>
        <v>0</v>
      </c>
    </row>
    <row r="42" spans="1:7" ht="30" x14ac:dyDescent="0.25">
      <c r="A42" s="25">
        <v>32</v>
      </c>
      <c r="B42" s="26">
        <v>564871016</v>
      </c>
      <c r="C42" s="37" t="s">
        <v>31</v>
      </c>
      <c r="D42" s="33" t="s">
        <v>81</v>
      </c>
      <c r="E42" s="34">
        <v>6</v>
      </c>
      <c r="F42" s="35"/>
      <c r="G42" s="36">
        <f t="shared" si="0"/>
        <v>0</v>
      </c>
    </row>
    <row r="43" spans="1:7" ht="30" x14ac:dyDescent="0.25">
      <c r="A43" s="25">
        <v>33</v>
      </c>
      <c r="B43" s="26">
        <v>564952111</v>
      </c>
      <c r="C43" s="37" t="s">
        <v>32</v>
      </c>
      <c r="D43" s="33" t="s">
        <v>81</v>
      </c>
      <c r="E43" s="34">
        <v>5</v>
      </c>
      <c r="F43" s="35"/>
      <c r="G43" s="36">
        <f t="shared" si="0"/>
        <v>0</v>
      </c>
    </row>
    <row r="44" spans="1:7" ht="30" x14ac:dyDescent="0.25">
      <c r="A44" s="25">
        <v>34</v>
      </c>
      <c r="B44" s="26">
        <v>919735112</v>
      </c>
      <c r="C44" s="37" t="s">
        <v>33</v>
      </c>
      <c r="D44" s="33" t="s">
        <v>82</v>
      </c>
      <c r="E44" s="34">
        <v>14</v>
      </c>
      <c r="F44" s="35"/>
      <c r="G44" s="36">
        <f t="shared" si="0"/>
        <v>0</v>
      </c>
    </row>
    <row r="45" spans="1:7" ht="36" customHeight="1" x14ac:dyDescent="0.25">
      <c r="A45" s="25">
        <v>35</v>
      </c>
      <c r="B45" s="26" t="s">
        <v>161</v>
      </c>
      <c r="C45" s="37" t="s">
        <v>160</v>
      </c>
      <c r="D45" s="33" t="s">
        <v>148</v>
      </c>
      <c r="E45" s="34">
        <v>9.3699999999999992</v>
      </c>
      <c r="F45" s="35"/>
      <c r="G45" s="36">
        <f t="shared" si="0"/>
        <v>0</v>
      </c>
    </row>
    <row r="46" spans="1:7" ht="30" x14ac:dyDescent="0.25">
      <c r="A46" s="25">
        <v>36</v>
      </c>
      <c r="B46" s="26" t="s">
        <v>163</v>
      </c>
      <c r="C46" s="37" t="s">
        <v>162</v>
      </c>
      <c r="D46" s="33" t="s">
        <v>148</v>
      </c>
      <c r="E46" s="34">
        <f>E45*4</f>
        <v>37.479999999999997</v>
      </c>
      <c r="F46" s="35"/>
      <c r="G46" s="36">
        <f t="shared" si="0"/>
        <v>0</v>
      </c>
    </row>
    <row r="47" spans="1:7" x14ac:dyDescent="0.25">
      <c r="A47" s="25">
        <v>37</v>
      </c>
      <c r="B47" s="26"/>
      <c r="C47" s="37" t="s">
        <v>164</v>
      </c>
      <c r="D47" s="33" t="s">
        <v>148</v>
      </c>
      <c r="E47" s="34">
        <v>3.8</v>
      </c>
      <c r="F47" s="35"/>
      <c r="G47" s="36">
        <f t="shared" si="0"/>
        <v>0</v>
      </c>
    </row>
    <row r="48" spans="1:7" x14ac:dyDescent="0.25">
      <c r="A48" s="25">
        <v>38</v>
      </c>
      <c r="B48" s="26"/>
      <c r="C48" s="37" t="s">
        <v>165</v>
      </c>
      <c r="D48" s="33" t="s">
        <v>148</v>
      </c>
      <c r="E48" s="34">
        <v>5.57</v>
      </c>
      <c r="F48" s="35"/>
      <c r="G48" s="36">
        <f t="shared" si="0"/>
        <v>0</v>
      </c>
    </row>
    <row r="49" spans="1:7" x14ac:dyDescent="0.25">
      <c r="A49" s="25">
        <v>39</v>
      </c>
      <c r="B49" s="26" t="s">
        <v>99</v>
      </c>
      <c r="C49" s="37" t="s">
        <v>34</v>
      </c>
      <c r="D49" s="33" t="s">
        <v>84</v>
      </c>
      <c r="E49" s="34">
        <v>4</v>
      </c>
      <c r="F49" s="35"/>
      <c r="G49" s="36">
        <f t="shared" si="0"/>
        <v>0</v>
      </c>
    </row>
    <row r="50" spans="1:7" ht="30" x14ac:dyDescent="0.25">
      <c r="A50" s="25">
        <v>40</v>
      </c>
      <c r="B50" s="26" t="s">
        <v>100</v>
      </c>
      <c r="C50" s="37" t="s">
        <v>35</v>
      </c>
      <c r="D50" s="33" t="s">
        <v>90</v>
      </c>
      <c r="E50" s="34">
        <v>80</v>
      </c>
      <c r="F50" s="35"/>
      <c r="G50" s="36">
        <f t="shared" si="0"/>
        <v>0</v>
      </c>
    </row>
    <row r="51" spans="1:7" x14ac:dyDescent="0.25">
      <c r="A51" s="25">
        <v>41</v>
      </c>
      <c r="B51" s="26" t="s">
        <v>101</v>
      </c>
      <c r="C51" s="37" t="s">
        <v>36</v>
      </c>
      <c r="D51" s="33" t="s">
        <v>0</v>
      </c>
      <c r="E51" s="34">
        <v>1</v>
      </c>
      <c r="F51" s="35"/>
      <c r="G51" s="36">
        <f t="shared" si="0"/>
        <v>0</v>
      </c>
    </row>
    <row r="52" spans="1:7" x14ac:dyDescent="0.25">
      <c r="A52" s="27"/>
      <c r="B52" s="28"/>
      <c r="C52" s="38" t="s">
        <v>138</v>
      </c>
      <c r="D52" s="39"/>
      <c r="E52" s="39"/>
      <c r="F52" s="40"/>
      <c r="G52" s="41">
        <f>SUM(G53:G102)</f>
        <v>0</v>
      </c>
    </row>
    <row r="53" spans="1:7" ht="30" x14ac:dyDescent="0.25">
      <c r="A53" s="25">
        <v>42</v>
      </c>
      <c r="B53" s="26" t="s">
        <v>102</v>
      </c>
      <c r="C53" s="37" t="s">
        <v>166</v>
      </c>
      <c r="D53" s="33" t="s">
        <v>0</v>
      </c>
      <c r="E53" s="34">
        <v>1</v>
      </c>
      <c r="F53" s="35"/>
      <c r="G53" s="36">
        <f t="shared" si="0"/>
        <v>0</v>
      </c>
    </row>
    <row r="54" spans="1:7" x14ac:dyDescent="0.25">
      <c r="A54" s="25">
        <v>43</v>
      </c>
      <c r="B54" s="26" t="s">
        <v>103</v>
      </c>
      <c r="C54" s="37" t="s">
        <v>37</v>
      </c>
      <c r="D54" s="33" t="s">
        <v>82</v>
      </c>
      <c r="E54" s="34">
        <v>1</v>
      </c>
      <c r="F54" s="35"/>
      <c r="G54" s="36">
        <f t="shared" si="0"/>
        <v>0</v>
      </c>
    </row>
    <row r="55" spans="1:7" x14ac:dyDescent="0.25">
      <c r="A55" s="25">
        <v>44</v>
      </c>
      <c r="B55" s="26" t="s">
        <v>143</v>
      </c>
      <c r="C55" s="37" t="s">
        <v>38</v>
      </c>
      <c r="D55" s="33" t="s">
        <v>82</v>
      </c>
      <c r="E55" s="34">
        <v>44</v>
      </c>
      <c r="F55" s="35"/>
      <c r="G55" s="36">
        <f t="shared" si="0"/>
        <v>0</v>
      </c>
    </row>
    <row r="56" spans="1:7" x14ac:dyDescent="0.25">
      <c r="A56" s="25">
        <v>45</v>
      </c>
      <c r="B56" s="26" t="s">
        <v>104</v>
      </c>
      <c r="C56" s="37" t="s">
        <v>39</v>
      </c>
      <c r="D56" s="33" t="s">
        <v>82</v>
      </c>
      <c r="E56" s="34">
        <v>2</v>
      </c>
      <c r="F56" s="35"/>
      <c r="G56" s="36">
        <f t="shared" si="0"/>
        <v>0</v>
      </c>
    </row>
    <row r="57" spans="1:7" x14ac:dyDescent="0.25">
      <c r="A57" s="25">
        <v>46</v>
      </c>
      <c r="B57" s="26" t="s">
        <v>105</v>
      </c>
      <c r="C57" s="37" t="s">
        <v>40</v>
      </c>
      <c r="D57" s="33" t="s">
        <v>82</v>
      </c>
      <c r="E57" s="34">
        <v>2</v>
      </c>
      <c r="F57" s="35"/>
      <c r="G57" s="36">
        <f t="shared" si="0"/>
        <v>0</v>
      </c>
    </row>
    <row r="58" spans="1:7" x14ac:dyDescent="0.25">
      <c r="A58" s="25">
        <v>47</v>
      </c>
      <c r="B58" s="26" t="s">
        <v>106</v>
      </c>
      <c r="C58" s="37" t="s">
        <v>41</v>
      </c>
      <c r="D58" s="33" t="s">
        <v>84</v>
      </c>
      <c r="E58" s="34">
        <v>11</v>
      </c>
      <c r="F58" s="35"/>
      <c r="G58" s="36">
        <f t="shared" si="0"/>
        <v>0</v>
      </c>
    </row>
    <row r="59" spans="1:7" x14ac:dyDescent="0.25">
      <c r="A59" s="25">
        <v>48</v>
      </c>
      <c r="B59" s="26" t="s">
        <v>107</v>
      </c>
      <c r="C59" s="37" t="s">
        <v>42</v>
      </c>
      <c r="D59" s="33" t="s">
        <v>84</v>
      </c>
      <c r="E59" s="34">
        <v>22</v>
      </c>
      <c r="F59" s="35"/>
      <c r="G59" s="36">
        <f t="shared" si="0"/>
        <v>0</v>
      </c>
    </row>
    <row r="60" spans="1:7" x14ac:dyDescent="0.25">
      <c r="A60" s="25">
        <v>49</v>
      </c>
      <c r="B60" s="26" t="s">
        <v>108</v>
      </c>
      <c r="C60" s="37" t="s">
        <v>43</v>
      </c>
      <c r="D60" s="33" t="s">
        <v>84</v>
      </c>
      <c r="E60" s="34">
        <v>22</v>
      </c>
      <c r="F60" s="35"/>
      <c r="G60" s="36">
        <f t="shared" si="0"/>
        <v>0</v>
      </c>
    </row>
    <row r="61" spans="1:7" x14ac:dyDescent="0.25">
      <c r="A61" s="25">
        <v>50</v>
      </c>
      <c r="B61" s="26" t="s">
        <v>109</v>
      </c>
      <c r="C61" s="37" t="s">
        <v>44</v>
      </c>
      <c r="D61" s="33" t="s">
        <v>84</v>
      </c>
      <c r="E61" s="34">
        <v>4</v>
      </c>
      <c r="F61" s="35"/>
      <c r="G61" s="36">
        <f t="shared" si="0"/>
        <v>0</v>
      </c>
    </row>
    <row r="62" spans="1:7" x14ac:dyDescent="0.25">
      <c r="A62" s="25">
        <v>51</v>
      </c>
      <c r="B62" s="26" t="s">
        <v>110</v>
      </c>
      <c r="C62" s="37" t="s">
        <v>45</v>
      </c>
      <c r="D62" s="33" t="s">
        <v>84</v>
      </c>
      <c r="E62" s="34">
        <v>4</v>
      </c>
      <c r="F62" s="35"/>
      <c r="G62" s="36">
        <f t="shared" si="0"/>
        <v>0</v>
      </c>
    </row>
    <row r="63" spans="1:7" x14ac:dyDescent="0.25">
      <c r="A63" s="25">
        <v>52</v>
      </c>
      <c r="B63" s="26" t="s">
        <v>111</v>
      </c>
      <c r="C63" s="37" t="s">
        <v>46</v>
      </c>
      <c r="D63" s="33" t="s">
        <v>84</v>
      </c>
      <c r="E63" s="34">
        <v>4</v>
      </c>
      <c r="F63" s="35"/>
      <c r="G63" s="36">
        <f t="shared" si="0"/>
        <v>0</v>
      </c>
    </row>
    <row r="64" spans="1:7" x14ac:dyDescent="0.25">
      <c r="A64" s="25">
        <v>53</v>
      </c>
      <c r="B64" s="26" t="s">
        <v>112</v>
      </c>
      <c r="C64" s="37" t="s">
        <v>47</v>
      </c>
      <c r="D64" s="33" t="s">
        <v>84</v>
      </c>
      <c r="E64" s="34">
        <v>2</v>
      </c>
      <c r="F64" s="35"/>
      <c r="G64" s="36">
        <f t="shared" si="0"/>
        <v>0</v>
      </c>
    </row>
    <row r="65" spans="1:7" x14ac:dyDescent="0.25">
      <c r="A65" s="25">
        <v>54</v>
      </c>
      <c r="B65" s="26" t="s">
        <v>113</v>
      </c>
      <c r="C65" s="37" t="s">
        <v>48</v>
      </c>
      <c r="D65" s="33" t="s">
        <v>84</v>
      </c>
      <c r="E65" s="34">
        <v>1</v>
      </c>
      <c r="F65" s="35"/>
      <c r="G65" s="36">
        <f t="shared" si="0"/>
        <v>0</v>
      </c>
    </row>
    <row r="66" spans="1:7" x14ac:dyDescent="0.25">
      <c r="A66" s="25">
        <v>55</v>
      </c>
      <c r="B66" s="26" t="s">
        <v>114</v>
      </c>
      <c r="C66" s="37" t="s">
        <v>49</v>
      </c>
      <c r="D66" s="33" t="s">
        <v>84</v>
      </c>
      <c r="E66" s="34">
        <v>1</v>
      </c>
      <c r="F66" s="35"/>
      <c r="G66" s="36">
        <f t="shared" si="0"/>
        <v>0</v>
      </c>
    </row>
    <row r="67" spans="1:7" x14ac:dyDescent="0.25">
      <c r="A67" s="25">
        <v>56</v>
      </c>
      <c r="B67" s="26" t="s">
        <v>115</v>
      </c>
      <c r="C67" s="37" t="s">
        <v>50</v>
      </c>
      <c r="D67" s="33" t="s">
        <v>84</v>
      </c>
      <c r="E67" s="34">
        <v>1</v>
      </c>
      <c r="F67" s="35"/>
      <c r="G67" s="36">
        <f t="shared" si="0"/>
        <v>0</v>
      </c>
    </row>
    <row r="68" spans="1:7" x14ac:dyDescent="0.25">
      <c r="A68" s="25">
        <v>57</v>
      </c>
      <c r="B68" s="26" t="s">
        <v>116</v>
      </c>
      <c r="C68" s="37" t="s">
        <v>51</v>
      </c>
      <c r="D68" s="33" t="s">
        <v>84</v>
      </c>
      <c r="E68" s="34">
        <v>1</v>
      </c>
      <c r="F68" s="35"/>
      <c r="G68" s="36">
        <f t="shared" si="0"/>
        <v>0</v>
      </c>
    </row>
    <row r="69" spans="1:7" x14ac:dyDescent="0.25">
      <c r="A69" s="25">
        <v>58</v>
      </c>
      <c r="B69" s="26" t="s">
        <v>117</v>
      </c>
      <c r="C69" s="37" t="s">
        <v>52</v>
      </c>
      <c r="D69" s="33" t="s">
        <v>84</v>
      </c>
      <c r="E69" s="34">
        <v>2</v>
      </c>
      <c r="F69" s="35"/>
      <c r="G69" s="36">
        <f t="shared" si="0"/>
        <v>0</v>
      </c>
    </row>
    <row r="70" spans="1:7" x14ac:dyDescent="0.25">
      <c r="A70" s="25">
        <v>59</v>
      </c>
      <c r="B70" s="26" t="s">
        <v>118</v>
      </c>
      <c r="C70" s="37" t="s">
        <v>53</v>
      </c>
      <c r="D70" s="33" t="s">
        <v>84</v>
      </c>
      <c r="E70" s="34">
        <v>17</v>
      </c>
      <c r="F70" s="35"/>
      <c r="G70" s="36">
        <f t="shared" si="0"/>
        <v>0</v>
      </c>
    </row>
    <row r="71" spans="1:7" x14ac:dyDescent="0.25">
      <c r="A71" s="25">
        <v>60</v>
      </c>
      <c r="B71" s="26" t="s">
        <v>119</v>
      </c>
      <c r="C71" s="37" t="s">
        <v>54</v>
      </c>
      <c r="D71" s="33" t="s">
        <v>84</v>
      </c>
      <c r="E71" s="34">
        <v>3</v>
      </c>
      <c r="F71" s="35"/>
      <c r="G71" s="36">
        <f t="shared" si="0"/>
        <v>0</v>
      </c>
    </row>
    <row r="72" spans="1:7" x14ac:dyDescent="0.25">
      <c r="A72" s="25">
        <v>61</v>
      </c>
      <c r="B72" s="26" t="s">
        <v>120</v>
      </c>
      <c r="C72" s="37" t="s">
        <v>55</v>
      </c>
      <c r="D72" s="33" t="s">
        <v>84</v>
      </c>
      <c r="E72" s="34">
        <v>5</v>
      </c>
      <c r="F72" s="35"/>
      <c r="G72" s="36">
        <f t="shared" si="0"/>
        <v>0</v>
      </c>
    </row>
    <row r="73" spans="1:7" x14ac:dyDescent="0.25">
      <c r="A73" s="25">
        <v>62</v>
      </c>
      <c r="B73" s="26" t="s">
        <v>121</v>
      </c>
      <c r="C73" s="37" t="s">
        <v>56</v>
      </c>
      <c r="D73" s="33" t="s">
        <v>84</v>
      </c>
      <c r="E73" s="34">
        <v>1</v>
      </c>
      <c r="F73" s="35"/>
      <c r="G73" s="36">
        <f t="shared" si="0"/>
        <v>0</v>
      </c>
    </row>
    <row r="74" spans="1:7" x14ac:dyDescent="0.25">
      <c r="A74" s="25">
        <v>63</v>
      </c>
      <c r="B74" s="26" t="s">
        <v>122</v>
      </c>
      <c r="C74" s="37" t="s">
        <v>57</v>
      </c>
      <c r="D74" s="33" t="s">
        <v>84</v>
      </c>
      <c r="E74" s="34">
        <v>1</v>
      </c>
      <c r="F74" s="35"/>
      <c r="G74" s="36">
        <f t="shared" si="0"/>
        <v>0</v>
      </c>
    </row>
    <row r="75" spans="1:7" x14ac:dyDescent="0.25">
      <c r="A75" s="25">
        <v>64</v>
      </c>
      <c r="B75" s="26" t="s">
        <v>123</v>
      </c>
      <c r="C75" s="37" t="s">
        <v>58</v>
      </c>
      <c r="D75" s="33" t="s">
        <v>84</v>
      </c>
      <c r="E75" s="34">
        <v>2</v>
      </c>
      <c r="F75" s="35"/>
      <c r="G75" s="36">
        <f t="shared" si="0"/>
        <v>0</v>
      </c>
    </row>
    <row r="76" spans="1:7" x14ac:dyDescent="0.25">
      <c r="A76" s="25">
        <v>65</v>
      </c>
      <c r="B76" s="26" t="s">
        <v>124</v>
      </c>
      <c r="C76" s="37" t="s">
        <v>59</v>
      </c>
      <c r="D76" s="33" t="s">
        <v>84</v>
      </c>
      <c r="E76" s="34">
        <v>2</v>
      </c>
      <c r="F76" s="35"/>
      <c r="G76" s="36">
        <f t="shared" si="0"/>
        <v>0</v>
      </c>
    </row>
    <row r="77" spans="1:7" x14ac:dyDescent="0.25">
      <c r="A77" s="25">
        <v>66</v>
      </c>
      <c r="B77" s="26" t="s">
        <v>125</v>
      </c>
      <c r="C77" s="37" t="s">
        <v>60</v>
      </c>
      <c r="D77" s="33" t="s">
        <v>84</v>
      </c>
      <c r="E77" s="34">
        <v>1</v>
      </c>
      <c r="F77" s="35"/>
      <c r="G77" s="36">
        <f t="shared" si="0"/>
        <v>0</v>
      </c>
    </row>
    <row r="78" spans="1:7" x14ac:dyDescent="0.25">
      <c r="A78" s="25">
        <v>67</v>
      </c>
      <c r="B78" s="26" t="s">
        <v>126</v>
      </c>
      <c r="C78" s="37" t="s">
        <v>61</v>
      </c>
      <c r="D78" s="33" t="s">
        <v>82</v>
      </c>
      <c r="E78" s="34">
        <v>5</v>
      </c>
      <c r="F78" s="35"/>
      <c r="G78" s="36">
        <f t="shared" si="0"/>
        <v>0</v>
      </c>
    </row>
    <row r="79" spans="1:7" x14ac:dyDescent="0.25">
      <c r="A79" s="25">
        <v>68</v>
      </c>
      <c r="B79" s="26" t="s">
        <v>127</v>
      </c>
      <c r="C79" s="37" t="s">
        <v>62</v>
      </c>
      <c r="D79" s="33" t="s">
        <v>82</v>
      </c>
      <c r="E79" s="34">
        <v>5</v>
      </c>
      <c r="F79" s="35"/>
      <c r="G79" s="36">
        <f t="shared" si="0"/>
        <v>0</v>
      </c>
    </row>
    <row r="80" spans="1:7" x14ac:dyDescent="0.25">
      <c r="A80" s="25">
        <v>69</v>
      </c>
      <c r="B80" s="26" t="s">
        <v>145</v>
      </c>
      <c r="C80" s="37" t="s">
        <v>144</v>
      </c>
      <c r="D80" s="33" t="s">
        <v>84</v>
      </c>
      <c r="E80" s="34">
        <v>1</v>
      </c>
      <c r="F80" s="35"/>
      <c r="G80" s="36">
        <f t="shared" si="0"/>
        <v>0</v>
      </c>
    </row>
    <row r="81" spans="1:7" x14ac:dyDescent="0.25">
      <c r="A81" s="25">
        <v>70</v>
      </c>
      <c r="B81" s="26" t="s">
        <v>146</v>
      </c>
      <c r="C81" s="37" t="s">
        <v>63</v>
      </c>
      <c r="D81" s="33" t="s">
        <v>84</v>
      </c>
      <c r="E81" s="34">
        <v>2</v>
      </c>
      <c r="F81" s="35"/>
      <c r="G81" s="36">
        <f t="shared" si="0"/>
        <v>0</v>
      </c>
    </row>
    <row r="82" spans="1:7" x14ac:dyDescent="0.25">
      <c r="A82" s="25">
        <v>71</v>
      </c>
      <c r="B82" s="26" t="s">
        <v>147</v>
      </c>
      <c r="C82" s="37" t="s">
        <v>64</v>
      </c>
      <c r="D82" s="33" t="s">
        <v>84</v>
      </c>
      <c r="E82" s="34">
        <v>1</v>
      </c>
      <c r="F82" s="35"/>
      <c r="G82" s="36">
        <f t="shared" si="0"/>
        <v>0</v>
      </c>
    </row>
    <row r="83" spans="1:7" ht="30" x14ac:dyDescent="0.25">
      <c r="A83" s="25">
        <v>72</v>
      </c>
      <c r="B83" s="26">
        <v>230200222</v>
      </c>
      <c r="C83" s="37" t="s">
        <v>65</v>
      </c>
      <c r="D83" s="33" t="s">
        <v>84</v>
      </c>
      <c r="E83" s="34">
        <v>2</v>
      </c>
      <c r="F83" s="35"/>
      <c r="G83" s="36">
        <f t="shared" si="0"/>
        <v>0</v>
      </c>
    </row>
    <row r="84" spans="1:7" ht="30" x14ac:dyDescent="0.25">
      <c r="A84" s="25">
        <v>73</v>
      </c>
      <c r="B84" s="26">
        <v>230200223</v>
      </c>
      <c r="C84" s="37" t="s">
        <v>66</v>
      </c>
      <c r="D84" s="33" t="s">
        <v>84</v>
      </c>
      <c r="E84" s="34">
        <v>1</v>
      </c>
      <c r="F84" s="35"/>
      <c r="G84" s="36">
        <f t="shared" si="0"/>
        <v>0</v>
      </c>
    </row>
    <row r="85" spans="1:7" ht="30" x14ac:dyDescent="0.25">
      <c r="A85" s="25">
        <v>74</v>
      </c>
      <c r="B85" s="26" t="s">
        <v>171</v>
      </c>
      <c r="C85" s="37" t="s">
        <v>172</v>
      </c>
      <c r="D85" s="33" t="s">
        <v>84</v>
      </c>
      <c r="E85" s="34">
        <v>2</v>
      </c>
      <c r="F85" s="35"/>
      <c r="G85" s="36">
        <f t="shared" ref="G85:G102" si="1">E85*F85</f>
        <v>0</v>
      </c>
    </row>
    <row r="86" spans="1:7" ht="30" x14ac:dyDescent="0.25">
      <c r="A86" s="25">
        <v>75</v>
      </c>
      <c r="B86" s="26" t="s">
        <v>167</v>
      </c>
      <c r="C86" s="37" t="s">
        <v>168</v>
      </c>
      <c r="D86" s="33" t="s">
        <v>84</v>
      </c>
      <c r="E86" s="34">
        <v>2</v>
      </c>
      <c r="F86" s="35"/>
      <c r="G86" s="36">
        <f t="shared" si="1"/>
        <v>0</v>
      </c>
    </row>
    <row r="87" spans="1:7" ht="30" x14ac:dyDescent="0.25">
      <c r="A87" s="25">
        <v>76</v>
      </c>
      <c r="B87" s="26" t="s">
        <v>169</v>
      </c>
      <c r="C87" s="37" t="s">
        <v>170</v>
      </c>
      <c r="D87" s="33" t="s">
        <v>84</v>
      </c>
      <c r="E87" s="34">
        <v>1</v>
      </c>
      <c r="F87" s="35"/>
      <c r="G87" s="36">
        <f t="shared" si="1"/>
        <v>0</v>
      </c>
    </row>
    <row r="88" spans="1:7" ht="30" x14ac:dyDescent="0.25">
      <c r="A88" s="25">
        <v>77</v>
      </c>
      <c r="B88" s="26" t="s">
        <v>173</v>
      </c>
      <c r="C88" s="37" t="s">
        <v>174</v>
      </c>
      <c r="D88" s="33" t="s">
        <v>84</v>
      </c>
      <c r="E88" s="34">
        <v>2</v>
      </c>
      <c r="F88" s="35"/>
      <c r="G88" s="36">
        <f t="shared" si="1"/>
        <v>0</v>
      </c>
    </row>
    <row r="89" spans="1:7" x14ac:dyDescent="0.25">
      <c r="A89" s="25">
        <v>78</v>
      </c>
      <c r="B89" s="26">
        <v>230230020</v>
      </c>
      <c r="C89" s="37" t="s">
        <v>67</v>
      </c>
      <c r="D89" s="33" t="s">
        <v>82</v>
      </c>
      <c r="E89" s="34">
        <v>44.6</v>
      </c>
      <c r="F89" s="35"/>
      <c r="G89" s="36">
        <f t="shared" si="1"/>
        <v>0</v>
      </c>
    </row>
    <row r="90" spans="1:7" x14ac:dyDescent="0.25">
      <c r="A90" s="25">
        <v>79</v>
      </c>
      <c r="B90" s="26">
        <v>230230076</v>
      </c>
      <c r="C90" s="37" t="s">
        <v>68</v>
      </c>
      <c r="D90" s="33" t="s">
        <v>82</v>
      </c>
      <c r="E90" s="34">
        <v>44.6</v>
      </c>
      <c r="F90" s="35"/>
      <c r="G90" s="36">
        <f t="shared" si="1"/>
        <v>0</v>
      </c>
    </row>
    <row r="91" spans="1:7" x14ac:dyDescent="0.25">
      <c r="A91" s="25">
        <v>80</v>
      </c>
      <c r="B91" s="26">
        <v>230208516</v>
      </c>
      <c r="C91" s="37" t="s">
        <v>69</v>
      </c>
      <c r="D91" s="33" t="s">
        <v>82</v>
      </c>
      <c r="E91" s="34">
        <v>23.7</v>
      </c>
      <c r="F91" s="35"/>
      <c r="G91" s="36">
        <f t="shared" si="1"/>
        <v>0</v>
      </c>
    </row>
    <row r="92" spans="1:7" ht="30" x14ac:dyDescent="0.25">
      <c r="A92" s="25">
        <v>81</v>
      </c>
      <c r="B92" s="26" t="s">
        <v>128</v>
      </c>
      <c r="C92" s="37" t="s">
        <v>70</v>
      </c>
      <c r="D92" s="33" t="s">
        <v>82</v>
      </c>
      <c r="E92" s="34">
        <v>44.6</v>
      </c>
      <c r="F92" s="35"/>
      <c r="G92" s="36">
        <f t="shared" si="1"/>
        <v>0</v>
      </c>
    </row>
    <row r="93" spans="1:7" x14ac:dyDescent="0.25">
      <c r="A93" s="25">
        <v>82</v>
      </c>
      <c r="B93" s="26" t="s">
        <v>129</v>
      </c>
      <c r="C93" s="37" t="s">
        <v>71</v>
      </c>
      <c r="D93" s="33" t="s">
        <v>84</v>
      </c>
      <c r="E93" s="34">
        <v>2</v>
      </c>
      <c r="F93" s="35"/>
      <c r="G93" s="36">
        <f t="shared" si="1"/>
        <v>0</v>
      </c>
    </row>
    <row r="94" spans="1:7" x14ac:dyDescent="0.25">
      <c r="A94" s="25">
        <v>83</v>
      </c>
      <c r="B94" s="26" t="s">
        <v>130</v>
      </c>
      <c r="C94" s="37" t="s">
        <v>72</v>
      </c>
      <c r="D94" s="33" t="s">
        <v>84</v>
      </c>
      <c r="E94" s="34">
        <v>1</v>
      </c>
      <c r="F94" s="35"/>
      <c r="G94" s="36">
        <f t="shared" si="1"/>
        <v>0</v>
      </c>
    </row>
    <row r="95" spans="1:7" x14ac:dyDescent="0.25">
      <c r="A95" s="25">
        <v>84</v>
      </c>
      <c r="B95" s="26" t="s">
        <v>131</v>
      </c>
      <c r="C95" s="37" t="s">
        <v>73</v>
      </c>
      <c r="D95" s="33" t="s">
        <v>84</v>
      </c>
      <c r="E95" s="34">
        <v>1</v>
      </c>
      <c r="F95" s="35"/>
      <c r="G95" s="36">
        <f t="shared" si="1"/>
        <v>0</v>
      </c>
    </row>
    <row r="96" spans="1:7" ht="30" x14ac:dyDescent="0.25">
      <c r="A96" s="25">
        <v>85</v>
      </c>
      <c r="B96" s="26" t="s">
        <v>132</v>
      </c>
      <c r="C96" s="37" t="s">
        <v>74</v>
      </c>
      <c r="D96" s="33" t="s">
        <v>84</v>
      </c>
      <c r="E96" s="34">
        <v>1</v>
      </c>
      <c r="F96" s="35"/>
      <c r="G96" s="36">
        <f t="shared" si="1"/>
        <v>0</v>
      </c>
    </row>
    <row r="97" spans="1:7" ht="30" x14ac:dyDescent="0.25">
      <c r="A97" s="25">
        <v>86</v>
      </c>
      <c r="B97" s="26" t="s">
        <v>133</v>
      </c>
      <c r="C97" s="37" t="s">
        <v>75</v>
      </c>
      <c r="D97" s="33" t="s">
        <v>84</v>
      </c>
      <c r="E97" s="34">
        <v>1</v>
      </c>
      <c r="F97" s="35"/>
      <c r="G97" s="36">
        <f t="shared" si="1"/>
        <v>0</v>
      </c>
    </row>
    <row r="98" spans="1:7" x14ac:dyDescent="0.25">
      <c r="A98" s="25">
        <v>87</v>
      </c>
      <c r="B98" s="26" t="s">
        <v>133</v>
      </c>
      <c r="C98" s="37" t="s">
        <v>76</v>
      </c>
      <c r="D98" s="33" t="s">
        <v>84</v>
      </c>
      <c r="E98" s="34">
        <v>4</v>
      </c>
      <c r="F98" s="35"/>
      <c r="G98" s="36">
        <f t="shared" si="1"/>
        <v>0</v>
      </c>
    </row>
    <row r="99" spans="1:7" ht="30" x14ac:dyDescent="0.25">
      <c r="A99" s="25">
        <v>88</v>
      </c>
      <c r="B99" s="26" t="s">
        <v>134</v>
      </c>
      <c r="C99" s="37" t="s">
        <v>77</v>
      </c>
      <c r="D99" s="33" t="s">
        <v>82</v>
      </c>
      <c r="E99" s="34">
        <v>23.7</v>
      </c>
      <c r="F99" s="35"/>
      <c r="G99" s="36">
        <f t="shared" si="1"/>
        <v>0</v>
      </c>
    </row>
    <row r="100" spans="1:7" ht="30" x14ac:dyDescent="0.25">
      <c r="A100" s="25">
        <v>89</v>
      </c>
      <c r="B100" s="26" t="s">
        <v>135</v>
      </c>
      <c r="C100" s="37" t="s">
        <v>78</v>
      </c>
      <c r="D100" s="33" t="s">
        <v>82</v>
      </c>
      <c r="E100" s="34">
        <v>44.6</v>
      </c>
      <c r="F100" s="35"/>
      <c r="G100" s="36">
        <f t="shared" si="1"/>
        <v>0</v>
      </c>
    </row>
    <row r="101" spans="1:7" x14ac:dyDescent="0.25">
      <c r="A101" s="25">
        <v>90</v>
      </c>
      <c r="B101" s="26" t="s">
        <v>136</v>
      </c>
      <c r="C101" s="37" t="s">
        <v>79</v>
      </c>
      <c r="D101" s="33" t="s">
        <v>84</v>
      </c>
      <c r="E101" s="34">
        <v>1</v>
      </c>
      <c r="F101" s="35"/>
      <c r="G101" s="36">
        <f t="shared" si="1"/>
        <v>0</v>
      </c>
    </row>
    <row r="102" spans="1:7" x14ac:dyDescent="0.25">
      <c r="A102" s="25">
        <v>91</v>
      </c>
      <c r="B102" s="26" t="s">
        <v>137</v>
      </c>
      <c r="C102" s="37" t="s">
        <v>80</v>
      </c>
      <c r="D102" s="33" t="s">
        <v>84</v>
      </c>
      <c r="E102" s="34">
        <v>1</v>
      </c>
      <c r="F102" s="35"/>
      <c r="G102" s="36">
        <f t="shared" si="1"/>
        <v>0</v>
      </c>
    </row>
    <row r="103" spans="1:7" x14ac:dyDescent="0.25">
      <c r="A103" s="27"/>
      <c r="B103" s="28" t="s">
        <v>1</v>
      </c>
      <c r="C103" s="27"/>
      <c r="D103" s="42"/>
      <c r="E103" s="43"/>
      <c r="F103" s="40"/>
      <c r="G103" s="41">
        <f>SUM(G104:G104)</f>
        <v>0</v>
      </c>
    </row>
    <row r="104" spans="1:7" x14ac:dyDescent="0.25">
      <c r="A104" s="29"/>
      <c r="B104" s="30"/>
      <c r="C104" s="44"/>
      <c r="D104" s="45"/>
      <c r="E104" s="46">
        <v>1</v>
      </c>
      <c r="F104" s="35"/>
      <c r="G104" s="36">
        <f>E104*F104</f>
        <v>0</v>
      </c>
    </row>
    <row r="105" spans="1:7" ht="15" customHeight="1" x14ac:dyDescent="0.25">
      <c r="A105" s="31"/>
      <c r="B105" s="32" t="s">
        <v>2</v>
      </c>
      <c r="C105" s="47"/>
      <c r="D105" s="48"/>
      <c r="E105" s="49"/>
      <c r="F105" s="50"/>
      <c r="G105" s="51">
        <f>G107</f>
        <v>0</v>
      </c>
    </row>
    <row r="106" spans="1:7" hidden="1" x14ac:dyDescent="0.25">
      <c r="A106" s="27"/>
      <c r="B106" s="28" t="s">
        <v>2</v>
      </c>
      <c r="C106" s="39"/>
      <c r="D106" s="52"/>
      <c r="E106" s="53"/>
      <c r="F106" s="40"/>
      <c r="G106" s="41" t="e">
        <f>#REF!+#REF!+G107</f>
        <v>#REF!</v>
      </c>
    </row>
    <row r="107" spans="1:7" ht="15" customHeight="1" x14ac:dyDescent="0.25">
      <c r="A107" s="27"/>
      <c r="B107" s="28" t="s">
        <v>3</v>
      </c>
      <c r="C107" s="39"/>
      <c r="D107" s="52"/>
      <c r="E107" s="53"/>
      <c r="F107" s="40"/>
      <c r="G107" s="41">
        <f>G108</f>
        <v>0</v>
      </c>
    </row>
    <row r="108" spans="1:7" x14ac:dyDescent="0.25">
      <c r="A108" s="25">
        <v>92</v>
      </c>
      <c r="B108" s="26" t="s">
        <v>4</v>
      </c>
      <c r="C108" s="37" t="s">
        <v>5</v>
      </c>
      <c r="D108" s="33" t="s">
        <v>0</v>
      </c>
      <c r="E108" s="34">
        <v>1</v>
      </c>
      <c r="F108" s="35"/>
      <c r="G108" s="36">
        <f>E108*F108</f>
        <v>0</v>
      </c>
    </row>
    <row r="109" spans="1:7" x14ac:dyDescent="0.25">
      <c r="A109" s="27"/>
      <c r="B109" s="28" t="s">
        <v>1</v>
      </c>
      <c r="C109" s="27"/>
      <c r="D109" s="52"/>
      <c r="E109" s="54"/>
      <c r="F109" s="40"/>
      <c r="G109" s="41">
        <f>SUM(G110:G110)</f>
        <v>0</v>
      </c>
    </row>
    <row r="110" spans="1:7" x14ac:dyDescent="0.25">
      <c r="A110" s="29"/>
      <c r="B110" s="30"/>
      <c r="C110" s="44"/>
      <c r="D110" s="45"/>
      <c r="E110" s="46">
        <v>1</v>
      </c>
      <c r="F110" s="35"/>
      <c r="G110" s="36">
        <f>E110*F110</f>
        <v>0</v>
      </c>
    </row>
  </sheetData>
  <pageMargins left="0.25" right="0.25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Květa Voženílková</dc:creator>
  <cp:lastModifiedBy>Hlavatá Kateřina</cp:lastModifiedBy>
  <cp:lastPrinted>2024-03-08T12:50:06Z</cp:lastPrinted>
  <dcterms:created xsi:type="dcterms:W3CDTF">2023-03-02T12:05:48Z</dcterms:created>
  <dcterms:modified xsi:type="dcterms:W3CDTF">2024-03-13T07:38:59Z</dcterms:modified>
</cp:coreProperties>
</file>