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IČO\2023-03 Velký Bor_SUSPK_174-018,174-019\2023-12-09 - Soupis prací\"/>
    </mc:Choice>
  </mc:AlternateContent>
  <xr:revisionPtr revIDLastSave="0" documentId="13_ncr:1_{4F0ABD36-5A1F-46E0-917F-B1D538434452}" xr6:coauthVersionLast="47" xr6:coauthVersionMax="47" xr10:uidLastSave="{00000000-0000-0000-0000-000000000000}"/>
  <bookViews>
    <workbookView xWindow="3510" yWindow="615" windowWidth="24525" windowHeight="20385" xr2:uid="{00000000-000D-0000-FFFF-FFFF00000000}"/>
  </bookViews>
  <sheets>
    <sheet name="Rekapitulace" sheetId="7" r:id="rId1"/>
    <sheet name="000" sheetId="2" r:id="rId2"/>
    <sheet name="101" sheetId="3" r:id="rId3"/>
    <sheet name="201" sheetId="4" r:id="rId4"/>
    <sheet name="202" sheetId="5" r:id="rId5"/>
    <sheet name="901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6" l="1"/>
  <c r="I8" i="6" s="1"/>
  <c r="I3" i="6" s="1"/>
  <c r="C14" i="7" s="1"/>
  <c r="I249" i="5"/>
  <c r="O249" i="5" s="1"/>
  <c r="O245" i="5"/>
  <c r="I245" i="5"/>
  <c r="I241" i="5"/>
  <c r="O241" i="5" s="1"/>
  <c r="I237" i="5"/>
  <c r="O237" i="5" s="1"/>
  <c r="I233" i="5"/>
  <c r="O233" i="5" s="1"/>
  <c r="O229" i="5"/>
  <c r="I229" i="5"/>
  <c r="I225" i="5"/>
  <c r="O225" i="5" s="1"/>
  <c r="I221" i="5"/>
  <c r="O221" i="5" s="1"/>
  <c r="I217" i="5"/>
  <c r="O217" i="5" s="1"/>
  <c r="O213" i="5"/>
  <c r="I213" i="5"/>
  <c r="I209" i="5"/>
  <c r="O209" i="5" s="1"/>
  <c r="I205" i="5"/>
  <c r="O205" i="5" s="1"/>
  <c r="I201" i="5"/>
  <c r="O201" i="5" s="1"/>
  <c r="O197" i="5"/>
  <c r="I197" i="5"/>
  <c r="I193" i="5"/>
  <c r="O193" i="5" s="1"/>
  <c r="I189" i="5"/>
  <c r="O189" i="5" s="1"/>
  <c r="I185" i="5"/>
  <c r="O181" i="5"/>
  <c r="I181" i="5"/>
  <c r="I177" i="5"/>
  <c r="O177" i="5" s="1"/>
  <c r="I172" i="5"/>
  <c r="O172" i="5" s="1"/>
  <c r="I168" i="5"/>
  <c r="O168" i="5" s="1"/>
  <c r="I164" i="5"/>
  <c r="O164" i="5" s="1"/>
  <c r="I160" i="5"/>
  <c r="O160" i="5" s="1"/>
  <c r="I156" i="5"/>
  <c r="O156" i="5" s="1"/>
  <c r="I152" i="5"/>
  <c r="O152" i="5" s="1"/>
  <c r="I148" i="5"/>
  <c r="O148" i="5" s="1"/>
  <c r="I143" i="5"/>
  <c r="I142" i="5" s="1"/>
  <c r="O138" i="5"/>
  <c r="I138" i="5"/>
  <c r="I134" i="5"/>
  <c r="O134" i="5" s="1"/>
  <c r="I130" i="5"/>
  <c r="O130" i="5" s="1"/>
  <c r="I126" i="5"/>
  <c r="O126" i="5" s="1"/>
  <c r="I122" i="5"/>
  <c r="I121" i="5" s="1"/>
  <c r="I117" i="5"/>
  <c r="O117" i="5" s="1"/>
  <c r="I113" i="5"/>
  <c r="O113" i="5" s="1"/>
  <c r="I109" i="5"/>
  <c r="O109" i="5" s="1"/>
  <c r="O105" i="5"/>
  <c r="I105" i="5"/>
  <c r="I101" i="5"/>
  <c r="O101" i="5" s="1"/>
  <c r="I97" i="5"/>
  <c r="O97" i="5" s="1"/>
  <c r="I93" i="5"/>
  <c r="I71" i="5"/>
  <c r="I88" i="5"/>
  <c r="O88" i="5" s="1"/>
  <c r="I84" i="5"/>
  <c r="O84" i="5" s="1"/>
  <c r="I80" i="5"/>
  <c r="O80" i="5" s="1"/>
  <c r="I76" i="5"/>
  <c r="O76" i="5" s="1"/>
  <c r="I72" i="5"/>
  <c r="O72" i="5" s="1"/>
  <c r="I67" i="5"/>
  <c r="I66" i="5" s="1"/>
  <c r="I62" i="5"/>
  <c r="O62" i="5" s="1"/>
  <c r="I58" i="5"/>
  <c r="O58" i="5" s="1"/>
  <c r="I54" i="5"/>
  <c r="O54" i="5" s="1"/>
  <c r="I50" i="5"/>
  <c r="O50" i="5" s="1"/>
  <c r="I46" i="5"/>
  <c r="O46" i="5" s="1"/>
  <c r="I42" i="5"/>
  <c r="O42" i="5" s="1"/>
  <c r="I38" i="5"/>
  <c r="O38" i="5" s="1"/>
  <c r="I34" i="5"/>
  <c r="O34" i="5" s="1"/>
  <c r="I30" i="5"/>
  <c r="I26" i="5"/>
  <c r="O26" i="5" s="1"/>
  <c r="I22" i="5"/>
  <c r="O22" i="5" s="1"/>
  <c r="I17" i="5"/>
  <c r="O13" i="5"/>
  <c r="I13" i="5"/>
  <c r="I9" i="5"/>
  <c r="O9" i="5" s="1"/>
  <c r="I245" i="4"/>
  <c r="O245" i="4" s="1"/>
  <c r="O241" i="4"/>
  <c r="I241" i="4"/>
  <c r="I237" i="4"/>
  <c r="O237" i="4" s="1"/>
  <c r="I233" i="4"/>
  <c r="O233" i="4" s="1"/>
  <c r="I229" i="4"/>
  <c r="O229" i="4" s="1"/>
  <c r="O225" i="4"/>
  <c r="I225" i="4"/>
  <c r="I221" i="4"/>
  <c r="O221" i="4" s="1"/>
  <c r="I217" i="4"/>
  <c r="O217" i="4" s="1"/>
  <c r="I213" i="4"/>
  <c r="O213" i="4" s="1"/>
  <c r="O209" i="4"/>
  <c r="I209" i="4"/>
  <c r="I205" i="4"/>
  <c r="O205" i="4" s="1"/>
  <c r="I201" i="4"/>
  <c r="O201" i="4" s="1"/>
  <c r="I197" i="4"/>
  <c r="O197" i="4" s="1"/>
  <c r="O193" i="4"/>
  <c r="I193" i="4"/>
  <c r="I189" i="4"/>
  <c r="O189" i="4" s="1"/>
  <c r="I185" i="4"/>
  <c r="O185" i="4" s="1"/>
  <c r="I181" i="4"/>
  <c r="O177" i="4"/>
  <c r="I177" i="4"/>
  <c r="I173" i="4"/>
  <c r="O173" i="4" s="1"/>
  <c r="I168" i="4"/>
  <c r="O168" i="4" s="1"/>
  <c r="I164" i="4"/>
  <c r="O164" i="4" s="1"/>
  <c r="I160" i="4"/>
  <c r="O160" i="4" s="1"/>
  <c r="I156" i="4"/>
  <c r="O156" i="4" s="1"/>
  <c r="I152" i="4"/>
  <c r="O152" i="4" s="1"/>
  <c r="I148" i="4"/>
  <c r="I143" i="4"/>
  <c r="O143" i="4" s="1"/>
  <c r="I139" i="4"/>
  <c r="O139" i="4" s="1"/>
  <c r="O135" i="4"/>
  <c r="I135" i="4"/>
  <c r="O131" i="4"/>
  <c r="I131" i="4"/>
  <c r="I127" i="4"/>
  <c r="I126" i="4" s="1"/>
  <c r="I122" i="4"/>
  <c r="O122" i="4" s="1"/>
  <c r="I118" i="4"/>
  <c r="O118" i="4" s="1"/>
  <c r="I114" i="4"/>
  <c r="O114" i="4" s="1"/>
  <c r="I110" i="4"/>
  <c r="O110" i="4" s="1"/>
  <c r="I106" i="4"/>
  <c r="O106" i="4" s="1"/>
  <c r="I102" i="4"/>
  <c r="O102" i="4" s="1"/>
  <c r="I98" i="4"/>
  <c r="O98" i="4" s="1"/>
  <c r="I93" i="4"/>
  <c r="O93" i="4" s="1"/>
  <c r="I89" i="4"/>
  <c r="I80" i="4" s="1"/>
  <c r="O85" i="4"/>
  <c r="I85" i="4"/>
  <c r="I81" i="4"/>
  <c r="O81" i="4" s="1"/>
  <c r="I76" i="4"/>
  <c r="O76" i="4" s="1"/>
  <c r="I72" i="4"/>
  <c r="I71" i="4" s="1"/>
  <c r="I67" i="4"/>
  <c r="O67" i="4" s="1"/>
  <c r="I63" i="4"/>
  <c r="I62" i="4" s="1"/>
  <c r="I58" i="4"/>
  <c r="O58" i="4" s="1"/>
  <c r="I54" i="4"/>
  <c r="O54" i="4" s="1"/>
  <c r="I50" i="4"/>
  <c r="O50" i="4" s="1"/>
  <c r="I46" i="4"/>
  <c r="O46" i="4" s="1"/>
  <c r="I42" i="4"/>
  <c r="O42" i="4" s="1"/>
  <c r="I38" i="4"/>
  <c r="O38" i="4" s="1"/>
  <c r="I34" i="4"/>
  <c r="O34" i="4" s="1"/>
  <c r="I30" i="4"/>
  <c r="O30" i="4" s="1"/>
  <c r="I26" i="4"/>
  <c r="I21" i="4" s="1"/>
  <c r="I22" i="4"/>
  <c r="O22" i="4" s="1"/>
  <c r="I17" i="4"/>
  <c r="O17" i="4" s="1"/>
  <c r="O13" i="4"/>
  <c r="I13" i="4"/>
  <c r="I8" i="4" s="1"/>
  <c r="O9" i="4"/>
  <c r="I9" i="4"/>
  <c r="I48" i="3"/>
  <c r="O48" i="3" s="1"/>
  <c r="I44" i="3"/>
  <c r="I39" i="3" s="1"/>
  <c r="O40" i="3"/>
  <c r="I40" i="3"/>
  <c r="I35" i="3"/>
  <c r="O35" i="3" s="1"/>
  <c r="I31" i="3"/>
  <c r="O31" i="3" s="1"/>
  <c r="I27" i="3"/>
  <c r="I26" i="3" s="1"/>
  <c r="I22" i="3"/>
  <c r="O22" i="3" s="1"/>
  <c r="I18" i="3"/>
  <c r="I17" i="3" s="1"/>
  <c r="I8" i="3"/>
  <c r="I3" i="3" s="1"/>
  <c r="C11" i="7" s="1"/>
  <c r="O13" i="3"/>
  <c r="I13" i="3"/>
  <c r="I9" i="3"/>
  <c r="O9" i="3" s="1"/>
  <c r="I41" i="2"/>
  <c r="O41" i="2" s="1"/>
  <c r="I37" i="2"/>
  <c r="O37" i="2" s="1"/>
  <c r="I33" i="2"/>
  <c r="O33" i="2" s="1"/>
  <c r="I29" i="2"/>
  <c r="O29" i="2" s="1"/>
  <c r="I25" i="2"/>
  <c r="O25" i="2" s="1"/>
  <c r="O21" i="2"/>
  <c r="I21" i="2"/>
  <c r="I17" i="2"/>
  <c r="O17" i="2" s="1"/>
  <c r="I13" i="2"/>
  <c r="O13" i="2" s="1"/>
  <c r="I9" i="2"/>
  <c r="I92" i="5" l="1"/>
  <c r="O93" i="5"/>
  <c r="I8" i="2"/>
  <c r="I3" i="2" s="1"/>
  <c r="C10" i="7" s="1"/>
  <c r="O9" i="2"/>
  <c r="D10" i="7" s="1"/>
  <c r="I147" i="4"/>
  <c r="I8" i="5"/>
  <c r="O17" i="5"/>
  <c r="D13" i="7" s="1"/>
  <c r="O122" i="5"/>
  <c r="O26" i="4"/>
  <c r="O27" i="3"/>
  <c r="D11" i="7"/>
  <c r="E11" i="7" s="1"/>
  <c r="I172" i="4"/>
  <c r="I21" i="5"/>
  <c r="I176" i="5"/>
  <c r="O185" i="5"/>
  <c r="O44" i="3"/>
  <c r="O72" i="4"/>
  <c r="I147" i="5"/>
  <c r="I97" i="4"/>
  <c r="I3" i="4" s="1"/>
  <c r="C12" i="7" s="1"/>
  <c r="E12" i="7" s="1"/>
  <c r="O148" i="4"/>
  <c r="D12" i="7" s="1"/>
  <c r="O181" i="4"/>
  <c r="O30" i="5"/>
  <c r="O89" i="4"/>
  <c r="O18" i="3"/>
  <c r="O63" i="4"/>
  <c r="O67" i="5"/>
  <c r="O143" i="5"/>
  <c r="O127" i="4"/>
  <c r="O9" i="6"/>
  <c r="D14" i="7" s="1"/>
  <c r="E14" i="7" s="1"/>
  <c r="E10" i="7" l="1"/>
  <c r="I3" i="5"/>
  <c r="C13" i="7" s="1"/>
  <c r="E13" i="7" s="1"/>
  <c r="C6" i="7" l="1"/>
  <c r="C7" i="7"/>
</calcChain>
</file>

<file path=xl/sharedStrings.xml><?xml version="1.0" encoding="utf-8"?>
<sst xmlns="http://schemas.openxmlformats.org/spreadsheetml/2006/main" count="1840" uniqueCount="423">
  <si>
    <t>EstiCon</t>
  </si>
  <si>
    <t xml:space="preserve">Firma: </t>
  </si>
  <si>
    <t>Rekapitulace ceny</t>
  </si>
  <si>
    <t>Stavba: 004 - OPRAVA NA MOSTECH EV.Č.174-018 A EV.Č.174-019 U OBCE VELKÝ BOR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</si>
  <si>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</si>
  <si>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</si>
  <si>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</si>
  <si>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</si>
  <si>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</si>
  <si>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</si>
  <si>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</si>
  <si>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</si>
  <si>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VŠEOBECNÉ POLOŽKY</t>
  </si>
  <si>
    <t>101</t>
  </si>
  <si>
    <t>SILNICE II/174 - OPRAVA POVRCHU MEZI MOSTY EV.Č.174-018 A EV.Č.174-019</t>
  </si>
  <si>
    <t>201</t>
  </si>
  <si>
    <t>MOST EV.Č. 174-018 U OBCE VELKÝ BOR</t>
  </si>
  <si>
    <t>202</t>
  </si>
  <si>
    <t>MOST EV.Č. 174-019 U OBCE VELKÝ BOR</t>
  </si>
  <si>
    <t>901</t>
  </si>
  <si>
    <t>DOPRAVNĚ INŽENÝRSKÁ OPATŘENÍ</t>
  </si>
  <si>
    <t>Soupis prací objektu</t>
  </si>
  <si>
    <t>S</t>
  </si>
  <si>
    <t>Stavba:</t>
  </si>
  <si>
    <t>004</t>
  </si>
  <si>
    <t>OPRAVA NA MOSTECH EV.Č.174-018 A EV.Č.174-019 U OBCE VELKÝ BOR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</si>
  <si>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</si>
  <si>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</si>
  <si>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</si>
  <si>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</si>
  <si>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</si>
  <si>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</si>
  <si>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</si>
  <si>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</si>
  <si>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</si>
  <si>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</si>
  <si>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</si>
  <si>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</si>
  <si>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</si>
  <si>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</si>
  <si>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</si>
  <si>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</si>
  <si>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</si>
  <si>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</si>
  <si>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</si>
  <si>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</si>
  <si>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</si>
  <si>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OTSKP ~ 2023</t>
  </si>
  <si>
    <t>PP</t>
  </si>
  <si>
    <t>VV</t>
  </si>
  <si>
    <t>Zkoušky požadované TDS nad rámec schválených KZP - položka čerpána pouze se souhlasem TDS 1 = 1,000 [A]</t>
  </si>
  <si>
    <t>TS</t>
  </si>
  <si>
    <t>zahrnuje veškeré náklady spojené s objednatelem požadovanými zkouškami</t>
  </si>
  <si>
    <t>02911</t>
  </si>
  <si>
    <t>OSTATNÍ POŽADAVKY - GEODETICKÉ ZAMERENÍ</t>
  </si>
  <si>
    <t>- Geodetické zaměření skutečného provedení celé stavby po dokončení_x000D_
- Geodetické zaměření jednotlivých konstručkích celků před zakrytím - např. základové spáry prodlužujících zídek, plovoucí deska, prodlužující zídky, jednolivé vozovkové vrstvy</t>
  </si>
  <si>
    <t>1 = 1,000 [A]</t>
  </si>
  <si>
    <t>zahrnuje veškeré náklady spojené s objednatelem požadovanými pracemi</t>
  </si>
  <si>
    <t>029412</t>
  </si>
  <si>
    <t>OSTATNÍ POŽADAVKY - VYPRACOVÁNÍ MOSTNÍHO LISTU</t>
  </si>
  <si>
    <t>KUS</t>
  </si>
  <si>
    <t>02943</t>
  </si>
  <si>
    <t>OSTATNÍ POŽADAVKY - VYPRACOVÁNÍ RDS</t>
  </si>
  <si>
    <t>Vypracování a projednání RDS stavby dle požadavků TKP a ČSN</t>
  </si>
  <si>
    <t>3x digitální nosič, 3xtištěné paré pro potřeby objednatele 1 = 1,000 [A]</t>
  </si>
  <si>
    <t>02944</t>
  </si>
  <si>
    <t>OSTAT POŽADAVKY - DOKUMENTACE SKUTEC PROVEDENÍ V DIGIT FORME</t>
  </si>
  <si>
    <t>3x digitální nosič 1 = 1,000 [A]</t>
  </si>
  <si>
    <t>02945</t>
  </si>
  <si>
    <t>OSTAT POŽADAVKY - GEOMETRICKÝ PLÁN</t>
  </si>
  <si>
    <t>HM</t>
  </si>
  <si>
    <t>položka zahrnuje:       
- prípravu podkladu, vyhotovení žádosti pro vklad na katastrální úrad
- polní práce spojené s vyhotovením geometrického plánu
- výpocetní a grafické kancelárské práce
- úrední overení výsledného elaborátu
- schválení návrhu vkladu do katastru nemovitostí príslušným katastrálním úradem</t>
  </si>
  <si>
    <t>02946</t>
  </si>
  <si>
    <t>OSTAT POŽADAVKY - FOTODOKUMENTACE</t>
  </si>
  <si>
    <t>- přehledné foto stavby jednou denně od Velkého Boru_x000D_
- přehledné foto stavby jednou denně od Svéradic_x000D_
- všechny zakryté konstrukce</t>
  </si>
  <si>
    <t>položka zahrnuje:
- fotodokumentaci zadavatelem požadovaného deje a konstrukcí v požadovaných casových intervalech
- zadavatelem specifikované výstupy (fotografie v papírovém a digitálním formátu) v požadovaném poctu</t>
  </si>
  <si>
    <t>02953</t>
  </si>
  <si>
    <t>OSTATNÍ POŽADAVKY - HLAVNÍ MOSTNÍ PROHLÍDKA</t>
  </si>
  <si>
    <t>položka zahrnuje :
- úkony dle CSN 73 6221
- provedení hlavní mostní prohlídky oprávnenou fyzickou nebo právnickou osobou
- vyhotovení záznamu (protokolu), který jednoznacne definuje stav mostu</t>
  </si>
  <si>
    <t>03100</t>
  </si>
  <si>
    <t>ZARÍZENÍ STAVENIŠTE - ZRÍZENÍ, PROVOZ, DEMONTÁŽ</t>
  </si>
  <si>
    <t>Zařízení staveniště bude kromě ostatních potřeb zhotovitele minimálně obsahovat :_x000D_
- Kancelářská buňka pro konání KD a TDS_x000D_
- Místo a úložiště tříděného odpadu_x000D_
- Oplocení a zajištění stavby pro nepovolané osoby</t>
  </si>
  <si>
    <t>Zařízení staveniště zhotovitele 1 = 1,000 [A]</t>
  </si>
  <si>
    <t>zahrnuje objednatelem povolené náklady na porízení (event. pronájem), provozování, udržování a likvidaci zhotovitelova zarízení</t>
  </si>
  <si>
    <t>014102R.1</t>
  </si>
  <si>
    <t>POPLATKY ZA SKLÁDKU - ASFALT</t>
  </si>
  <si>
    <t>T</t>
  </si>
  <si>
    <t>Obrsuná vrstva - odpočet materiálu na zpevnění krajnice (5.738*2,4)-(25.500*0,15*2,4) = 4,591 [A]</t>
  </si>
  <si>
    <t>zahrnuje veškeré poplatky provozovateli skládky související s uložením odpadu na skládce.</t>
  </si>
  <si>
    <t>014102R.2</t>
  </si>
  <si>
    <t>POPLATKY ZA SKLÁDKU - ZEMINA</t>
  </si>
  <si>
    <t>Odkop pro zpevnění krajnice 25.500*0,15*2,0 = 7,650 [A]</t>
  </si>
  <si>
    <t>1</t>
  </si>
  <si>
    <t>Zemní práce</t>
  </si>
  <si>
    <t>113728</t>
  </si>
  <si>
    <t>FRÉZOVÁNÍ ZPEVNENÝCH PLOCH ASFALTOVÝCH, ODVOZ DO 20KM</t>
  </si>
  <si>
    <t>M3</t>
  </si>
  <si>
    <t>Obrusná vrstva 17,0*6,75*0,05 = 5,738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</si>
  <si>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</si>
  <si>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122838</t>
  </si>
  <si>
    <t>ODKOPÁVKY A PROKOPÁVKY OBECNÉ TR. II, ODVOZ DO 20KM</t>
  </si>
  <si>
    <t>Odkop pro nové zpevnění krajnice 25.500*0,15 = 3,825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</si>
  <si>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</si>
  <si>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5</t>
  </si>
  <si>
    <t>Komunikace</t>
  </si>
  <si>
    <t>56963</t>
  </si>
  <si>
    <t>ZPEVNENÍ KRAJNIC Z RECYKLOVANÉHO MATERIÁLU TL DO 150MM</t>
  </si>
  <si>
    <t>M2</t>
  </si>
  <si>
    <t>Zpevnění krajnice 17*0,75*2 = 25,500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</si>
  <si>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</si>
  <si>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572214</t>
  </si>
  <si>
    <t>SPOJOVACÍ POSTRIK Z MODIFIK EMULZE DO 0,5KG/M2</t>
  </si>
  <si>
    <t>Pod obrusnou vrstvu 114.750 = 114,750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</si>
  <si>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</si>
  <si>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574A44</t>
  </si>
  <si>
    <t>ASFALTOVÝ BETON PRO OBRUSNÉ VRSTVY ACO 11+, 11S TL. 50MM</t>
  </si>
  <si>
    <t>Obrusná vrstva 17,0*6,75 = 114,750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</si>
  <si>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</si>
  <si>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9</t>
  </si>
  <si>
    <t>Ostatní konstrukce a práce</t>
  </si>
  <si>
    <t>9113B1R</t>
  </si>
  <si>
    <t>SVODIDLO OCEL SILNIC JEDNOSTR, ÚROVEN ZADRŽ H1 -DODÁVKA A MONTÁŽ</t>
  </si>
  <si>
    <t>M</t>
  </si>
  <si>
    <t>Svodidlo mimo most bude provedeno se sloupky ve vzdálenosti 2m z důvodu nedoststečně široké krajnice. Zhotovitel ocení tento zvýšený počet sloupků v položce.</t>
  </si>
  <si>
    <t>Svodidlo mezi mosty 20+20 = 40,000 [A]</t>
  </si>
  <si>
    <t>položka zahrnuje:
- kompletní dodávku všech dílu ocelového svodidla s predepsanou povrchovou úpravou vcetne spojovacích prvku
- montáž a osazení svodidla, osazení sloupku zaberanením nebo osazením do betonových bloku (vcetne betonových bloku a nutných zemních prací
- ukoncení zapuštením do betonových bloku (vcetne betonového bloku a nutných zemních prací) nebo koncovkou
- prechod na jiný typ svodidla nebo pres mostní záver
- ochranu proti bludným proudum a vývody pro jejich merení
nezahrnuje odrazky nebo retroreflexní fólie</t>
  </si>
  <si>
    <t>9113B3</t>
  </si>
  <si>
    <t>SVODIDLO OCEL SILNIC JEDNOSTR, ÚROVEN ZADRŽ H1 - DEMONTÁŽ S PRESUNEM</t>
  </si>
  <si>
    <t>položka zahrnuje:
- demontáž a odstranení zarízení
- jeho odvoz na predepsané místo</t>
  </si>
  <si>
    <t>915111</t>
  </si>
  <si>
    <t>VODOROVNÉ DOPRAVNÍ ZNACENÍ BARVOU HLADKÉ - DODÁVKA A POKLÁDKA</t>
  </si>
  <si>
    <t>Nové VDZ (17*2*0,25)+(17*0,125) = 10,625 [A]</t>
  </si>
  <si>
    <t>položka zahrnuje:
- dodání a pokládku náterového materiálu (merí se pouze natíraná plocha)
- predznacení a reflexní úpravu</t>
  </si>
  <si>
    <t>Obrusná vrstva 6*22*0,05*2,4 = 15,840 [A]_x000D_
Ložná vrstva 6*22*0,05*2,4 = 15,840 [B]_x000D_
Podkladní  vrstva 1,2*22*2*0,05*2,4 = 6,336 [C]_x000D_
Mezisoučet = 38,016 [D]</t>
  </si>
  <si>
    <t>POPLATKY ZA SKLÁDKU - ZEMINA A KÁMEN</t>
  </si>
  <si>
    <t>Výkop pro prodlužující zídky 35.100*2,0 = 70,200 [A]_x000D_
Stávající opevnění 24.150*2,6 = 62,790 [B]_x000D_
Podkladní vrstvy do úrovně původní římsy 22*1,2*0,1*2*1,9 = 10,032 [D]_x000D_
Odkop pro nové zpevnění krajnic 11*2,0 = 22,000 [C]_x000D_
Rýhy pro betonové prahy 10.320*2,0 = 20,640 [F]_x000D_
Mezisoučet = 185,662 [E]</t>
  </si>
  <si>
    <t>014102R.3</t>
  </si>
  <si>
    <t>POPLATKY ZA SKLÁDKU - BETON</t>
  </si>
  <si>
    <t>Stávající římsy 4.901*2,5 = 12,253 [A]_x000D_
Stávající opevnění beton 6.900*2,5 = 17,250 [B]_x000D_
Mezisoučet = 29,503 [C]</t>
  </si>
  <si>
    <t>113298</t>
  </si>
  <si>
    <t>ODSTRANENÍ ZPEVNENÝCH PLOCH, PRÍKOPU A RIGOLU Z LOMOVÉHO KAMENE, ODVOZ DO 20KM</t>
  </si>
  <si>
    <t>Stávající opevnění (19+15+20+15)*0,35 = 24,150 [A]</t>
  </si>
  <si>
    <t>Položka zahrnuje i odstranení podkladu, veškerou manipulaci s vybouraným materiálem, odvoz na predepsanou vzdálenost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</si>
  <si>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</si>
  <si>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</si>
  <si>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Podkladní vrstvy do úrovně původní římsy 22*1,2*0,1*2 = 5,280 [A]</t>
  </si>
  <si>
    <t>11335</t>
  </si>
  <si>
    <t>ODSTRANENÍ PODKLADU ZPEVNENÝCH PLOCH Z BETONU</t>
  </si>
  <si>
    <t>Stávající opevnění (19+15+20+15)*0,1 = 6,900 [A]</t>
  </si>
  <si>
    <t>Obrusná vrstva 6*22*0,05 = 6,600 [A]_x000D_
Ložní vrstva 6*22*0,05 = 6,600 [B]_x000D_
Podkladní  vrstva 1,2*22*2*0,05 = 2,640 [C]_x000D_
Mezisoučet = 15,840 [D]</t>
  </si>
  <si>
    <t>113764</t>
  </si>
  <si>
    <t>FRÉZOVÁNÍ DRÁŽKY PRUREZU DO 400MM2 V ASFALTOVÉ VOZOVCE</t>
  </si>
  <si>
    <t>Zálivka podél římsy a obrub 18,6*2 = 37,200 [A]_x000D_
Příčná zálivka nad opěrami 6,0*2 = 12,000 [B]_x000D_
Napojení na původní vozovku 6,0 = 6,000 [C]_x000D_
Mezisoučet = 55,200 [D]</t>
  </si>
  <si>
    <t>Položka zahrnuje veškerou manipulaci s vybouranou sutí a s vybouranými hmotami vc. uložení na skládku.</t>
  </si>
  <si>
    <t>Výkop pro prodlužující zídky 6*4 = 24,000 [A]_x000D_
Odkop pro nové zpevnění krajnice 7,4*0,75*2 = 11,100 [B]_x000D_
Mezisoučet = 35,100 [C]</t>
  </si>
  <si>
    <t>132938</t>
  </si>
  <si>
    <t>HLOUBENÍ RÝH ŠÍR DO 2M PAŽ I NEPAŽ TR. III, ODVOZ DO 20KM</t>
  </si>
  <si>
    <t>Pro betonový práh zpevnění u opěr 0,8*0,6*(5,5+5+5,5+5,5) = 10,320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</si>
  <si>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</si>
  <si>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17481</t>
  </si>
  <si>
    <t>ZÁSYP JAM A RÝH Z NAKUPOVANÝCH MATERIÁLU</t>
  </si>
  <si>
    <t>Zásyp prodlužujících zídek pod vozovkou 3*4 = 12,000 [A]</t>
  </si>
  <si>
    <t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</si>
  <si>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</si>
  <si>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</si>
  <si>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podél prodlužujících zídek 2,5*4 = 10,000 [A]</t>
  </si>
  <si>
    <t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</si>
  <si>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18120</t>
  </si>
  <si>
    <t>ÚPRAVA PLÁNE SE ZHUTNENÍM V HORNINE TR. II</t>
  </si>
  <si>
    <t>Úprava pod prodlužující zídky 1,5*1,1*4 = 6,600 [A]</t>
  </si>
  <si>
    <t>položka zahrnuje úpravu pláne vcetne vyrovnání výškových rozdílu. Míru zhutnení urcuje projekt.</t>
  </si>
  <si>
    <t>2</t>
  </si>
  <si>
    <t>Základy</t>
  </si>
  <si>
    <t>27152</t>
  </si>
  <si>
    <t>POLŠTÁRE POD ZÁKLADY Z KAMENIVA DRCENÉHO</t>
  </si>
  <si>
    <t>Prodlužující zídky 1,5*1,1*0,3*4 = 1,980 [A]</t>
  </si>
  <si>
    <t>položka zahrnuje dodávku predepsaného kameniva, mimostaveništní a vnitrostaveništní dopravu a jeho uložení
není-li v zadávací dokumentaci uvedeno jinak, jedná se o nakupovaný materiál</t>
  </si>
  <si>
    <t>285392</t>
  </si>
  <si>
    <t>DODATECNÉ KOTVENÍ VLEPENÍM BETONÁRSKÉ VÝZTUŽE D DO 16MM DO VRTU</t>
  </si>
  <si>
    <t>Dodatečné kotve ní nové římsy vlepované z beonářské výztuže 16mm ve vzdálenosti 300mm ve tvaru "U" - zhotovitel ocení dva vrty a vlepení na jednu kotvu tvaru "U", která je vykázána jako jeden KUS v celku.</t>
  </si>
  <si>
    <t>Kotvení římsy 12,6/0,3*2 = 84,000 [A]</t>
  </si>
  <si>
    <t>Položka zahrnuje:
dodání výztuže predepsaného profilu a predepsané délky (do 600mm)
provedení vrtu predepsaného profilu a predepsané délky (do 300mm)
vsunutí výztuže do vyvrtaného profilu a její zalepení predepsaným pojivem
prípadne nutné lešení</t>
  </si>
  <si>
    <t>3</t>
  </si>
  <si>
    <t>Svislé konstrukce</t>
  </si>
  <si>
    <t>317325</t>
  </si>
  <si>
    <t>RÍMSY ZE ŽELEZOBETONU DO C30/37</t>
  </si>
  <si>
    <t>Nové římsy 3,85*2 = 7,700 [A]</t>
  </si>
  <si>
    <t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</si>
  <si>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</si>
  <si>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</si>
  <si>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Nové římsy 7,7*0,225 = 1,733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</si>
  <si>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</si>
  <si>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</si>
  <si>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</si>
  <si>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451313</t>
  </si>
  <si>
    <t>PODKLADNÍ A VÝPLNOVÉ VRSTVY Z PROSTÉHO BETONU C16/20</t>
  </si>
  <si>
    <t>Podkladní beton pro prodlužující zídky - viz. výkres tvaru 0,8 = 0,800 [A]</t>
  </si>
  <si>
    <t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</si>
  <si>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45131A</t>
  </si>
  <si>
    <t>PODKLADNÍ A VÝPLNOVÉ VRSTVY Z PROSTÉHO BETONU C20/25</t>
  </si>
  <si>
    <t>Lože pod dlažby opevnění svahů 47*0,15 = 7,050 [A]_x000D_
Lože pod skluzy (100mm v ceně položky skluzů) 24*0,8*0,1 = 1,920 [B]_x000D_
Mezisoučet = 8,970 [C]</t>
  </si>
  <si>
    <t>46131A</t>
  </si>
  <si>
    <t>PATKY Z PROSTÉHO BETONU C20/25</t>
  </si>
  <si>
    <t>Prahy pod opevnění svahů z dlažby 0,8*0,5*(5,5+5+5,5+5,5) = 8,600 [A]</t>
  </si>
  <si>
    <t>položka zahrnuje:
- nutné zemní práce (hloubení rýh a 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</t>
  </si>
  <si>
    <t>465512</t>
  </si>
  <si>
    <t>DLAŽBY Z LOMOVÉHO KAMENE NA MC</t>
  </si>
  <si>
    <t>Opevnění svahů (13+10+14+10)*0,25 = 11,750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</si>
  <si>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</si>
  <si>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56330</t>
  </si>
  <si>
    <t>VOZOVKOVÉ VRSTVY ZE ŠTERKODRTI</t>
  </si>
  <si>
    <t>Podkladní vrstva podél říms 5.280 = 5,280 [A]</t>
  </si>
  <si>
    <t>- dodání kameniva predepsané kvality a zrnitosti
- rozprostrení a zhutnení vrstvy v predepsané tlouštce
- zrízení vrstvy bez rozlišení šírky, pokládání vrstvy po etapách
- nezahrnuje postriky, nátery</t>
  </si>
  <si>
    <t>Zpevnění krajnice 7,4*0,75*2 = 11,100 [A]</t>
  </si>
  <si>
    <t>572113</t>
  </si>
  <si>
    <t>INFILTRACNÍ POSTRIK Z EMULZE DO 0,5KG/M2</t>
  </si>
  <si>
    <t>Postřik pro podkladní vrstvu 6*22 = 132,000 [A]</t>
  </si>
  <si>
    <t>Pro obrusnou vrstvu 6*22 = 132,000 [A]_x000D_
Pro ložnou vrstvu 6*22 = 132,000 [B]_x000D_
Mezisoučet = 264,000 [C]</t>
  </si>
  <si>
    <t>Obrusná vrstva 6*22 = 132,000 [A]</t>
  </si>
  <si>
    <t>574C46</t>
  </si>
  <si>
    <t>ASFALTOVÝ BETON PRO LOŽNÍ VRSTVY ACL 16+, 16S TL. 50MM</t>
  </si>
  <si>
    <t>Ložní vrstva 6*22 = 132,000 [A]</t>
  </si>
  <si>
    <t>574E46</t>
  </si>
  <si>
    <t>ASFALTOVÝ BETON PRO PODKLADNÍ VRSTVY ACP 16+, 16S TL. 50MM</t>
  </si>
  <si>
    <t>Asfaltová podkladní vrstva 1,2*22*2 = 52,800 [A]</t>
  </si>
  <si>
    <t>6</t>
  </si>
  <si>
    <t>Úpravy povrchů, podlahy, výplně otvorů</t>
  </si>
  <si>
    <t>626111</t>
  </si>
  <si>
    <t>REPROFILACE PODHLEDU, SVISLÝCH PLOCH SANACNÍ MALTOU JEDNOVRST TL 10MM</t>
  </si>
  <si>
    <t>Přesný rozsah sanačních prací bude upřesněn po odbourání původní římsy a pasportizace za účasti Zhotovitele a TDS. Účtováno bude skutečně provedené množství.</t>
  </si>
  <si>
    <t>Sanace boků stávající nosné konstrukce 8.820 = 8,820 [A]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</si>
  <si>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</si>
  <si>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626113</t>
  </si>
  <si>
    <t>REPROFILACE PODHLEDU, SVISLÝCH PLOCH SANACNÍ MALTOU JEDNOVRST TL 30MM</t>
  </si>
  <si>
    <t>Sanace boků stávající nosné konstrukce 12,6*0,35*2 = 8,820 [A]</t>
  </si>
  <si>
    <t>626122</t>
  </si>
  <si>
    <t>REPROFILACE PODHLEDU, SVISLÝCH PLOCH SANACNÍ MALTOU DVOUVRST TL 50MM</t>
  </si>
  <si>
    <t>Sanace boků stávající nosné konstrukce 8.820 = 8,820 [A]_x000D_
Sanace boků stávajících křídel, opěry a úložného prahu 4,5*4 = 18,000 [B]_x000D_
Mezisoučet = 26,820 [C]</t>
  </si>
  <si>
    <t>62652</t>
  </si>
  <si>
    <t>OCHRANA VÝZTUŽE PRI NEDOSTATECNÉM KRYTÍ</t>
  </si>
  <si>
    <t>položka zahrnuje:
dodávku veškerého materiálu potrebného pro predepsanou úpravu v predepsané kvalite
položení vrstvy v predepsané tlouštce
potrebná lešení a podperné konstrukce</t>
  </si>
  <si>
    <t>63131A</t>
  </si>
  <si>
    <t>MAZANINA Z PROSTÉHO BETONU C20/25</t>
  </si>
  <si>
    <t>Výplň náběhu římsy 0,7*4 = 2,800 [A]</t>
  </si>
  <si>
    <t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základu.</t>
  </si>
  <si>
    <t>7</t>
  </si>
  <si>
    <t>Přidružená stavební výroba</t>
  </si>
  <si>
    <t>711111</t>
  </si>
  <si>
    <t>IZOLACE BEŽNÝCH KONSTRUKCÍ PROTI ZEMNÍ VLHKOSTI ASFALTOVÝMI NÁTERY</t>
  </si>
  <si>
    <t>Izolace zasypaných ploch prodlužujících zídek a říms 1xALP + 2xALN (1*1,5*4)+(1*1/2*4) = 8,000 [A]_x000D_
Izolace zasypané části římsy ze strany vozovky 14,6*0,25*4 = 14,600 [B]_x000D_
Mezisoučet = 22,600 [C]</t>
  </si>
  <si>
    <t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</si>
  <si>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711122</t>
  </si>
  <si>
    <t>IZOLACE BEŽNÝCH KONSTRUKCÍ PROTI TLAKOVÉ VODE ASFALTOVÝMI PÁSY</t>
  </si>
  <si>
    <t>Izolace spáry mezi původní konstrukcí a novou římsou 14,6*0,44*2 = 12,848 [A]</t>
  </si>
  <si>
    <t>711509</t>
  </si>
  <si>
    <t>OCHRANA IZOLACE NA POVRCHU TEXTILIÍ</t>
  </si>
  <si>
    <t>Ochrana zasypoaných ploch prodlužujících zídek 22,6 = 22,600 [A]_x000D_
Mezisoučet = 22,600 [C]</t>
  </si>
  <si>
    <t>položka zahrnuje:
- dodání  predepsaného ochranného materiálu
- zrízení ochrany izolace</t>
  </si>
  <si>
    <t>78381</t>
  </si>
  <si>
    <t>NÁTERY BETON KONSTR TYP S1 (OS-A)</t>
  </si>
  <si>
    <t>Nátěr povrchu římsy 14,6*0,35*2 = 10,220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</si>
  <si>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</si>
  <si>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78382</t>
  </si>
  <si>
    <t>NÁTERY BETON KONSTR TYP S2 (OS-B)</t>
  </si>
  <si>
    <t>Nátěr boku nosné konstrukce 12,6*1,0*2 = 25,200 [A]_x000D_
Nátěr boku římsy 14,6*0,45*2 = 13,140 [B]_x000D_
Mezisoučet = 38,340 [C]</t>
  </si>
  <si>
    <t>78386</t>
  </si>
  <si>
    <t>NÁTERY BETON KONSTR TYP S9 (OS-E)</t>
  </si>
  <si>
    <t>Nátěr nášlapu římsy s přesahem na horní povrch 14,6*0,3*2 = 8,760 [A]</t>
  </si>
  <si>
    <t>Svodidlo mimo most 12+12 = 24,000 [A]</t>
  </si>
  <si>
    <t>Svodidlo před mostem 12+12 = 24,000 [A]</t>
  </si>
  <si>
    <t>9115C1</t>
  </si>
  <si>
    <t>SVODIDLO OCEL MOSTNÍ JEDNOSTR, ÚROVEN ZADRŽ H2 - DODÁVKA A MONTÁŽ</t>
  </si>
  <si>
    <t>Zábradelní svodidlo na mostě 16*2 = 32,000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</si>
  <si>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</si>
  <si>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9115C3</t>
  </si>
  <si>
    <t>SVODIDLO OCEL MOSTNÍ JEDNOSTR, ÚROVEN ZADRŽ H2 - DEMONTÁŽ S PRESUNEM</t>
  </si>
  <si>
    <t>Stávající svodidlo na mostě 16*2 = 32,000 [A]</t>
  </si>
  <si>
    <t>914171</t>
  </si>
  <si>
    <t>DOPRAVNÍ ZNACKY ZÁKLADNÍ VELIKOSTI HLINÍKOVÉ FÓLIE TR 2 - DODÁVKA A MONTÁŽ</t>
  </si>
  <si>
    <t>Označení únosnosti mostu 2 = 2,000 [A]</t>
  </si>
  <si>
    <t>položka zahrnuje:
- dodávku a montáž znacek v požadovaném provedení</t>
  </si>
  <si>
    <t>914173</t>
  </si>
  <si>
    <t>DOPRAVNÍ ZNACKY ZÁKLADNÍ VELIKOSTI HLINÍKOVÉ FÓLIE TR 2 - DEMONTÁŽ</t>
  </si>
  <si>
    <t>Označení únosnosti mostu 1 = 1,000 [A]</t>
  </si>
  <si>
    <t>Položka zahrnuje odstranení, demontáž a odklizení materiálu s odvozem na predepsané místo</t>
  </si>
  <si>
    <t>914371</t>
  </si>
  <si>
    <t>DOPRAV ZNACKY ZMENŠ VEL HLINÍK FÓLIE TR 2 - DOD A MONT</t>
  </si>
  <si>
    <t>Označení mostu 2 = 2,000 [A]_x000D_
Označení toku 2 = 2,000 [B]_x000D_
Mezisoučet = 4,000 [C]</t>
  </si>
  <si>
    <t>914373</t>
  </si>
  <si>
    <t>DOPRAV ZNACKY ZMENŠ VEL HLINÍK FÓLIE TR 2 - DEMONTÁŽ</t>
  </si>
  <si>
    <t>označení mostu 2 = 2,000 [A]_x000D_
označení únosnosti 1 = 1,000 [B]_x000D_
Mezisoučet = 3,000 [C]</t>
  </si>
  <si>
    <t>Nové VDZ (22*2*0,25)+(22*0,125) = 13,750 [A]</t>
  </si>
  <si>
    <t>917223</t>
  </si>
  <si>
    <t>SILNICNÍ A CHODNÍKOVÉ OBRUBY Z BETONOVÝCH OBRUBNÍKU ŠÍR 100MM</t>
  </si>
  <si>
    <t>Chodníková obruba - zpevnění svahů 2*4 = 8,000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</si>
  <si>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</si>
  <si>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</si>
  <si>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</si>
  <si>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Silniční obruba - náběhy říms 2*4 = 8,000 [A]</t>
  </si>
  <si>
    <t>919141</t>
  </si>
  <si>
    <t>REZÁNÍ ŽELEZOBETONOVÝCH KONSTRUKCÍ TL DO 50MM</t>
  </si>
  <si>
    <t>Oddělení stávající římsy před vybouráním 12,6*2*2 = 50,400 [A]</t>
  </si>
  <si>
    <t>položka zahrnuje rezání železobetonových konstrukcí v predepsané tlouštce, vcetne spotreby vody</t>
  </si>
  <si>
    <t>931324</t>
  </si>
  <si>
    <t>TESNENÍ DILATAC SPAR ASF ZÁLIVKOU MODIFIK PRUR DO 400MM2</t>
  </si>
  <si>
    <t>položka zahrnuje dodávku a osazení predepsaného materiálu, ocištení ploch spáry pred úpravou, ocištení okolí spáry po úprave
nezahrnuje tesnící profil</t>
  </si>
  <si>
    <t>93135R</t>
  </si>
  <si>
    <t>TESNENÍ DILATAC SPAR PRYŽ PÁSKOU NEBO KRUH PROFILEM - BOBTNAJÍCÍ PÁSEK</t>
  </si>
  <si>
    <t>Bobtnající těsnící pás 5/20 na akrylové bázi</t>
  </si>
  <si>
    <t>Těsnění mezi původní konstrukcí a novou římsou 12,6*2 = 25,200 [A]</t>
  </si>
  <si>
    <t>položka zahrnuje dodávku a osazení predepsaného materiálu, ocištení ploch spáry pred úpravou, ocištení okolí spáry po úprave</t>
  </si>
  <si>
    <t>935212</t>
  </si>
  <si>
    <t>PRÍKOPOVÉ ŽLABY Z BETON TVÁRNIC ŠÍR DO 600MM DO BETONU TL 100MM</t>
  </si>
  <si>
    <t>Skluzy podél dlažby 7+5+7+5 = 24,000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</si>
  <si>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</si>
  <si>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938542</t>
  </si>
  <si>
    <t>OCIŠTENÍ BETON KONSTR OTRYSKÁNÍM TLAK VODOU DO 500 BARU</t>
  </si>
  <si>
    <t>Pod sanaci boku NK 8.820 = 8,820 [A]_x000D_
Pod sanaci boku křídel a úložných prahů 4,5*4 = 18,000 [B]_x000D_
Mezisoučet = 26,820 [C]</t>
  </si>
  <si>
    <t>položka zahrnuje ocištení predepsaným zpusobem vcetne odklizení vzniklého odpadu</t>
  </si>
  <si>
    <t>94190</t>
  </si>
  <si>
    <t>LEHKÉ PRACOVNÍ LEŠENÍ DO 1,5 KPA</t>
  </si>
  <si>
    <t>M3OP</t>
  </si>
  <si>
    <t>Přístup pro práci na boku NK a římsách 10*4*2*2 = 160,000 [A]</t>
  </si>
  <si>
    <t>Položka zahrnuje dovoz, montáž, údržbu, opotrebení (nájemné), demontáž, konzervaci, odvoz.</t>
  </si>
  <si>
    <t>967168</t>
  </si>
  <si>
    <t>VYBOURÁNÍ CÁSTÍ KONSTRUKCÍ ŽELEZOBET S ODVOZEM DO 20KM</t>
  </si>
  <si>
    <t>Stávající římsa pravá 12,6*0,4*0,5 = 2,520 [A]_x000D_
Stávající římsa levá 12,6*0,3*0,63 = 2,381 [B]_x000D_
Mezisoučet = 4,901 [C]</t>
  </si>
  <si>
    <t>položka zahrnuje: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</si>
  <si>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97811</t>
  </si>
  <si>
    <t>OTLUCENÍ OMÍTKY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</si>
  <si>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</si>
  <si>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Obrusná vrstva 7,5*17,5*0,05*2,4 = 15,750 [A]_x000D_
Ložní vrstva 7,5*17,5*0,05*2,4 = 15,750 [B]_x000D_
Podkladní  vrstva 7,5*17,5*0,05*2,4 = 15,750 [C]_x000D_
Mezisoučet = 47,250 [D]</t>
  </si>
  <si>
    <t>Původní zpevnění kuželů pod torkretovou vrstvou 5*4*0,25*2,6 = 13,000 [A]_x000D_
Kamenná rovnanina pod vozovkou před poprsní zdí 1,2*0,5*7,5*2,6 = 11,700 [B]_x000D_
Podkladní nestmelené vrstvy 17,5*7,5*0,8*1,9 = 199,500 [D]_x000D_
Výkop pro zídky pod římsou 14*4*1,9 = 106,400 [C]_x000D_
Rýhy pro betonové prahy 21,48*1,9 = 40,812 [F]_x000D_
Odkop pro zpevnění kuželů 9*0,35*4*1,9 = 23,940 [G]_x000D_
Mezisoučet = 395,352 [E]</t>
  </si>
  <si>
    <t>Stávající poprsní zeď+římsa ((1,2*7,32*0,6)+(1,3*7,5*0,7))*2,5 = 30,239 [A]_x000D_
Torkretová vrstva na násypových kuželech 4*2,5 = 10,000 [B]_x000D_
Podkladní beton pod zpevněním kuželů 4*2,5 = 10,000 [D]_x000D_
Betonový skluz (0,5*0,3*7)*2*2,5 = 5,250 [E]_x000D_
Mezisoučet = 55,489 [C]</t>
  </si>
  <si>
    <t>111208</t>
  </si>
  <si>
    <t>ODSTRANENÍ KROVIN S ODVOZEM DO 20KM</t>
  </si>
  <si>
    <t>Část plochy na stávajících  svazích kolem mostu 20 = 20,000 [A]</t>
  </si>
  <si>
    <t>odstranení krovin a stromu do prumeru 100 mm
doprava drevin na predepsanou vzdálenost
spálení na hromadách nebo štepkování</t>
  </si>
  <si>
    <t>Kamenná rovnanina pod vozovkou před poprsní zdí 1,2*0,5*7,5 = 4,500 [A]_x000D_
Původní zpevnění kuželů pod torkretovou vrstvou 5*4*0,35 = 7,000 [B]_x000D_
Mezisoučet = 11,500 [C]</t>
  </si>
  <si>
    <t>Podkladní nestmelené vrstvy 17,5*7,5*0,8 = 105,000 [A]</t>
  </si>
  <si>
    <t>Původní zpevnění kuželů pod torkretovou vrstvou 5*4*0,2 = 4,000 [A]</t>
  </si>
  <si>
    <t>Obrusná vrstva 7,5*17,5*0,05 = 6,563 [A]_x000D_
Ložní vrstva 7,5*17,5*0,05 = 6,563 [B]_x000D_
Podkladní  vrstva 7,5*17,5*0,05 = 6,563 [C]_x000D_
Mezisoučet = 19,689 [D]</t>
  </si>
  <si>
    <t>Zálivka podél římsy a obrub 17,5*2 = 35,000 [A]_x000D_
Příčná zálivka nad opěrami 7,5*2 = 15,000 [B]_x000D_
Napojení na původní vozovku 7,5 = 7,500 [C]_x000D_
Mezisoučet = 57,500 [D]</t>
  </si>
  <si>
    <t>Výkop pro zídky pod římsou 14*4 = 56,000 [A]_x000D_
Odkop pro zpevnění svahů z dlažeb 9*0,35*4 = 12,600 [B]_x000D_
Mezisoučet = 68,600 [C]</t>
  </si>
  <si>
    <t>Pro betonové prahy zpevnění svahu u opěr 1,2*0,6*(6+6,5+6+6) = 17,640 [A]_x000D_
Pro betonové prahy pro skluzy 0,8*0,6*2*4 = 3,840 [B]_x000D_
Mezisoučet = 21,480 [C]</t>
  </si>
  <si>
    <t>Zásyp prodlužujících zídek pod vozovkou 6*4 = 24,000 [A]</t>
  </si>
  <si>
    <t>Obsyp podél prodlužujících zídek 5*4 = 20,000 [A]</t>
  </si>
  <si>
    <t>Úprava pod prodlužující zídky 3,5*3*4 = 42,000 [A]</t>
  </si>
  <si>
    <t>Hutněná vrstva pod prodlužující zídky (3,3*1,75*0,3*2)+(3,3*2,5*0,3*2) = 8,415 [A]</t>
  </si>
  <si>
    <t>31717</t>
  </si>
  <si>
    <t>KOVOVÉ KONSTRUKCE PRO KOTVENÍ RÍMSY</t>
  </si>
  <si>
    <t>KG</t>
  </si>
  <si>
    <t>Kotvení římsy na plovoucí desce - odhad 6kg/KS 2*8*6 = 96,000 [A]</t>
  </si>
  <si>
    <t>Položka zahrnuje dodávku (výrobu) kotevního prvku predepsaného tvaru a jeho osazení do predepsané polohy vcetne nezbytných prací (vrty, zálivky apod.)</t>
  </si>
  <si>
    <t>Nové římsy - viz. příloha Tvar betonových konstrukcí 8,5+5,3 = 13,800 [A]</t>
  </si>
  <si>
    <t>Nové římsy 13,8*0,225 = 3,105 [A]</t>
  </si>
  <si>
    <t>333325</t>
  </si>
  <si>
    <t>MOSTNÍ OPERY A KRÍDLA ZE ŽELEZOVÉHO BETONU DO C30/37</t>
  </si>
  <si>
    <t>Prodlužující zídky - viz. příloha tvar betonových konstrukcí 17 = 17,000 [A]</t>
  </si>
  <si>
    <t>333365</t>
  </si>
  <si>
    <t>VÝZTUŽ MOSTNÍCH OPER A KRÍDEL Z OCELI 10505, B500B</t>
  </si>
  <si>
    <t>Prodlužující zídky 17*0,25 = 4,250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</si>
  <si>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</si>
  <si>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421325</t>
  </si>
  <si>
    <t>MOSTNÍ NOSNÉ DESKOVÉ KONSTRUKCE ZE ŽELEZOBETONU C30/37</t>
  </si>
  <si>
    <t>Plovoucí deska - viz. příloha Tvar betonových konstrukcí 27,4 = 27,400 [A]</t>
  </si>
  <si>
    <t>421365</t>
  </si>
  <si>
    <t>VÝZTUŽ MOSTNÍ DESKOVÉ KONSTRUKCE Z OCELI 10505, B500B</t>
  </si>
  <si>
    <t>Plovoucí deska 27,4*0,22 = 6,028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</si>
  <si>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</si>
  <si>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Podkladní beton pro prodlužující zídky - viz. výkres tvaru příloha č.09 2,4 = 2,400 [A]_x000D_
Podkladní beto n plovoucí desky - viz.příloha Tvar betonových konstrukcí 7,7 = 7,700 [B]_x000D_
Mezisoučet = 10,100 [C]</t>
  </si>
  <si>
    <t>Lože pod dlažby opevnění svahů 56*0,15 = 8,400 [A]_x000D_
Lože pod skluzy (100mm v ceně položky skluzů) 22,6*0,8*0,1 = 1,808 [B]_x000D_
Mezisoučet = 10,208 [C]</t>
  </si>
  <si>
    <t>45160</t>
  </si>
  <si>
    <t>PODKL A VÝPLN VRSTVY Z MEZEROVITÉHO BETONU</t>
  </si>
  <si>
    <t>Podkladní vrstva na mostě 7,5*7,5*0,17 = 9,563 [A]</t>
  </si>
  <si>
    <t>Položka zahrnuje dodávku mezerovitého betonu a jeho uložení se zhutnením, vcetne mimostaveništní a vnitrostaveništní dopravy (rovnež presuny)</t>
  </si>
  <si>
    <t>Prahy pod opevnění svahů z dlažby 1,2*0,5*(6,5+6+6+6) = 14,700 [A]_x000D_
Prahy pod skluzy 0,8*0,5*2*4 = 3,200 [B]_x000D_
Mezisoučet = 17,900 [C]</t>
  </si>
  <si>
    <t>Opevnění svahů (14+14+14+14)*0,25 = 14,000 [A]</t>
  </si>
  <si>
    <t>56334</t>
  </si>
  <si>
    <t>VOZOVKOVÉ VRSTVY ZE ŠTERKODRTI TL. DO 200MM</t>
  </si>
  <si>
    <t>Podkladní vrstva na předpolí 10*7,5 = 75,000 [A]</t>
  </si>
  <si>
    <t>Postřik pro ložní vrstvu 17,5*7,5 = 131,250 [A]</t>
  </si>
  <si>
    <t>Pro obrusnou vrstvu 17,5*7,5 = 131,250 [A]</t>
  </si>
  <si>
    <t>Obrusná vrstva 17,5*7,5 = 131,250 [A]</t>
  </si>
  <si>
    <t>Ložní vrstva 17,5*7,5 = 131,250 [A]</t>
  </si>
  <si>
    <t>Izolace zasypaných ploch prodlužujících zídek a říms 1xALP + 2xALN 1*(3+1+3)*4 = 28,000 [A]</t>
  </si>
  <si>
    <t>Část římsy v podkladní vrstvě z mezerovitého betonu 7,5*0,4*2 = 6,000 [A]</t>
  </si>
  <si>
    <t>711442</t>
  </si>
  <si>
    <t>IZOLACE MOSTOVEK CELOPLOŠNÁ ASFALTOVÝMI PÁSY S PECETÍCÍ VRSTVOU</t>
  </si>
  <si>
    <t>Izolace plovoucí desky s přesahem na svislou hranu ((7,5+0,5+0,5)*9,3) = 79,050 [A]_x000D_
Izolace povrchu prodlužujících zídek (3*1*2)+(3*1,35*2) = 14,100 [B]_x000D_
Mezisoučet = 93,150 [C]</t>
  </si>
  <si>
    <t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</si>
  <si>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</si>
  <si>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</si>
  <si>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Ochrana izolace pod římsy (1+1,5)*13,5 = 33,750 [A]</t>
  </si>
  <si>
    <t>Ochrana zasypoaných ploch prodlužujících zídek 28 = 28,000 [A]_x000D_
Ochrana izolace pod podkladní vrstvu z mezerovitého beonu (7,5+0,5+0,5)*7,5 = 63,750 [B]_x000D_
Mezisoučet = 91,750 [C]</t>
  </si>
  <si>
    <t>Nátěr povrchu římsy 13,5*(1,35+0,65) = 27,000 [A]</t>
  </si>
  <si>
    <t>Nátěr nášlapu římsy s přesahem na horní povrch 13,5*0,3*2 = 8,100 [A]</t>
  </si>
  <si>
    <t>9112A1</t>
  </si>
  <si>
    <t>ZÁBRADLÍ MOSTNÍ S VODOR MADLY - DODÁVKA A MONTÁŽ</t>
  </si>
  <si>
    <t>Zábradlí na mostě 12 = 12,000 [A]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</si>
  <si>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</si>
  <si>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9112B3</t>
  </si>
  <si>
    <t>ZÁBRADLÍ MOSTNÍ SE SVISLOU VÝPLNÍ - DEMONTÁŽ S PRESUNEM</t>
  </si>
  <si>
    <t>Demontáž stávajícího zábradlí 7+7 = 14,000 [A]</t>
  </si>
  <si>
    <t>Svodidlo na mostě a před mostem 14 = 14,000 [A]</t>
  </si>
  <si>
    <t>Zábradelní svodidlo na mostě 14*2 = 28,000 [A]</t>
  </si>
  <si>
    <t>Nové VDZ (17,5*2*0,25)+(17,5*0,125) = 10,938 [A]</t>
  </si>
  <si>
    <t>919142</t>
  </si>
  <si>
    <t>REZÁNÍ ŽELEZOBETONOVÝCH KONSTRUKCÍ TL DO 100MM</t>
  </si>
  <si>
    <t>Oddělení úrovně bourání na boku NK 7,5+7,5 = 15,000 [A]</t>
  </si>
  <si>
    <t>931334</t>
  </si>
  <si>
    <t>TESNENÍ DILATACNÍCH SPAR POLYURETANOVÝM TMELEM PRUREZU DO 400MM2</t>
  </si>
  <si>
    <t>Těsnění dkatační spáry říms (1,7*2)+(2,01*2) = 7,420 [A]</t>
  </si>
  <si>
    <t>Skluzy podél dlažby 5,8+5,5+5,8+5,5 = 22,600 [A]</t>
  </si>
  <si>
    <t>967158</t>
  </si>
  <si>
    <t>VYBOURÁNÍ CÁSTÍ KONSTRUKCÍ BETON S ODVOZEM DO 20KM</t>
  </si>
  <si>
    <t>Odbourání torkretové vrstvy na násypových kuželech 5*4*2*0,1 = 4,000 [A]_x000D_
Betonový skluz (0,5*0,3*7)*2 = 2,100 [B]_x000D_
Mezisoučet = 6,100 [C]</t>
  </si>
  <si>
    <t>Stávající poprsní zeď+římsa (1,2*7,32*0,6)+(1,3*7,5*0,7) = 12,095 [A]_x000D_
Mezisoučet = 12,095 [C]</t>
  </si>
  <si>
    <t>02720</t>
  </si>
  <si>
    <t>POMOC PRÁCE ZRÍZ NEBO ZAJIŠT REGULACI A OCHRANU DOPRAVY</t>
  </si>
  <si>
    <t>Veškeré činnosti zajišťující dopravně inženýrská opatření pro realizaci stavby (např.PD, souhlas Policie ČR, stanovení a rozhodnutí)</t>
  </si>
  <si>
    <t>DIO 1 = 1,000 [A]</t>
  </si>
  <si>
    <t>zahrnuje veškeré náklady spojené s objednatelem požadovanými zarízeními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</si>
</sst>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1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5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9" fillId="2" borderId="0" xfId="2" applyFont="1" applyFill="1">
      <alignment horizontal="left" vertical="center" wrapText="1"/>
    </xf>
    <xf numFmtId="0" fontId="10" fillId="2" borderId="0" xfId="0" applyFont="1" applyFill="1"/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workbookViewId="0">
      <selection activeCell="B47" sqref="B47"/>
    </sheetView>
  </sheetViews>
  <sheetFormatPr defaultRowHeight="15" x14ac:dyDescent="0.25"/>
  <cols>
    <col min="1" max="2" width="31.42578125" customWidth="1"/>
    <col min="3" max="5" width="18.8554687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5" t="s">
        <v>2</v>
      </c>
      <c r="C2" s="3"/>
      <c r="D2" s="3"/>
      <c r="E2" s="3"/>
    </row>
    <row r="3" spans="1:5" x14ac:dyDescent="0.25">
      <c r="A3" s="3"/>
      <c r="B3" s="46"/>
      <c r="C3" s="3"/>
      <c r="D3" s="3"/>
      <c r="E3" s="3"/>
    </row>
    <row r="4" spans="1:5" x14ac:dyDescent="0.25">
      <c r="A4" s="3"/>
      <c r="B4" s="47" t="s">
        <v>3</v>
      </c>
      <c r="C4" s="48"/>
      <c r="D4" s="48"/>
      <c r="E4" s="48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SUM(C10:C14)</f>
        <v>0</v>
      </c>
      <c r="D6" s="3"/>
      <c r="E6" s="3"/>
    </row>
    <row r="7" spans="1:5" x14ac:dyDescent="0.25">
      <c r="A7" s="3"/>
      <c r="B7" s="5" t="s">
        <v>5</v>
      </c>
      <c r="C7" s="6">
        <f>SUM(E10:E14)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'000'!I3</f>
        <v>0</v>
      </c>
      <c r="D10" s="9">
        <f>SUMIFS('000'!O:O,'000'!A:A,"P")</f>
        <v>0</v>
      </c>
      <c r="E10" s="9">
        <f>C10+D10</f>
        <v>0</v>
      </c>
    </row>
    <row r="11" spans="1:5" ht="38.25" x14ac:dyDescent="0.25">
      <c r="A11" s="8" t="s">
        <v>13</v>
      </c>
      <c r="B11" s="8" t="s">
        <v>14</v>
      </c>
      <c r="C11" s="9">
        <f>'101'!I3</f>
        <v>0</v>
      </c>
      <c r="D11" s="9">
        <f>SUMIFS('101'!O:O,'101'!A:A,"P")</f>
        <v>0</v>
      </c>
      <c r="E11" s="9">
        <f>C11+D11</f>
        <v>0</v>
      </c>
    </row>
    <row r="12" spans="1:5" ht="25.5" x14ac:dyDescent="0.25">
      <c r="A12" s="8" t="s">
        <v>15</v>
      </c>
      <c r="B12" s="8" t="s">
        <v>16</v>
      </c>
      <c r="C12" s="9">
        <f>'201'!I3</f>
        <v>0</v>
      </c>
      <c r="D12" s="9">
        <f>SUMIFS('201'!O:O,'201'!A:A,"P")</f>
        <v>0</v>
      </c>
      <c r="E12" s="9">
        <f>C12+D12</f>
        <v>0</v>
      </c>
    </row>
    <row r="13" spans="1:5" ht="25.5" x14ac:dyDescent="0.25">
      <c r="A13" s="8" t="s">
        <v>17</v>
      </c>
      <c r="B13" s="8" t="s">
        <v>18</v>
      </c>
      <c r="C13" s="9">
        <f>'202'!I3</f>
        <v>0</v>
      </c>
      <c r="D13" s="9">
        <f>SUMIFS('202'!O:O,'202'!A:A,"P")</f>
        <v>0</v>
      </c>
      <c r="E13" s="9">
        <f>C13+D13</f>
        <v>0</v>
      </c>
    </row>
    <row r="14" spans="1:5" ht="25.5" x14ac:dyDescent="0.25">
      <c r="A14" s="8" t="s">
        <v>19</v>
      </c>
      <c r="B14" s="8" t="s">
        <v>20</v>
      </c>
      <c r="C14" s="9">
        <f>'901'!I3</f>
        <v>0</v>
      </c>
      <c r="D14" s="9">
        <f>SUMIFS('901'!O:O,'901'!A:A,"P")</f>
        <v>0</v>
      </c>
      <c r="E14" s="9">
        <f>C14+D14</f>
        <v>0</v>
      </c>
    </row>
  </sheetData>
  <mergeCells count="2">
    <mergeCell ref="B2:B3"/>
    <mergeCell ref="B4:E4"/>
  </mergeCells>
  <pageMargins left="0.78740157480314965" right="0.39370078740157483" top="0.59055118110236227" bottom="0.59055118110236227" header="0.31496062992125984" footer="0.31496062992125984"/>
  <pageSetup paperSize="9" scale="75" fitToHeight="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4"/>
  <sheetViews>
    <sheetView tabSelected="1" topLeftCell="B1" workbookViewId="0">
      <selection activeCell="B47" sqref="B47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ht="30" x14ac:dyDescent="0.25">
      <c r="A3" s="3" t="s">
        <v>22</v>
      </c>
      <c r="B3" s="16" t="s">
        <v>23</v>
      </c>
      <c r="C3" s="51" t="s">
        <v>24</v>
      </c>
      <c r="D3" s="52"/>
      <c r="E3" s="17" t="s">
        <v>25</v>
      </c>
      <c r="F3" s="3"/>
      <c r="G3" s="3"/>
      <c r="H3" s="18" t="s">
        <v>11</v>
      </c>
      <c r="I3" s="19">
        <f>SUMIFS(I8:I44,A8:A44,"SD")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51" t="s">
        <v>11</v>
      </c>
      <c r="D4" s="52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3" t="s">
        <v>28</v>
      </c>
      <c r="B5" s="54" t="s">
        <v>29</v>
      </c>
      <c r="C5" s="49" t="s">
        <v>30</v>
      </c>
      <c r="D5" s="49" t="s">
        <v>31</v>
      </c>
      <c r="E5" s="49" t="s">
        <v>32</v>
      </c>
      <c r="F5" s="49" t="s">
        <v>33</v>
      </c>
      <c r="G5" s="49" t="s">
        <v>34</v>
      </c>
      <c r="H5" s="49" t="s">
        <v>35</v>
      </c>
      <c r="I5" s="49"/>
      <c r="J5" s="50" t="s">
        <v>36</v>
      </c>
      <c r="O5">
        <v>0.21</v>
      </c>
    </row>
    <row r="6" spans="1:16" x14ac:dyDescent="0.25">
      <c r="A6" s="53"/>
      <c r="B6" s="54"/>
      <c r="C6" s="49"/>
      <c r="D6" s="49"/>
      <c r="E6" s="49"/>
      <c r="F6" s="49"/>
      <c r="G6" s="49"/>
      <c r="H6" s="7" t="s">
        <v>37</v>
      </c>
      <c r="I6" s="7" t="s">
        <v>38</v>
      </c>
      <c r="J6" s="50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39</v>
      </c>
      <c r="B8" s="25"/>
      <c r="C8" s="26" t="s">
        <v>40</v>
      </c>
      <c r="D8" s="27"/>
      <c r="E8" s="24" t="s">
        <v>41</v>
      </c>
      <c r="F8" s="27"/>
      <c r="G8" s="27"/>
      <c r="H8" s="27"/>
      <c r="I8" s="28">
        <f>SUMIFS(I9:I44,A9:A44,"P")</f>
        <v>0</v>
      </c>
      <c r="J8" s="29"/>
    </row>
    <row r="9" spans="1:16" x14ac:dyDescent="0.25">
      <c r="A9" s="30" t="s">
        <v>42</v>
      </c>
      <c r="B9" s="30">
        <v>1</v>
      </c>
      <c r="C9" s="31" t="s">
        <v>43</v>
      </c>
      <c r="D9" s="30" t="s">
        <v>44</v>
      </c>
      <c r="E9" s="32" t="s">
        <v>45</v>
      </c>
      <c r="F9" s="33" t="s">
        <v>46</v>
      </c>
      <c r="G9" s="34">
        <v>1</v>
      </c>
      <c r="H9" s="35">
        <v>0</v>
      </c>
      <c r="I9" s="36">
        <f>ROUND(G9*H9,P4)</f>
        <v>0</v>
      </c>
      <c r="J9" s="33" t="s">
        <v>47</v>
      </c>
      <c r="O9" s="37">
        <f>I9*0.21</f>
        <v>0</v>
      </c>
      <c r="P9">
        <v>3</v>
      </c>
    </row>
    <row r="10" spans="1:16" x14ac:dyDescent="0.25">
      <c r="A10" s="30" t="s">
        <v>48</v>
      </c>
      <c r="B10" s="38"/>
      <c r="E10" s="39" t="s">
        <v>44</v>
      </c>
      <c r="J10" s="40"/>
    </row>
    <row r="11" spans="1:16" ht="30" x14ac:dyDescent="0.25">
      <c r="A11" s="30" t="s">
        <v>49</v>
      </c>
      <c r="B11" s="38"/>
      <c r="E11" s="41" t="s">
        <v>50</v>
      </c>
      <c r="J11" s="40"/>
    </row>
    <row r="12" spans="1:16" ht="30" x14ac:dyDescent="0.25">
      <c r="A12" s="30" t="s">
        <v>51</v>
      </c>
      <c r="B12" s="38"/>
      <c r="E12" s="32" t="s">
        <v>52</v>
      </c>
      <c r="J12" s="40"/>
    </row>
    <row r="13" spans="1:16" x14ac:dyDescent="0.25">
      <c r="A13" s="30" t="s">
        <v>42</v>
      </c>
      <c r="B13" s="30">
        <v>2</v>
      </c>
      <c r="C13" s="31" t="s">
        <v>53</v>
      </c>
      <c r="D13" s="30" t="s">
        <v>44</v>
      </c>
      <c r="E13" s="32" t="s">
        <v>54</v>
      </c>
      <c r="F13" s="33" t="s">
        <v>46</v>
      </c>
      <c r="G13" s="34">
        <v>1</v>
      </c>
      <c r="H13" s="35">
        <v>0</v>
      </c>
      <c r="I13" s="36">
        <f>ROUND(G13*H13,P4)</f>
        <v>0</v>
      </c>
      <c r="J13" s="33" t="s">
        <v>47</v>
      </c>
      <c r="O13" s="37">
        <f>I13*0.21</f>
        <v>0</v>
      </c>
      <c r="P13">
        <v>3</v>
      </c>
    </row>
    <row r="14" spans="1:16" ht="75" x14ac:dyDescent="0.25">
      <c r="A14" s="30" t="s">
        <v>48</v>
      </c>
      <c r="B14" s="38"/>
      <c r="E14" s="32" t="s">
        <v>55</v>
      </c>
      <c r="J14" s="40"/>
    </row>
    <row r="15" spans="1:16" x14ac:dyDescent="0.25">
      <c r="A15" s="30" t="s">
        <v>49</v>
      </c>
      <c r="B15" s="38"/>
      <c r="E15" s="41" t="s">
        <v>56</v>
      </c>
      <c r="J15" s="40"/>
    </row>
    <row r="16" spans="1:16" ht="30" x14ac:dyDescent="0.25">
      <c r="A16" s="30" t="s">
        <v>51</v>
      </c>
      <c r="B16" s="38"/>
      <c r="E16" s="32" t="s">
        <v>57</v>
      </c>
      <c r="J16" s="40"/>
    </row>
    <row r="17" spans="1:16" x14ac:dyDescent="0.25">
      <c r="A17" s="30" t="s">
        <v>42</v>
      </c>
      <c r="B17" s="30">
        <v>3</v>
      </c>
      <c r="C17" s="31" t="s">
        <v>58</v>
      </c>
      <c r="D17" s="30" t="s">
        <v>44</v>
      </c>
      <c r="E17" s="32" t="s">
        <v>59</v>
      </c>
      <c r="F17" s="33" t="s">
        <v>60</v>
      </c>
      <c r="G17" s="34">
        <v>1</v>
      </c>
      <c r="H17" s="35">
        <v>0</v>
      </c>
      <c r="I17" s="36">
        <f>ROUND(G17*H17,P4)</f>
        <v>0</v>
      </c>
      <c r="J17" s="33" t="s">
        <v>47</v>
      </c>
      <c r="O17" s="37">
        <f>I17*0.21</f>
        <v>0</v>
      </c>
      <c r="P17">
        <v>3</v>
      </c>
    </row>
    <row r="18" spans="1:16" x14ac:dyDescent="0.25">
      <c r="A18" s="30" t="s">
        <v>48</v>
      </c>
      <c r="B18" s="38"/>
      <c r="E18" s="39" t="s">
        <v>44</v>
      </c>
      <c r="J18" s="40"/>
    </row>
    <row r="19" spans="1:16" x14ac:dyDescent="0.25">
      <c r="A19" s="30" t="s">
        <v>49</v>
      </c>
      <c r="B19" s="38"/>
      <c r="E19" s="41" t="s">
        <v>56</v>
      </c>
      <c r="J19" s="40"/>
    </row>
    <row r="20" spans="1:16" ht="30" x14ac:dyDescent="0.25">
      <c r="A20" s="30" t="s">
        <v>51</v>
      </c>
      <c r="B20" s="38"/>
      <c r="E20" s="32" t="s">
        <v>57</v>
      </c>
      <c r="J20" s="40"/>
    </row>
    <row r="21" spans="1:16" x14ac:dyDescent="0.25">
      <c r="A21" s="30" t="s">
        <v>42</v>
      </c>
      <c r="B21" s="30">
        <v>4</v>
      </c>
      <c r="C21" s="31" t="s">
        <v>61</v>
      </c>
      <c r="D21" s="30" t="s">
        <v>44</v>
      </c>
      <c r="E21" s="32" t="s">
        <v>62</v>
      </c>
      <c r="F21" s="33" t="s">
        <v>46</v>
      </c>
      <c r="G21" s="34">
        <v>1</v>
      </c>
      <c r="H21" s="35">
        <v>0</v>
      </c>
      <c r="I21" s="36">
        <f>ROUND(G21*H21,P4)</f>
        <v>0</v>
      </c>
      <c r="J21" s="33" t="s">
        <v>47</v>
      </c>
      <c r="O21" s="37">
        <f>I21*0.21</f>
        <v>0</v>
      </c>
      <c r="P21">
        <v>3</v>
      </c>
    </row>
    <row r="22" spans="1:16" x14ac:dyDescent="0.25">
      <c r="A22" s="30" t="s">
        <v>48</v>
      </c>
      <c r="B22" s="38"/>
      <c r="E22" s="32" t="s">
        <v>63</v>
      </c>
      <c r="J22" s="40"/>
    </row>
    <row r="23" spans="1:16" ht="30" x14ac:dyDescent="0.25">
      <c r="A23" s="30" t="s">
        <v>49</v>
      </c>
      <c r="B23" s="38"/>
      <c r="E23" s="41" t="s">
        <v>64</v>
      </c>
      <c r="J23" s="40"/>
    </row>
    <row r="24" spans="1:16" ht="30" x14ac:dyDescent="0.25">
      <c r="A24" s="30" t="s">
        <v>51</v>
      </c>
      <c r="B24" s="38"/>
      <c r="E24" s="32" t="s">
        <v>57</v>
      </c>
      <c r="J24" s="40"/>
    </row>
    <row r="25" spans="1:16" ht="30" x14ac:dyDescent="0.25">
      <c r="A25" s="30" t="s">
        <v>42</v>
      </c>
      <c r="B25" s="30">
        <v>5</v>
      </c>
      <c r="C25" s="31" t="s">
        <v>65</v>
      </c>
      <c r="D25" s="30" t="s">
        <v>44</v>
      </c>
      <c r="E25" s="32" t="s">
        <v>66</v>
      </c>
      <c r="F25" s="33" t="s">
        <v>46</v>
      </c>
      <c r="G25" s="34">
        <v>1</v>
      </c>
      <c r="H25" s="35">
        <v>0</v>
      </c>
      <c r="I25" s="36">
        <f>ROUND(G25*H25,P4)</f>
        <v>0</v>
      </c>
      <c r="J25" s="33" t="s">
        <v>47</v>
      </c>
      <c r="O25" s="37">
        <f>I25*0.21</f>
        <v>0</v>
      </c>
      <c r="P25">
        <v>3</v>
      </c>
    </row>
    <row r="26" spans="1:16" x14ac:dyDescent="0.25">
      <c r="A26" s="30" t="s">
        <v>48</v>
      </c>
      <c r="B26" s="38"/>
      <c r="E26" s="39" t="s">
        <v>44</v>
      </c>
      <c r="J26" s="40"/>
    </row>
    <row r="27" spans="1:16" x14ac:dyDescent="0.25">
      <c r="A27" s="30" t="s">
        <v>49</v>
      </c>
      <c r="B27" s="38"/>
      <c r="E27" s="41" t="s">
        <v>67</v>
      </c>
      <c r="J27" s="40"/>
    </row>
    <row r="28" spans="1:16" ht="30" x14ac:dyDescent="0.25">
      <c r="A28" s="30" t="s">
        <v>51</v>
      </c>
      <c r="B28" s="38"/>
      <c r="E28" s="32" t="s">
        <v>57</v>
      </c>
      <c r="J28" s="40"/>
    </row>
    <row r="29" spans="1:16" x14ac:dyDescent="0.25">
      <c r="A29" s="30" t="s">
        <v>42</v>
      </c>
      <c r="B29" s="30">
        <v>6</v>
      </c>
      <c r="C29" s="31" t="s">
        <v>68</v>
      </c>
      <c r="D29" s="30" t="s">
        <v>44</v>
      </c>
      <c r="E29" s="32" t="s">
        <v>69</v>
      </c>
      <c r="F29" s="33" t="s">
        <v>70</v>
      </c>
      <c r="G29" s="34">
        <v>1</v>
      </c>
      <c r="H29" s="35">
        <v>0</v>
      </c>
      <c r="I29" s="36">
        <f>ROUND(G29*H29,P4)</f>
        <v>0</v>
      </c>
      <c r="J29" s="33" t="s">
        <v>47</v>
      </c>
      <c r="O29" s="37">
        <f>I29*0.21</f>
        <v>0</v>
      </c>
      <c r="P29">
        <v>3</v>
      </c>
    </row>
    <row r="30" spans="1:16" x14ac:dyDescent="0.25">
      <c r="A30" s="30" t="s">
        <v>48</v>
      </c>
      <c r="B30" s="38"/>
      <c r="E30" s="39" t="s">
        <v>44</v>
      </c>
      <c r="J30" s="40"/>
    </row>
    <row r="31" spans="1:16" x14ac:dyDescent="0.25">
      <c r="A31" s="30" t="s">
        <v>49</v>
      </c>
      <c r="B31" s="38"/>
      <c r="E31" s="41" t="s">
        <v>56</v>
      </c>
      <c r="J31" s="40"/>
    </row>
    <row r="32" spans="1:16" ht="105" x14ac:dyDescent="0.25">
      <c r="A32" s="30" t="s">
        <v>51</v>
      </c>
      <c r="B32" s="38"/>
      <c r="E32" s="32" t="s">
        <v>71</v>
      </c>
      <c r="J32" s="40"/>
    </row>
    <row r="33" spans="1:16" x14ac:dyDescent="0.25">
      <c r="A33" s="30" t="s">
        <v>42</v>
      </c>
      <c r="B33" s="30">
        <v>7</v>
      </c>
      <c r="C33" s="31" t="s">
        <v>72</v>
      </c>
      <c r="D33" s="30" t="s">
        <v>44</v>
      </c>
      <c r="E33" s="32" t="s">
        <v>73</v>
      </c>
      <c r="F33" s="33" t="s">
        <v>46</v>
      </c>
      <c r="G33" s="34">
        <v>1</v>
      </c>
      <c r="H33" s="35">
        <v>0</v>
      </c>
      <c r="I33" s="36">
        <f>ROUND(G33*H33,P4)</f>
        <v>0</v>
      </c>
      <c r="J33" s="33" t="s">
        <v>47</v>
      </c>
      <c r="O33" s="37">
        <f>I33*0.21</f>
        <v>0</v>
      </c>
      <c r="P33">
        <v>3</v>
      </c>
    </row>
    <row r="34" spans="1:16" ht="45" x14ac:dyDescent="0.25">
      <c r="A34" s="30" t="s">
        <v>48</v>
      </c>
      <c r="B34" s="38"/>
      <c r="E34" s="32" t="s">
        <v>74</v>
      </c>
      <c r="J34" s="40"/>
    </row>
    <row r="35" spans="1:16" x14ac:dyDescent="0.25">
      <c r="A35" s="30" t="s">
        <v>49</v>
      </c>
      <c r="B35" s="38"/>
      <c r="E35" s="41" t="s">
        <v>67</v>
      </c>
      <c r="J35" s="40"/>
    </row>
    <row r="36" spans="1:16" ht="75" x14ac:dyDescent="0.25">
      <c r="A36" s="30" t="s">
        <v>51</v>
      </c>
      <c r="B36" s="38"/>
      <c r="E36" s="32" t="s">
        <v>75</v>
      </c>
      <c r="J36" s="40"/>
    </row>
    <row r="37" spans="1:16" x14ac:dyDescent="0.25">
      <c r="A37" s="30" t="s">
        <v>42</v>
      </c>
      <c r="B37" s="30">
        <v>8</v>
      </c>
      <c r="C37" s="31" t="s">
        <v>76</v>
      </c>
      <c r="D37" s="30" t="s">
        <v>44</v>
      </c>
      <c r="E37" s="32" t="s">
        <v>77</v>
      </c>
      <c r="F37" s="33" t="s">
        <v>60</v>
      </c>
      <c r="G37" s="34">
        <v>1</v>
      </c>
      <c r="H37" s="35">
        <v>0</v>
      </c>
      <c r="I37" s="36">
        <f>ROUND(G37*H37,P4)</f>
        <v>0</v>
      </c>
      <c r="J37" s="33" t="s">
        <v>47</v>
      </c>
      <c r="O37" s="37">
        <f>I37*0.21</f>
        <v>0</v>
      </c>
      <c r="P37">
        <v>3</v>
      </c>
    </row>
    <row r="38" spans="1:16" x14ac:dyDescent="0.25">
      <c r="A38" s="30" t="s">
        <v>48</v>
      </c>
      <c r="B38" s="38"/>
      <c r="E38" s="39" t="s">
        <v>44</v>
      </c>
      <c r="J38" s="40"/>
    </row>
    <row r="39" spans="1:16" x14ac:dyDescent="0.25">
      <c r="A39" s="30" t="s">
        <v>49</v>
      </c>
      <c r="B39" s="38"/>
      <c r="E39" s="41" t="s">
        <v>56</v>
      </c>
      <c r="J39" s="40"/>
    </row>
    <row r="40" spans="1:16" ht="90" x14ac:dyDescent="0.25">
      <c r="A40" s="30" t="s">
        <v>51</v>
      </c>
      <c r="B40" s="38"/>
      <c r="E40" s="32" t="s">
        <v>78</v>
      </c>
      <c r="J40" s="40"/>
    </row>
    <row r="41" spans="1:16" x14ac:dyDescent="0.25">
      <c r="A41" s="30" t="s">
        <v>42</v>
      </c>
      <c r="B41" s="30">
        <v>9</v>
      </c>
      <c r="C41" s="31" t="s">
        <v>79</v>
      </c>
      <c r="D41" s="30" t="s">
        <v>44</v>
      </c>
      <c r="E41" s="32" t="s">
        <v>80</v>
      </c>
      <c r="F41" s="33" t="s">
        <v>46</v>
      </c>
      <c r="G41" s="34">
        <v>1</v>
      </c>
      <c r="H41" s="35">
        <v>0</v>
      </c>
      <c r="I41" s="36">
        <f>ROUND(G41*H41,P4)</f>
        <v>0</v>
      </c>
      <c r="J41" s="33" t="s">
        <v>47</v>
      </c>
      <c r="O41" s="37">
        <f>I41*0.21</f>
        <v>0</v>
      </c>
      <c r="P41">
        <v>3</v>
      </c>
    </row>
    <row r="42" spans="1:16" ht="75" x14ac:dyDescent="0.25">
      <c r="A42" s="30" t="s">
        <v>48</v>
      </c>
      <c r="B42" s="38"/>
      <c r="E42" s="32" t="s">
        <v>81</v>
      </c>
      <c r="J42" s="40"/>
    </row>
    <row r="43" spans="1:16" x14ac:dyDescent="0.25">
      <c r="A43" s="30" t="s">
        <v>49</v>
      </c>
      <c r="B43" s="38"/>
      <c r="E43" s="41" t="s">
        <v>82</v>
      </c>
      <c r="J43" s="40"/>
    </row>
    <row r="44" spans="1:16" ht="30" x14ac:dyDescent="0.25">
      <c r="A44" s="30" t="s">
        <v>51</v>
      </c>
      <c r="B44" s="42"/>
      <c r="C44" s="43"/>
      <c r="D44" s="43"/>
      <c r="E44" s="32" t="s">
        <v>83</v>
      </c>
      <c r="F44" s="43"/>
      <c r="G44" s="43"/>
      <c r="H44" s="43"/>
      <c r="I44" s="43"/>
      <c r="J44" s="44"/>
    </row>
  </sheetData>
  <sheetProtection algorithmName="SHA-512" hashValue="+RVr4hBzMIuw8sR4cw1qWxJDO7Z3dEKwROAkOd7l2fQDhEKCgZbYbcOqiWwKbBciorKw6Kb1SC1cCBKsScK2yw==" saltValue="bNZdRU27Ng1BsV88m1bR9BF53bvZzeOjhlhaATq1lFek3Zh5mSf1FGDvY+y5mcmVpJ5kik2QxI5GVNTPgurCog==" spinCount="100000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8740157480314965" right="0.39370078740157483" top="0.59055118110236227" bottom="0.59055118110236227" header="0.31496062992125984" footer="0.31496062992125984"/>
  <pageSetup paperSize="9" scale="51" fitToHeight="0" orientation="portrait" r:id="rId1"/>
  <headerFooter>
    <oddFooter>&amp;C&amp;P/&amp;N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1"/>
  <sheetViews>
    <sheetView tabSelected="1" topLeftCell="B1" workbookViewId="0">
      <selection activeCell="B47" sqref="B47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ht="30" x14ac:dyDescent="0.25">
      <c r="A3" s="3" t="s">
        <v>22</v>
      </c>
      <c r="B3" s="16" t="s">
        <v>23</v>
      </c>
      <c r="C3" s="51" t="s">
        <v>24</v>
      </c>
      <c r="D3" s="52"/>
      <c r="E3" s="17" t="s">
        <v>25</v>
      </c>
      <c r="F3" s="3"/>
      <c r="G3" s="3"/>
      <c r="H3" s="18" t="s">
        <v>13</v>
      </c>
      <c r="I3" s="19">
        <f>SUMIFS(I8:I51,A8:A51,"SD")</f>
        <v>0</v>
      </c>
      <c r="J3" s="15"/>
      <c r="O3">
        <v>0</v>
      </c>
      <c r="P3">
        <v>2</v>
      </c>
    </row>
    <row r="4" spans="1:16" ht="30" x14ac:dyDescent="0.25">
      <c r="A4" s="3" t="s">
        <v>26</v>
      </c>
      <c r="B4" s="16" t="s">
        <v>27</v>
      </c>
      <c r="C4" s="51" t="s">
        <v>13</v>
      </c>
      <c r="D4" s="52"/>
      <c r="E4" s="17" t="s">
        <v>14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3" t="s">
        <v>28</v>
      </c>
      <c r="B5" s="54" t="s">
        <v>29</v>
      </c>
      <c r="C5" s="49" t="s">
        <v>30</v>
      </c>
      <c r="D5" s="49" t="s">
        <v>31</v>
      </c>
      <c r="E5" s="49" t="s">
        <v>32</v>
      </c>
      <c r="F5" s="49" t="s">
        <v>33</v>
      </c>
      <c r="G5" s="49" t="s">
        <v>34</v>
      </c>
      <c r="H5" s="49" t="s">
        <v>35</v>
      </c>
      <c r="I5" s="49"/>
      <c r="J5" s="50" t="s">
        <v>36</v>
      </c>
      <c r="O5">
        <v>0.21</v>
      </c>
    </row>
    <row r="6" spans="1:16" x14ac:dyDescent="0.25">
      <c r="A6" s="53"/>
      <c r="B6" s="54"/>
      <c r="C6" s="49"/>
      <c r="D6" s="49"/>
      <c r="E6" s="49"/>
      <c r="F6" s="49"/>
      <c r="G6" s="49"/>
      <c r="H6" s="7" t="s">
        <v>37</v>
      </c>
      <c r="I6" s="7" t="s">
        <v>38</v>
      </c>
      <c r="J6" s="50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39</v>
      </c>
      <c r="B8" s="25"/>
      <c r="C8" s="26" t="s">
        <v>40</v>
      </c>
      <c r="D8" s="27"/>
      <c r="E8" s="24" t="s">
        <v>41</v>
      </c>
      <c r="F8" s="27"/>
      <c r="G8" s="27"/>
      <c r="H8" s="27"/>
      <c r="I8" s="28">
        <f>SUMIFS(I9:I16,A9:A16,"P")</f>
        <v>0</v>
      </c>
      <c r="J8" s="29"/>
    </row>
    <row r="9" spans="1:16" x14ac:dyDescent="0.25">
      <c r="A9" s="30" t="s">
        <v>42</v>
      </c>
      <c r="B9" s="30">
        <v>1</v>
      </c>
      <c r="C9" s="31" t="s">
        <v>84</v>
      </c>
      <c r="D9" s="30" t="s">
        <v>44</v>
      </c>
      <c r="E9" s="32" t="s">
        <v>85</v>
      </c>
      <c r="F9" s="33" t="s">
        <v>86</v>
      </c>
      <c r="G9" s="34">
        <v>4.5910000000000002</v>
      </c>
      <c r="H9" s="35">
        <v>0</v>
      </c>
      <c r="I9" s="36">
        <f>ROUND(G9*H9,P4)</f>
        <v>0</v>
      </c>
      <c r="J9" s="30"/>
      <c r="O9" s="37">
        <f>I9*0.21</f>
        <v>0</v>
      </c>
      <c r="P9">
        <v>3</v>
      </c>
    </row>
    <row r="10" spans="1:16" x14ac:dyDescent="0.25">
      <c r="A10" s="30" t="s">
        <v>48</v>
      </c>
      <c r="B10" s="38"/>
      <c r="E10" s="39" t="s">
        <v>44</v>
      </c>
      <c r="J10" s="40"/>
    </row>
    <row r="11" spans="1:16" ht="30" x14ac:dyDescent="0.25">
      <c r="A11" s="30" t="s">
        <v>49</v>
      </c>
      <c r="B11" s="38"/>
      <c r="E11" s="41" t="s">
        <v>87</v>
      </c>
      <c r="J11" s="40"/>
    </row>
    <row r="12" spans="1:16" ht="30" x14ac:dyDescent="0.25">
      <c r="A12" s="30" t="s">
        <v>51</v>
      </c>
      <c r="B12" s="38"/>
      <c r="E12" s="32" t="s">
        <v>88</v>
      </c>
      <c r="J12" s="40"/>
    </row>
    <row r="13" spans="1:16" x14ac:dyDescent="0.25">
      <c r="A13" s="30" t="s">
        <v>42</v>
      </c>
      <c r="B13" s="30">
        <v>2</v>
      </c>
      <c r="C13" s="31" t="s">
        <v>89</v>
      </c>
      <c r="D13" s="30" t="s">
        <v>44</v>
      </c>
      <c r="E13" s="32" t="s">
        <v>90</v>
      </c>
      <c r="F13" s="33" t="s">
        <v>86</v>
      </c>
      <c r="G13" s="34">
        <v>7.65</v>
      </c>
      <c r="H13" s="35">
        <v>0</v>
      </c>
      <c r="I13" s="36">
        <f>ROUND(G13*H13,P4)</f>
        <v>0</v>
      </c>
      <c r="J13" s="30"/>
      <c r="O13" s="37">
        <f>I13*0.21</f>
        <v>0</v>
      </c>
      <c r="P13">
        <v>3</v>
      </c>
    </row>
    <row r="14" spans="1:16" x14ac:dyDescent="0.25">
      <c r="A14" s="30" t="s">
        <v>48</v>
      </c>
      <c r="B14" s="38"/>
      <c r="E14" s="39" t="s">
        <v>44</v>
      </c>
      <c r="J14" s="40"/>
    </row>
    <row r="15" spans="1:16" x14ac:dyDescent="0.25">
      <c r="A15" s="30" t="s">
        <v>49</v>
      </c>
      <c r="B15" s="38"/>
      <c r="E15" s="41" t="s">
        <v>91</v>
      </c>
      <c r="J15" s="40"/>
    </row>
    <row r="16" spans="1:16" ht="30" x14ac:dyDescent="0.25">
      <c r="A16" s="30" t="s">
        <v>51</v>
      </c>
      <c r="B16" s="38"/>
      <c r="E16" s="32" t="s">
        <v>88</v>
      </c>
      <c r="J16" s="40"/>
    </row>
    <row r="17" spans="1:16" x14ac:dyDescent="0.25">
      <c r="A17" s="24" t="s">
        <v>39</v>
      </c>
      <c r="B17" s="25"/>
      <c r="C17" s="26" t="s">
        <v>92</v>
      </c>
      <c r="D17" s="27"/>
      <c r="E17" s="24" t="s">
        <v>93</v>
      </c>
      <c r="F17" s="27"/>
      <c r="G17" s="27"/>
      <c r="H17" s="27"/>
      <c r="I17" s="28">
        <f>SUMIFS(I18:I25,A18:A25,"P")</f>
        <v>0</v>
      </c>
      <c r="J17" s="29"/>
    </row>
    <row r="18" spans="1:16" x14ac:dyDescent="0.25">
      <c r="A18" s="30" t="s">
        <v>42</v>
      </c>
      <c r="B18" s="30">
        <v>3</v>
      </c>
      <c r="C18" s="31" t="s">
        <v>94</v>
      </c>
      <c r="D18" s="30" t="s">
        <v>44</v>
      </c>
      <c r="E18" s="32" t="s">
        <v>95</v>
      </c>
      <c r="F18" s="33" t="s">
        <v>96</v>
      </c>
      <c r="G18" s="34">
        <v>5.7380000000000004</v>
      </c>
      <c r="H18" s="35">
        <v>0</v>
      </c>
      <c r="I18" s="36">
        <f>ROUND(G18*H18,P4)</f>
        <v>0</v>
      </c>
      <c r="J18" s="33" t="s">
        <v>47</v>
      </c>
      <c r="O18" s="37">
        <f>I18*0.21</f>
        <v>0</v>
      </c>
      <c r="P18">
        <v>3</v>
      </c>
    </row>
    <row r="19" spans="1:16" x14ac:dyDescent="0.25">
      <c r="A19" s="30" t="s">
        <v>48</v>
      </c>
      <c r="B19" s="38"/>
      <c r="E19" s="39" t="s">
        <v>44</v>
      </c>
      <c r="J19" s="40"/>
    </row>
    <row r="20" spans="1:16" x14ac:dyDescent="0.25">
      <c r="A20" s="30" t="s">
        <v>49</v>
      </c>
      <c r="B20" s="38"/>
      <c r="E20" s="41" t="s">
        <v>97</v>
      </c>
      <c r="J20" s="40"/>
    </row>
    <row r="21" spans="1:16" ht="90" x14ac:dyDescent="0.25">
      <c r="A21" s="30" t="s">
        <v>51</v>
      </c>
      <c r="B21" s="38"/>
      <c r="E21" s="32" t="s">
        <v>98</v>
      </c>
      <c r="J21" s="40"/>
    </row>
    <row r="22" spans="1:16" x14ac:dyDescent="0.25">
      <c r="A22" s="30" t="s">
        <v>42</v>
      </c>
      <c r="B22" s="30">
        <v>4</v>
      </c>
      <c r="C22" s="31" t="s">
        <v>99</v>
      </c>
      <c r="D22" s="30" t="s">
        <v>44</v>
      </c>
      <c r="E22" s="32" t="s">
        <v>100</v>
      </c>
      <c r="F22" s="33" t="s">
        <v>96</v>
      </c>
      <c r="G22" s="34">
        <v>3.8250000000000002</v>
      </c>
      <c r="H22" s="35">
        <v>0</v>
      </c>
      <c r="I22" s="36">
        <f>ROUND(G22*H22,P4)</f>
        <v>0</v>
      </c>
      <c r="J22" s="33" t="s">
        <v>47</v>
      </c>
      <c r="O22" s="37">
        <f>I22*0.21</f>
        <v>0</v>
      </c>
      <c r="P22">
        <v>3</v>
      </c>
    </row>
    <row r="23" spans="1:16" x14ac:dyDescent="0.25">
      <c r="A23" s="30" t="s">
        <v>48</v>
      </c>
      <c r="B23" s="38"/>
      <c r="E23" s="39" t="s">
        <v>44</v>
      </c>
      <c r="J23" s="40"/>
    </row>
    <row r="24" spans="1:16" x14ac:dyDescent="0.25">
      <c r="A24" s="30" t="s">
        <v>49</v>
      </c>
      <c r="B24" s="38"/>
      <c r="E24" s="41" t="s">
        <v>101</v>
      </c>
      <c r="J24" s="40"/>
    </row>
    <row r="25" spans="1:16" ht="409.5" x14ac:dyDescent="0.25">
      <c r="A25" s="30" t="s">
        <v>51</v>
      </c>
      <c r="B25" s="38"/>
      <c r="E25" s="32" t="s">
        <v>102</v>
      </c>
      <c r="J25" s="40"/>
    </row>
    <row r="26" spans="1:16" x14ac:dyDescent="0.25">
      <c r="A26" s="24" t="s">
        <v>39</v>
      </c>
      <c r="B26" s="25"/>
      <c r="C26" s="26" t="s">
        <v>103</v>
      </c>
      <c r="D26" s="27"/>
      <c r="E26" s="24" t="s">
        <v>104</v>
      </c>
      <c r="F26" s="27"/>
      <c r="G26" s="27"/>
      <c r="H26" s="27"/>
      <c r="I26" s="28">
        <f>SUMIFS(I27:I38,A27:A38,"P")</f>
        <v>0</v>
      </c>
      <c r="J26" s="29"/>
    </row>
    <row r="27" spans="1:16" x14ac:dyDescent="0.25">
      <c r="A27" s="30" t="s">
        <v>42</v>
      </c>
      <c r="B27" s="30">
        <v>5</v>
      </c>
      <c r="C27" s="31" t="s">
        <v>105</v>
      </c>
      <c r="D27" s="30" t="s">
        <v>44</v>
      </c>
      <c r="E27" s="32" t="s">
        <v>106</v>
      </c>
      <c r="F27" s="33" t="s">
        <v>107</v>
      </c>
      <c r="G27" s="34">
        <v>25.5</v>
      </c>
      <c r="H27" s="35">
        <v>0</v>
      </c>
      <c r="I27" s="36">
        <f>ROUND(G27*H27,P4)</f>
        <v>0</v>
      </c>
      <c r="J27" s="33" t="s">
        <v>47</v>
      </c>
      <c r="O27" s="37">
        <f>I27*0.21</f>
        <v>0</v>
      </c>
      <c r="P27">
        <v>3</v>
      </c>
    </row>
    <row r="28" spans="1:16" x14ac:dyDescent="0.25">
      <c r="A28" s="30" t="s">
        <v>48</v>
      </c>
      <c r="B28" s="38"/>
      <c r="E28" s="39" t="s">
        <v>44</v>
      </c>
      <c r="J28" s="40"/>
    </row>
    <row r="29" spans="1:16" x14ac:dyDescent="0.25">
      <c r="A29" s="30" t="s">
        <v>49</v>
      </c>
      <c r="B29" s="38"/>
      <c r="E29" s="41" t="s">
        <v>108</v>
      </c>
      <c r="J29" s="40"/>
    </row>
    <row r="30" spans="1:16" ht="120" x14ac:dyDescent="0.25">
      <c r="A30" s="30" t="s">
        <v>51</v>
      </c>
      <c r="B30" s="38"/>
      <c r="E30" s="32" t="s">
        <v>109</v>
      </c>
      <c r="J30" s="40"/>
    </row>
    <row r="31" spans="1:16" x14ac:dyDescent="0.25">
      <c r="A31" s="30" t="s">
        <v>42</v>
      </c>
      <c r="B31" s="30">
        <v>6</v>
      </c>
      <c r="C31" s="31" t="s">
        <v>110</v>
      </c>
      <c r="D31" s="30" t="s">
        <v>44</v>
      </c>
      <c r="E31" s="32" t="s">
        <v>111</v>
      </c>
      <c r="F31" s="33" t="s">
        <v>107</v>
      </c>
      <c r="G31" s="34">
        <v>114.75</v>
      </c>
      <c r="H31" s="35">
        <v>0</v>
      </c>
      <c r="I31" s="36">
        <f>ROUND(G31*H31,P4)</f>
        <v>0</v>
      </c>
      <c r="J31" s="33" t="s">
        <v>47</v>
      </c>
      <c r="O31" s="37">
        <f>I31*0.21</f>
        <v>0</v>
      </c>
      <c r="P31">
        <v>3</v>
      </c>
    </row>
    <row r="32" spans="1:16" x14ac:dyDescent="0.25">
      <c r="A32" s="30" t="s">
        <v>48</v>
      </c>
      <c r="B32" s="38"/>
      <c r="E32" s="39" t="s">
        <v>44</v>
      </c>
      <c r="J32" s="40"/>
    </row>
    <row r="33" spans="1:16" x14ac:dyDescent="0.25">
      <c r="A33" s="30" t="s">
        <v>49</v>
      </c>
      <c r="B33" s="38"/>
      <c r="E33" s="41" t="s">
        <v>112</v>
      </c>
      <c r="J33" s="40"/>
    </row>
    <row r="34" spans="1:16" ht="75" x14ac:dyDescent="0.25">
      <c r="A34" s="30" t="s">
        <v>51</v>
      </c>
      <c r="B34" s="38"/>
      <c r="E34" s="32" t="s">
        <v>113</v>
      </c>
      <c r="J34" s="40"/>
    </row>
    <row r="35" spans="1:16" x14ac:dyDescent="0.25">
      <c r="A35" s="30" t="s">
        <v>42</v>
      </c>
      <c r="B35" s="30">
        <v>7</v>
      </c>
      <c r="C35" s="31" t="s">
        <v>114</v>
      </c>
      <c r="D35" s="30" t="s">
        <v>44</v>
      </c>
      <c r="E35" s="32" t="s">
        <v>115</v>
      </c>
      <c r="F35" s="33" t="s">
        <v>107</v>
      </c>
      <c r="G35" s="34">
        <v>114.75</v>
      </c>
      <c r="H35" s="35">
        <v>0</v>
      </c>
      <c r="I35" s="36">
        <f>ROUND(G35*H35,P4)</f>
        <v>0</v>
      </c>
      <c r="J35" s="33" t="s">
        <v>47</v>
      </c>
      <c r="O35" s="37">
        <f>I35*0.21</f>
        <v>0</v>
      </c>
      <c r="P35">
        <v>3</v>
      </c>
    </row>
    <row r="36" spans="1:16" x14ac:dyDescent="0.25">
      <c r="A36" s="30" t="s">
        <v>48</v>
      </c>
      <c r="B36" s="38"/>
      <c r="E36" s="39" t="s">
        <v>44</v>
      </c>
      <c r="J36" s="40"/>
    </row>
    <row r="37" spans="1:16" x14ac:dyDescent="0.25">
      <c r="A37" s="30" t="s">
        <v>49</v>
      </c>
      <c r="B37" s="38"/>
      <c r="E37" s="41" t="s">
        <v>116</v>
      </c>
      <c r="J37" s="40"/>
    </row>
    <row r="38" spans="1:16" ht="165" x14ac:dyDescent="0.25">
      <c r="A38" s="30" t="s">
        <v>51</v>
      </c>
      <c r="B38" s="38"/>
      <c r="E38" s="32" t="s">
        <v>117</v>
      </c>
      <c r="J38" s="40"/>
    </row>
    <row r="39" spans="1:16" x14ac:dyDescent="0.25">
      <c r="A39" s="24" t="s">
        <v>39</v>
      </c>
      <c r="B39" s="25"/>
      <c r="C39" s="26" t="s">
        <v>118</v>
      </c>
      <c r="D39" s="27"/>
      <c r="E39" s="24" t="s">
        <v>119</v>
      </c>
      <c r="F39" s="27"/>
      <c r="G39" s="27"/>
      <c r="H39" s="27"/>
      <c r="I39" s="28">
        <f>SUMIFS(I40:I51,A40:A51,"P")</f>
        <v>0</v>
      </c>
      <c r="J39" s="29"/>
    </row>
    <row r="40" spans="1:16" ht="30" x14ac:dyDescent="0.25">
      <c r="A40" s="30" t="s">
        <v>42</v>
      </c>
      <c r="B40" s="30">
        <v>8</v>
      </c>
      <c r="C40" s="31" t="s">
        <v>120</v>
      </c>
      <c r="D40" s="30" t="s">
        <v>44</v>
      </c>
      <c r="E40" s="32" t="s">
        <v>121</v>
      </c>
      <c r="F40" s="33" t="s">
        <v>122</v>
      </c>
      <c r="G40" s="34">
        <v>40</v>
      </c>
      <c r="H40" s="35">
        <v>0</v>
      </c>
      <c r="I40" s="36">
        <f>ROUND(G40*H40,P4)</f>
        <v>0</v>
      </c>
      <c r="J40" s="30"/>
      <c r="O40" s="37">
        <f>I40*0.21</f>
        <v>0</v>
      </c>
      <c r="P40">
        <v>3</v>
      </c>
    </row>
    <row r="41" spans="1:16" ht="45" x14ac:dyDescent="0.25">
      <c r="A41" s="30" t="s">
        <v>48</v>
      </c>
      <c r="B41" s="38"/>
      <c r="E41" s="32" t="s">
        <v>123</v>
      </c>
      <c r="J41" s="40"/>
    </row>
    <row r="42" spans="1:16" x14ac:dyDescent="0.25">
      <c r="A42" s="30" t="s">
        <v>49</v>
      </c>
      <c r="B42" s="38"/>
      <c r="E42" s="41" t="s">
        <v>124</v>
      </c>
      <c r="J42" s="40"/>
    </row>
    <row r="43" spans="1:16" ht="165" x14ac:dyDescent="0.25">
      <c r="A43" s="30" t="s">
        <v>51</v>
      </c>
      <c r="B43" s="38"/>
      <c r="E43" s="32" t="s">
        <v>125</v>
      </c>
      <c r="J43" s="40"/>
    </row>
    <row r="44" spans="1:16" ht="30" x14ac:dyDescent="0.25">
      <c r="A44" s="30" t="s">
        <v>42</v>
      </c>
      <c r="B44" s="30">
        <v>9</v>
      </c>
      <c r="C44" s="31" t="s">
        <v>126</v>
      </c>
      <c r="D44" s="30" t="s">
        <v>44</v>
      </c>
      <c r="E44" s="32" t="s">
        <v>127</v>
      </c>
      <c r="F44" s="33" t="s">
        <v>122</v>
      </c>
      <c r="G44" s="34">
        <v>40</v>
      </c>
      <c r="H44" s="35">
        <v>0</v>
      </c>
      <c r="I44" s="36">
        <f>ROUND(G44*H44,P4)</f>
        <v>0</v>
      </c>
      <c r="J44" s="33" t="s">
        <v>47</v>
      </c>
      <c r="O44" s="37">
        <f>I44*0.21</f>
        <v>0</v>
      </c>
      <c r="P44">
        <v>3</v>
      </c>
    </row>
    <row r="45" spans="1:16" x14ac:dyDescent="0.25">
      <c r="A45" s="30" t="s">
        <v>48</v>
      </c>
      <c r="B45" s="38"/>
      <c r="E45" s="39" t="s">
        <v>44</v>
      </c>
      <c r="J45" s="40"/>
    </row>
    <row r="46" spans="1:16" x14ac:dyDescent="0.25">
      <c r="A46" s="30" t="s">
        <v>49</v>
      </c>
      <c r="B46" s="38"/>
      <c r="E46" s="41" t="s">
        <v>124</v>
      </c>
      <c r="J46" s="40"/>
    </row>
    <row r="47" spans="1:16" ht="45" x14ac:dyDescent="0.25">
      <c r="A47" s="30" t="s">
        <v>51</v>
      </c>
      <c r="B47" s="38"/>
      <c r="E47" s="32" t="s">
        <v>128</v>
      </c>
      <c r="J47" s="40"/>
    </row>
    <row r="48" spans="1:16" ht="30" x14ac:dyDescent="0.25">
      <c r="A48" s="30" t="s">
        <v>42</v>
      </c>
      <c r="B48" s="30">
        <v>10</v>
      </c>
      <c r="C48" s="31" t="s">
        <v>129</v>
      </c>
      <c r="D48" s="30" t="s">
        <v>44</v>
      </c>
      <c r="E48" s="32" t="s">
        <v>130</v>
      </c>
      <c r="F48" s="33" t="s">
        <v>107</v>
      </c>
      <c r="G48" s="34">
        <v>10.625</v>
      </c>
      <c r="H48" s="35">
        <v>0</v>
      </c>
      <c r="I48" s="36">
        <f>ROUND(G48*H48,P4)</f>
        <v>0</v>
      </c>
      <c r="J48" s="33" t="s">
        <v>47</v>
      </c>
      <c r="O48" s="37">
        <f>I48*0.21</f>
        <v>0</v>
      </c>
      <c r="P48">
        <v>3</v>
      </c>
    </row>
    <row r="49" spans="1:10" x14ac:dyDescent="0.25">
      <c r="A49" s="30" t="s">
        <v>48</v>
      </c>
      <c r="B49" s="38"/>
      <c r="E49" s="39" t="s">
        <v>44</v>
      </c>
      <c r="J49" s="40"/>
    </row>
    <row r="50" spans="1:10" x14ac:dyDescent="0.25">
      <c r="A50" s="30" t="s">
        <v>49</v>
      </c>
      <c r="B50" s="38"/>
      <c r="E50" s="41" t="s">
        <v>131</v>
      </c>
      <c r="J50" s="40"/>
    </row>
    <row r="51" spans="1:10" ht="60" x14ac:dyDescent="0.25">
      <c r="A51" s="30" t="s">
        <v>51</v>
      </c>
      <c r="B51" s="42"/>
      <c r="C51" s="43"/>
      <c r="D51" s="43"/>
      <c r="E51" s="32" t="s">
        <v>132</v>
      </c>
      <c r="F51" s="43"/>
      <c r="G51" s="43"/>
      <c r="H51" s="43"/>
      <c r="I51" s="43"/>
      <c r="J51" s="44"/>
    </row>
  </sheetData>
  <sheetProtection algorithmName="SHA-512" hashValue="u2ixILmAMKmql9T/OEQ563ZZf+1iDdYSOX9MfEtwInCimKbaXQq+kSVGc7KFEb3jelSMON8RxZkjBoLfYyellQ==" saltValue="DfNIqRXuaraEiggMVqkdzMgzFLX/QDNMmsSKVih4yxgbskkLDqqxjEoLYfqhecpFYA6x95PHYjmMLc9z/F2zWg==" spinCount="100000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8740157480314965" right="0.39370078740157483" top="0.59055118110236227" bottom="0.59055118110236227" header="0.31496062992125984" footer="0.31496062992125984"/>
  <pageSetup paperSize="9" scale="51" fitToHeight="0" orientation="portrait" r:id="rId1"/>
  <headerFooter>
    <oddFooter>&amp;C&amp;P/&amp;N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48"/>
  <sheetViews>
    <sheetView tabSelected="1" topLeftCell="B1" workbookViewId="0">
      <selection activeCell="B47" sqref="B47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ht="30" x14ac:dyDescent="0.25">
      <c r="A3" s="3" t="s">
        <v>22</v>
      </c>
      <c r="B3" s="16" t="s">
        <v>23</v>
      </c>
      <c r="C3" s="51" t="s">
        <v>24</v>
      </c>
      <c r="D3" s="52"/>
      <c r="E3" s="17" t="s">
        <v>25</v>
      </c>
      <c r="F3" s="3"/>
      <c r="G3" s="3"/>
      <c r="H3" s="18" t="s">
        <v>15</v>
      </c>
      <c r="I3" s="19">
        <f>SUMIFS(I8:I248,A8:A248,"SD")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51" t="s">
        <v>15</v>
      </c>
      <c r="D4" s="52"/>
      <c r="E4" s="17" t="s">
        <v>16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3" t="s">
        <v>28</v>
      </c>
      <c r="B5" s="54" t="s">
        <v>29</v>
      </c>
      <c r="C5" s="49" t="s">
        <v>30</v>
      </c>
      <c r="D5" s="49" t="s">
        <v>31</v>
      </c>
      <c r="E5" s="49" t="s">
        <v>32</v>
      </c>
      <c r="F5" s="49" t="s">
        <v>33</v>
      </c>
      <c r="G5" s="49" t="s">
        <v>34</v>
      </c>
      <c r="H5" s="49" t="s">
        <v>35</v>
      </c>
      <c r="I5" s="49"/>
      <c r="J5" s="50" t="s">
        <v>36</v>
      </c>
      <c r="O5">
        <v>0.21</v>
      </c>
    </row>
    <row r="6" spans="1:16" x14ac:dyDescent="0.25">
      <c r="A6" s="53"/>
      <c r="B6" s="54"/>
      <c r="C6" s="49"/>
      <c r="D6" s="49"/>
      <c r="E6" s="49"/>
      <c r="F6" s="49"/>
      <c r="G6" s="49"/>
      <c r="H6" s="7" t="s">
        <v>37</v>
      </c>
      <c r="I6" s="7" t="s">
        <v>38</v>
      </c>
      <c r="J6" s="50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39</v>
      </c>
      <c r="B8" s="25"/>
      <c r="C8" s="26" t="s">
        <v>40</v>
      </c>
      <c r="D8" s="27"/>
      <c r="E8" s="24" t="s">
        <v>41</v>
      </c>
      <c r="F8" s="27"/>
      <c r="G8" s="27"/>
      <c r="H8" s="27"/>
      <c r="I8" s="28">
        <f>SUMIFS(I9:I20,A9:A20,"P")</f>
        <v>0</v>
      </c>
      <c r="J8" s="29"/>
    </row>
    <row r="9" spans="1:16" x14ac:dyDescent="0.25">
      <c r="A9" s="30" t="s">
        <v>42</v>
      </c>
      <c r="B9" s="30">
        <v>1</v>
      </c>
      <c r="C9" s="31" t="s">
        <v>84</v>
      </c>
      <c r="D9" s="30" t="s">
        <v>44</v>
      </c>
      <c r="E9" s="32" t="s">
        <v>85</v>
      </c>
      <c r="F9" s="33" t="s">
        <v>86</v>
      </c>
      <c r="G9" s="34">
        <v>38.015999999999998</v>
      </c>
      <c r="H9" s="35">
        <v>0</v>
      </c>
      <c r="I9" s="36">
        <f>ROUND(G9*H9,P4)</f>
        <v>0</v>
      </c>
      <c r="J9" s="30"/>
      <c r="O9" s="37">
        <f>I9*0.21</f>
        <v>0</v>
      </c>
      <c r="P9">
        <v>3</v>
      </c>
    </row>
    <row r="10" spans="1:16" x14ac:dyDescent="0.25">
      <c r="A10" s="30" t="s">
        <v>48</v>
      </c>
      <c r="B10" s="38"/>
      <c r="E10" s="39" t="s">
        <v>44</v>
      </c>
      <c r="J10" s="40"/>
    </row>
    <row r="11" spans="1:16" ht="60" x14ac:dyDescent="0.25">
      <c r="A11" s="30" t="s">
        <v>49</v>
      </c>
      <c r="B11" s="38"/>
      <c r="E11" s="41" t="s">
        <v>133</v>
      </c>
      <c r="J11" s="40"/>
    </row>
    <row r="12" spans="1:16" ht="30" x14ac:dyDescent="0.25">
      <c r="A12" s="30" t="s">
        <v>51</v>
      </c>
      <c r="B12" s="38"/>
      <c r="E12" s="32" t="s">
        <v>88</v>
      </c>
      <c r="J12" s="40"/>
    </row>
    <row r="13" spans="1:16" x14ac:dyDescent="0.25">
      <c r="A13" s="30" t="s">
        <v>42</v>
      </c>
      <c r="B13" s="30">
        <v>2</v>
      </c>
      <c r="C13" s="31" t="s">
        <v>89</v>
      </c>
      <c r="D13" s="30" t="s">
        <v>44</v>
      </c>
      <c r="E13" s="32" t="s">
        <v>134</v>
      </c>
      <c r="F13" s="33" t="s">
        <v>86</v>
      </c>
      <c r="G13" s="34">
        <v>185.66200000000001</v>
      </c>
      <c r="H13" s="35">
        <v>0</v>
      </c>
      <c r="I13" s="36">
        <f>ROUND(G13*H13,P4)</f>
        <v>0</v>
      </c>
      <c r="J13" s="30"/>
      <c r="O13" s="37">
        <f>I13*0.21</f>
        <v>0</v>
      </c>
      <c r="P13">
        <v>3</v>
      </c>
    </row>
    <row r="14" spans="1:16" x14ac:dyDescent="0.25">
      <c r="A14" s="30" t="s">
        <v>48</v>
      </c>
      <c r="B14" s="38"/>
      <c r="E14" s="39" t="s">
        <v>44</v>
      </c>
      <c r="J14" s="40"/>
    </row>
    <row r="15" spans="1:16" ht="105" x14ac:dyDescent="0.25">
      <c r="A15" s="30" t="s">
        <v>49</v>
      </c>
      <c r="B15" s="38"/>
      <c r="E15" s="41" t="s">
        <v>135</v>
      </c>
      <c r="J15" s="40"/>
    </row>
    <row r="16" spans="1:16" ht="30" x14ac:dyDescent="0.25">
      <c r="A16" s="30" t="s">
        <v>51</v>
      </c>
      <c r="B16" s="38"/>
      <c r="E16" s="32" t="s">
        <v>88</v>
      </c>
      <c r="J16" s="40"/>
    </row>
    <row r="17" spans="1:16" x14ac:dyDescent="0.25">
      <c r="A17" s="30" t="s">
        <v>42</v>
      </c>
      <c r="B17" s="30">
        <v>3</v>
      </c>
      <c r="C17" s="31" t="s">
        <v>136</v>
      </c>
      <c r="D17" s="30" t="s">
        <v>44</v>
      </c>
      <c r="E17" s="32" t="s">
        <v>137</v>
      </c>
      <c r="F17" s="33" t="s">
        <v>86</v>
      </c>
      <c r="G17" s="34">
        <v>29.503</v>
      </c>
      <c r="H17" s="35">
        <v>0</v>
      </c>
      <c r="I17" s="36">
        <f>ROUND(G17*H17,P4)</f>
        <v>0</v>
      </c>
      <c r="J17" s="30"/>
      <c r="O17" s="37">
        <f>I17*0.21</f>
        <v>0</v>
      </c>
      <c r="P17">
        <v>3</v>
      </c>
    </row>
    <row r="18" spans="1:16" x14ac:dyDescent="0.25">
      <c r="A18" s="30" t="s">
        <v>48</v>
      </c>
      <c r="B18" s="38"/>
      <c r="E18" s="39" t="s">
        <v>44</v>
      </c>
      <c r="J18" s="40"/>
    </row>
    <row r="19" spans="1:16" ht="45" x14ac:dyDescent="0.25">
      <c r="A19" s="30" t="s">
        <v>49</v>
      </c>
      <c r="B19" s="38"/>
      <c r="E19" s="41" t="s">
        <v>138</v>
      </c>
      <c r="J19" s="40"/>
    </row>
    <row r="20" spans="1:16" ht="30" x14ac:dyDescent="0.25">
      <c r="A20" s="30" t="s">
        <v>51</v>
      </c>
      <c r="B20" s="38"/>
      <c r="E20" s="32" t="s">
        <v>88</v>
      </c>
      <c r="J20" s="40"/>
    </row>
    <row r="21" spans="1:16" x14ac:dyDescent="0.25">
      <c r="A21" s="24" t="s">
        <v>39</v>
      </c>
      <c r="B21" s="25"/>
      <c r="C21" s="26" t="s">
        <v>92</v>
      </c>
      <c r="D21" s="27"/>
      <c r="E21" s="24" t="s">
        <v>93</v>
      </c>
      <c r="F21" s="27"/>
      <c r="G21" s="27"/>
      <c r="H21" s="27"/>
      <c r="I21" s="28">
        <f>SUMIFS(I22:I61,A22:A61,"P")</f>
        <v>0</v>
      </c>
      <c r="J21" s="29"/>
    </row>
    <row r="22" spans="1:16" ht="30" x14ac:dyDescent="0.25">
      <c r="A22" s="30" t="s">
        <v>42</v>
      </c>
      <c r="B22" s="30">
        <v>4</v>
      </c>
      <c r="C22" s="31" t="s">
        <v>139</v>
      </c>
      <c r="D22" s="30" t="s">
        <v>44</v>
      </c>
      <c r="E22" s="32" t="s">
        <v>140</v>
      </c>
      <c r="F22" s="33" t="s">
        <v>96</v>
      </c>
      <c r="G22" s="34">
        <v>24.15</v>
      </c>
      <c r="H22" s="35">
        <v>0</v>
      </c>
      <c r="I22" s="36">
        <f>ROUND(G22*H22,P4)</f>
        <v>0</v>
      </c>
      <c r="J22" s="33" t="s">
        <v>47</v>
      </c>
      <c r="O22" s="37">
        <f>I22*0.21</f>
        <v>0</v>
      </c>
      <c r="P22">
        <v>3</v>
      </c>
    </row>
    <row r="23" spans="1:16" x14ac:dyDescent="0.25">
      <c r="A23" s="30" t="s">
        <v>48</v>
      </c>
      <c r="B23" s="38"/>
      <c r="E23" s="39" t="s">
        <v>44</v>
      </c>
      <c r="J23" s="40"/>
    </row>
    <row r="24" spans="1:16" x14ac:dyDescent="0.25">
      <c r="A24" s="30" t="s">
        <v>49</v>
      </c>
      <c r="B24" s="38"/>
      <c r="E24" s="41" t="s">
        <v>141</v>
      </c>
      <c r="J24" s="40"/>
    </row>
    <row r="25" spans="1:16" ht="90" x14ac:dyDescent="0.25">
      <c r="A25" s="30" t="s">
        <v>51</v>
      </c>
      <c r="B25" s="38"/>
      <c r="E25" s="32" t="s">
        <v>142</v>
      </c>
      <c r="J25" s="40"/>
    </row>
    <row r="26" spans="1:16" ht="30" x14ac:dyDescent="0.25">
      <c r="A26" s="30" t="s">
        <v>42</v>
      </c>
      <c r="B26" s="30">
        <v>5</v>
      </c>
      <c r="C26" s="31" t="s">
        <v>143</v>
      </c>
      <c r="D26" s="30" t="s">
        <v>44</v>
      </c>
      <c r="E26" s="32" t="s">
        <v>144</v>
      </c>
      <c r="F26" s="33" t="s">
        <v>96</v>
      </c>
      <c r="G26" s="34">
        <v>5.28</v>
      </c>
      <c r="H26" s="35">
        <v>0</v>
      </c>
      <c r="I26" s="36">
        <f>ROUND(G26*H26,P4)</f>
        <v>0</v>
      </c>
      <c r="J26" s="33" t="s">
        <v>47</v>
      </c>
      <c r="O26" s="37">
        <f>I26*0.21</f>
        <v>0</v>
      </c>
      <c r="P26">
        <v>3</v>
      </c>
    </row>
    <row r="27" spans="1:16" x14ac:dyDescent="0.25">
      <c r="A27" s="30" t="s">
        <v>48</v>
      </c>
      <c r="B27" s="38"/>
      <c r="E27" s="39" t="s">
        <v>44</v>
      </c>
      <c r="J27" s="40"/>
    </row>
    <row r="28" spans="1:16" x14ac:dyDescent="0.25">
      <c r="A28" s="30" t="s">
        <v>49</v>
      </c>
      <c r="B28" s="38"/>
      <c r="E28" s="41" t="s">
        <v>145</v>
      </c>
      <c r="J28" s="40"/>
    </row>
    <row r="29" spans="1:16" ht="90" x14ac:dyDescent="0.25">
      <c r="A29" s="30" t="s">
        <v>51</v>
      </c>
      <c r="B29" s="38"/>
      <c r="E29" s="32" t="s">
        <v>98</v>
      </c>
      <c r="J29" s="40"/>
    </row>
    <row r="30" spans="1:16" x14ac:dyDescent="0.25">
      <c r="A30" s="30" t="s">
        <v>42</v>
      </c>
      <c r="B30" s="30">
        <v>6</v>
      </c>
      <c r="C30" s="31" t="s">
        <v>146</v>
      </c>
      <c r="D30" s="30" t="s">
        <v>44</v>
      </c>
      <c r="E30" s="32" t="s">
        <v>147</v>
      </c>
      <c r="F30" s="33" t="s">
        <v>96</v>
      </c>
      <c r="G30" s="34">
        <v>6.9</v>
      </c>
      <c r="H30" s="35">
        <v>0</v>
      </c>
      <c r="I30" s="36">
        <f>ROUND(G30*H30,P4)</f>
        <v>0</v>
      </c>
      <c r="J30" s="33" t="s">
        <v>47</v>
      </c>
      <c r="O30" s="37">
        <f>I30*0.21</f>
        <v>0</v>
      </c>
      <c r="P30">
        <v>3</v>
      </c>
    </row>
    <row r="31" spans="1:16" x14ac:dyDescent="0.25">
      <c r="A31" s="30" t="s">
        <v>48</v>
      </c>
      <c r="B31" s="38"/>
      <c r="E31" s="39" t="s">
        <v>44</v>
      </c>
      <c r="J31" s="40"/>
    </row>
    <row r="32" spans="1:16" x14ac:dyDescent="0.25">
      <c r="A32" s="30" t="s">
        <v>49</v>
      </c>
      <c r="B32" s="38"/>
      <c r="E32" s="41" t="s">
        <v>148</v>
      </c>
      <c r="J32" s="40"/>
    </row>
    <row r="33" spans="1:16" ht="90" x14ac:dyDescent="0.25">
      <c r="A33" s="30" t="s">
        <v>51</v>
      </c>
      <c r="B33" s="38"/>
      <c r="E33" s="32" t="s">
        <v>98</v>
      </c>
      <c r="J33" s="40"/>
    </row>
    <row r="34" spans="1:16" x14ac:dyDescent="0.25">
      <c r="A34" s="30" t="s">
        <v>42</v>
      </c>
      <c r="B34" s="30">
        <v>7</v>
      </c>
      <c r="C34" s="31" t="s">
        <v>94</v>
      </c>
      <c r="D34" s="30" t="s">
        <v>44</v>
      </c>
      <c r="E34" s="32" t="s">
        <v>95</v>
      </c>
      <c r="F34" s="33" t="s">
        <v>96</v>
      </c>
      <c r="G34" s="34">
        <v>15.84</v>
      </c>
      <c r="H34" s="35">
        <v>0</v>
      </c>
      <c r="I34" s="36">
        <f>ROUND(G34*H34,P4)</f>
        <v>0</v>
      </c>
      <c r="J34" s="33" t="s">
        <v>47</v>
      </c>
      <c r="O34" s="37">
        <f>I34*0.21</f>
        <v>0</v>
      </c>
      <c r="P34">
        <v>3</v>
      </c>
    </row>
    <row r="35" spans="1:16" x14ac:dyDescent="0.25">
      <c r="A35" s="30" t="s">
        <v>48</v>
      </c>
      <c r="B35" s="38"/>
      <c r="E35" s="39" t="s">
        <v>44</v>
      </c>
      <c r="J35" s="40"/>
    </row>
    <row r="36" spans="1:16" ht="60" x14ac:dyDescent="0.25">
      <c r="A36" s="30" t="s">
        <v>49</v>
      </c>
      <c r="B36" s="38"/>
      <c r="E36" s="41" t="s">
        <v>149</v>
      </c>
      <c r="J36" s="40"/>
    </row>
    <row r="37" spans="1:16" ht="90" x14ac:dyDescent="0.25">
      <c r="A37" s="30" t="s">
        <v>51</v>
      </c>
      <c r="B37" s="38"/>
      <c r="E37" s="32" t="s">
        <v>98</v>
      </c>
      <c r="J37" s="40"/>
    </row>
    <row r="38" spans="1:16" x14ac:dyDescent="0.25">
      <c r="A38" s="30" t="s">
        <v>42</v>
      </c>
      <c r="B38" s="30">
        <v>8</v>
      </c>
      <c r="C38" s="31" t="s">
        <v>150</v>
      </c>
      <c r="D38" s="30" t="s">
        <v>44</v>
      </c>
      <c r="E38" s="32" t="s">
        <v>151</v>
      </c>
      <c r="F38" s="33" t="s">
        <v>122</v>
      </c>
      <c r="G38" s="34">
        <v>55.2</v>
      </c>
      <c r="H38" s="35">
        <v>0</v>
      </c>
      <c r="I38" s="36">
        <f>ROUND(G38*H38,P4)</f>
        <v>0</v>
      </c>
      <c r="J38" s="33" t="s">
        <v>47</v>
      </c>
      <c r="O38" s="37">
        <f>I38*0.21</f>
        <v>0</v>
      </c>
      <c r="P38">
        <v>3</v>
      </c>
    </row>
    <row r="39" spans="1:16" x14ac:dyDescent="0.25">
      <c r="A39" s="30" t="s">
        <v>48</v>
      </c>
      <c r="B39" s="38"/>
      <c r="E39" s="39" t="s">
        <v>44</v>
      </c>
      <c r="J39" s="40"/>
    </row>
    <row r="40" spans="1:16" ht="60" x14ac:dyDescent="0.25">
      <c r="A40" s="30" t="s">
        <v>49</v>
      </c>
      <c r="B40" s="38"/>
      <c r="E40" s="41" t="s">
        <v>152</v>
      </c>
      <c r="J40" s="40"/>
    </row>
    <row r="41" spans="1:16" ht="30" x14ac:dyDescent="0.25">
      <c r="A41" s="30" t="s">
        <v>51</v>
      </c>
      <c r="B41" s="38"/>
      <c r="E41" s="32" t="s">
        <v>153</v>
      </c>
      <c r="J41" s="40"/>
    </row>
    <row r="42" spans="1:16" x14ac:dyDescent="0.25">
      <c r="A42" s="30" t="s">
        <v>42</v>
      </c>
      <c r="B42" s="30">
        <v>9</v>
      </c>
      <c r="C42" s="31" t="s">
        <v>99</v>
      </c>
      <c r="D42" s="30" t="s">
        <v>44</v>
      </c>
      <c r="E42" s="32" t="s">
        <v>100</v>
      </c>
      <c r="F42" s="33" t="s">
        <v>96</v>
      </c>
      <c r="G42" s="34">
        <v>35.1</v>
      </c>
      <c r="H42" s="35">
        <v>0</v>
      </c>
      <c r="I42" s="36">
        <f>ROUND(G42*H42,P4)</f>
        <v>0</v>
      </c>
      <c r="J42" s="33" t="s">
        <v>47</v>
      </c>
      <c r="O42" s="37">
        <f>I42*0.21</f>
        <v>0</v>
      </c>
      <c r="P42">
        <v>3</v>
      </c>
    </row>
    <row r="43" spans="1:16" x14ac:dyDescent="0.25">
      <c r="A43" s="30" t="s">
        <v>48</v>
      </c>
      <c r="B43" s="38"/>
      <c r="E43" s="39" t="s">
        <v>44</v>
      </c>
      <c r="J43" s="40"/>
    </row>
    <row r="44" spans="1:16" ht="45" x14ac:dyDescent="0.25">
      <c r="A44" s="30" t="s">
        <v>49</v>
      </c>
      <c r="B44" s="38"/>
      <c r="E44" s="41" t="s">
        <v>154</v>
      </c>
      <c r="J44" s="40"/>
    </row>
    <row r="45" spans="1:16" ht="409.5" x14ac:dyDescent="0.25">
      <c r="A45" s="30" t="s">
        <v>51</v>
      </c>
      <c r="B45" s="38"/>
      <c r="E45" s="32" t="s">
        <v>102</v>
      </c>
      <c r="J45" s="40"/>
    </row>
    <row r="46" spans="1:16" x14ac:dyDescent="0.25">
      <c r="A46" s="30" t="s">
        <v>42</v>
      </c>
      <c r="B46" s="30">
        <v>10</v>
      </c>
      <c r="C46" s="31" t="s">
        <v>155</v>
      </c>
      <c r="D46" s="30" t="s">
        <v>44</v>
      </c>
      <c r="E46" s="32" t="s">
        <v>156</v>
      </c>
      <c r="F46" s="33" t="s">
        <v>96</v>
      </c>
      <c r="G46" s="34">
        <v>10.32</v>
      </c>
      <c r="H46" s="35">
        <v>0</v>
      </c>
      <c r="I46" s="36">
        <f>ROUND(G46*H46,P4)</f>
        <v>0</v>
      </c>
      <c r="J46" s="33" t="s">
        <v>47</v>
      </c>
      <c r="O46" s="37">
        <f>I46*0.21</f>
        <v>0</v>
      </c>
      <c r="P46">
        <v>3</v>
      </c>
    </row>
    <row r="47" spans="1:16" x14ac:dyDescent="0.25">
      <c r="A47" s="30" t="s">
        <v>48</v>
      </c>
      <c r="B47" s="38"/>
      <c r="E47" s="39" t="s">
        <v>44</v>
      </c>
      <c r="J47" s="40"/>
    </row>
    <row r="48" spans="1:16" ht="30" x14ac:dyDescent="0.25">
      <c r="A48" s="30" t="s">
        <v>49</v>
      </c>
      <c r="B48" s="38"/>
      <c r="E48" s="41" t="s">
        <v>157</v>
      </c>
      <c r="J48" s="40"/>
    </row>
    <row r="49" spans="1:16" ht="409.5" x14ac:dyDescent="0.25">
      <c r="A49" s="30" t="s">
        <v>51</v>
      </c>
      <c r="B49" s="38"/>
      <c r="E49" s="32" t="s">
        <v>158</v>
      </c>
      <c r="J49" s="40"/>
    </row>
    <row r="50" spans="1:16" x14ac:dyDescent="0.25">
      <c r="A50" s="30" t="s">
        <v>42</v>
      </c>
      <c r="B50" s="30">
        <v>11</v>
      </c>
      <c r="C50" s="31" t="s">
        <v>159</v>
      </c>
      <c r="D50" s="30" t="s">
        <v>44</v>
      </c>
      <c r="E50" s="32" t="s">
        <v>160</v>
      </c>
      <c r="F50" s="33" t="s">
        <v>96</v>
      </c>
      <c r="G50" s="34">
        <v>12</v>
      </c>
      <c r="H50" s="35">
        <v>0</v>
      </c>
      <c r="I50" s="36">
        <f>ROUND(G50*H50,P4)</f>
        <v>0</v>
      </c>
      <c r="J50" s="33" t="s">
        <v>47</v>
      </c>
      <c r="O50" s="37">
        <f>I50*0.21</f>
        <v>0</v>
      </c>
      <c r="P50">
        <v>3</v>
      </c>
    </row>
    <row r="51" spans="1:16" x14ac:dyDescent="0.25">
      <c r="A51" s="30" t="s">
        <v>48</v>
      </c>
      <c r="B51" s="38"/>
      <c r="E51" s="39" t="s">
        <v>44</v>
      </c>
      <c r="J51" s="40"/>
    </row>
    <row r="52" spans="1:16" x14ac:dyDescent="0.25">
      <c r="A52" s="30" t="s">
        <v>49</v>
      </c>
      <c r="B52" s="38"/>
      <c r="E52" s="41" t="s">
        <v>161</v>
      </c>
      <c r="J52" s="40"/>
    </row>
    <row r="53" spans="1:16" ht="330" x14ac:dyDescent="0.25">
      <c r="A53" s="30" t="s">
        <v>51</v>
      </c>
      <c r="B53" s="38"/>
      <c r="E53" s="32" t="s">
        <v>162</v>
      </c>
      <c r="J53" s="40"/>
    </row>
    <row r="54" spans="1:16" x14ac:dyDescent="0.25">
      <c r="A54" s="30" t="s">
        <v>42</v>
      </c>
      <c r="B54" s="30">
        <v>12</v>
      </c>
      <c r="C54" s="31" t="s">
        <v>163</v>
      </c>
      <c r="D54" s="30" t="s">
        <v>44</v>
      </c>
      <c r="E54" s="32" t="s">
        <v>164</v>
      </c>
      <c r="F54" s="33" t="s">
        <v>96</v>
      </c>
      <c r="G54" s="34">
        <v>10</v>
      </c>
      <c r="H54" s="35">
        <v>0</v>
      </c>
      <c r="I54" s="36">
        <f>ROUND(G54*H54,P4)</f>
        <v>0</v>
      </c>
      <c r="J54" s="33" t="s">
        <v>47</v>
      </c>
      <c r="O54" s="37">
        <f>I54*0.21</f>
        <v>0</v>
      </c>
      <c r="P54">
        <v>3</v>
      </c>
    </row>
    <row r="55" spans="1:16" x14ac:dyDescent="0.25">
      <c r="A55" s="30" t="s">
        <v>48</v>
      </c>
      <c r="B55" s="38"/>
      <c r="E55" s="39" t="s">
        <v>44</v>
      </c>
      <c r="J55" s="40"/>
    </row>
    <row r="56" spans="1:16" x14ac:dyDescent="0.25">
      <c r="A56" s="30" t="s">
        <v>49</v>
      </c>
      <c r="B56" s="38"/>
      <c r="E56" s="41" t="s">
        <v>165</v>
      </c>
      <c r="J56" s="40"/>
    </row>
    <row r="57" spans="1:16" ht="409.5" x14ac:dyDescent="0.25">
      <c r="A57" s="30" t="s">
        <v>51</v>
      </c>
      <c r="B57" s="38"/>
      <c r="E57" s="32" t="s">
        <v>166</v>
      </c>
      <c r="J57" s="40"/>
    </row>
    <row r="58" spans="1:16" x14ac:dyDescent="0.25">
      <c r="A58" s="30" t="s">
        <v>42</v>
      </c>
      <c r="B58" s="30">
        <v>13</v>
      </c>
      <c r="C58" s="31" t="s">
        <v>167</v>
      </c>
      <c r="D58" s="30" t="s">
        <v>44</v>
      </c>
      <c r="E58" s="32" t="s">
        <v>168</v>
      </c>
      <c r="F58" s="33" t="s">
        <v>107</v>
      </c>
      <c r="G58" s="34">
        <v>6.6</v>
      </c>
      <c r="H58" s="35">
        <v>0</v>
      </c>
      <c r="I58" s="36">
        <f>ROUND(G58*H58,P4)</f>
        <v>0</v>
      </c>
      <c r="J58" s="33" t="s">
        <v>47</v>
      </c>
      <c r="O58" s="37">
        <f>I58*0.21</f>
        <v>0</v>
      </c>
      <c r="P58">
        <v>3</v>
      </c>
    </row>
    <row r="59" spans="1:16" x14ac:dyDescent="0.25">
      <c r="A59" s="30" t="s">
        <v>48</v>
      </c>
      <c r="B59" s="38"/>
      <c r="E59" s="39" t="s">
        <v>44</v>
      </c>
      <c r="J59" s="40"/>
    </row>
    <row r="60" spans="1:16" x14ac:dyDescent="0.25">
      <c r="A60" s="30" t="s">
        <v>49</v>
      </c>
      <c r="B60" s="38"/>
      <c r="E60" s="41" t="s">
        <v>169</v>
      </c>
      <c r="J60" s="40"/>
    </row>
    <row r="61" spans="1:16" ht="30" x14ac:dyDescent="0.25">
      <c r="A61" s="30" t="s">
        <v>51</v>
      </c>
      <c r="B61" s="38"/>
      <c r="E61" s="32" t="s">
        <v>170</v>
      </c>
      <c r="J61" s="40"/>
    </row>
    <row r="62" spans="1:16" x14ac:dyDescent="0.25">
      <c r="A62" s="24" t="s">
        <v>39</v>
      </c>
      <c r="B62" s="25"/>
      <c r="C62" s="26" t="s">
        <v>171</v>
      </c>
      <c r="D62" s="27"/>
      <c r="E62" s="24" t="s">
        <v>172</v>
      </c>
      <c r="F62" s="27"/>
      <c r="G62" s="27"/>
      <c r="H62" s="27"/>
      <c r="I62" s="28">
        <f>SUMIFS(I63:I70,A63:A70,"P")</f>
        <v>0</v>
      </c>
      <c r="J62" s="29"/>
    </row>
    <row r="63" spans="1:16" x14ac:dyDescent="0.25">
      <c r="A63" s="30" t="s">
        <v>42</v>
      </c>
      <c r="B63" s="30">
        <v>14</v>
      </c>
      <c r="C63" s="31" t="s">
        <v>173</v>
      </c>
      <c r="D63" s="30" t="s">
        <v>44</v>
      </c>
      <c r="E63" s="32" t="s">
        <v>174</v>
      </c>
      <c r="F63" s="33" t="s">
        <v>96</v>
      </c>
      <c r="G63" s="34">
        <v>1.98</v>
      </c>
      <c r="H63" s="35">
        <v>0</v>
      </c>
      <c r="I63" s="36">
        <f>ROUND(G63*H63,P4)</f>
        <v>0</v>
      </c>
      <c r="J63" s="33" t="s">
        <v>47</v>
      </c>
      <c r="O63" s="37">
        <f>I63*0.21</f>
        <v>0</v>
      </c>
      <c r="P63">
        <v>3</v>
      </c>
    </row>
    <row r="64" spans="1:16" x14ac:dyDescent="0.25">
      <c r="A64" s="30" t="s">
        <v>48</v>
      </c>
      <c r="B64" s="38"/>
      <c r="E64" s="39" t="s">
        <v>44</v>
      </c>
      <c r="J64" s="40"/>
    </row>
    <row r="65" spans="1:16" x14ac:dyDescent="0.25">
      <c r="A65" s="30" t="s">
        <v>49</v>
      </c>
      <c r="B65" s="38"/>
      <c r="E65" s="41" t="s">
        <v>175</v>
      </c>
      <c r="J65" s="40"/>
    </row>
    <row r="66" spans="1:16" ht="60" x14ac:dyDescent="0.25">
      <c r="A66" s="30" t="s">
        <v>51</v>
      </c>
      <c r="B66" s="38"/>
      <c r="E66" s="32" t="s">
        <v>176</v>
      </c>
      <c r="J66" s="40"/>
    </row>
    <row r="67" spans="1:16" ht="30" x14ac:dyDescent="0.25">
      <c r="A67" s="30" t="s">
        <v>42</v>
      </c>
      <c r="B67" s="30">
        <v>15</v>
      </c>
      <c r="C67" s="31" t="s">
        <v>177</v>
      </c>
      <c r="D67" s="30" t="s">
        <v>44</v>
      </c>
      <c r="E67" s="32" t="s">
        <v>178</v>
      </c>
      <c r="F67" s="33" t="s">
        <v>60</v>
      </c>
      <c r="G67" s="34">
        <v>84</v>
      </c>
      <c r="H67" s="35">
        <v>0</v>
      </c>
      <c r="I67" s="36">
        <f>ROUND(G67*H67,P4)</f>
        <v>0</v>
      </c>
      <c r="J67" s="33" t="s">
        <v>47</v>
      </c>
      <c r="O67" s="37">
        <f>I67*0.21</f>
        <v>0</v>
      </c>
      <c r="P67">
        <v>3</v>
      </c>
    </row>
    <row r="68" spans="1:16" ht="60" x14ac:dyDescent="0.25">
      <c r="A68" s="30" t="s">
        <v>48</v>
      </c>
      <c r="B68" s="38"/>
      <c r="E68" s="32" t="s">
        <v>179</v>
      </c>
      <c r="J68" s="40"/>
    </row>
    <row r="69" spans="1:16" x14ac:dyDescent="0.25">
      <c r="A69" s="30" t="s">
        <v>49</v>
      </c>
      <c r="B69" s="38"/>
      <c r="E69" s="41" t="s">
        <v>180</v>
      </c>
      <c r="J69" s="40"/>
    </row>
    <row r="70" spans="1:16" ht="120" x14ac:dyDescent="0.25">
      <c r="A70" s="30" t="s">
        <v>51</v>
      </c>
      <c r="B70" s="38"/>
      <c r="E70" s="32" t="s">
        <v>181</v>
      </c>
      <c r="J70" s="40"/>
    </row>
    <row r="71" spans="1:16" x14ac:dyDescent="0.25">
      <c r="A71" s="24" t="s">
        <v>39</v>
      </c>
      <c r="B71" s="25"/>
      <c r="C71" s="26" t="s">
        <v>182</v>
      </c>
      <c r="D71" s="27"/>
      <c r="E71" s="24" t="s">
        <v>183</v>
      </c>
      <c r="F71" s="27"/>
      <c r="G71" s="27"/>
      <c r="H71" s="27"/>
      <c r="I71" s="28">
        <f>SUMIFS(I72:I79,A72:A79,"P")</f>
        <v>0</v>
      </c>
      <c r="J71" s="29"/>
    </row>
    <row r="72" spans="1:16" x14ac:dyDescent="0.25">
      <c r="A72" s="30" t="s">
        <v>42</v>
      </c>
      <c r="B72" s="30">
        <v>16</v>
      </c>
      <c r="C72" s="31" t="s">
        <v>184</v>
      </c>
      <c r="D72" s="30" t="s">
        <v>44</v>
      </c>
      <c r="E72" s="32" t="s">
        <v>185</v>
      </c>
      <c r="F72" s="33" t="s">
        <v>96</v>
      </c>
      <c r="G72" s="34">
        <v>7.7</v>
      </c>
      <c r="H72" s="35">
        <v>0</v>
      </c>
      <c r="I72" s="36">
        <f>ROUND(G72*H72,P4)</f>
        <v>0</v>
      </c>
      <c r="J72" s="33" t="s">
        <v>47</v>
      </c>
      <c r="O72" s="37">
        <f>I72*0.21</f>
        <v>0</v>
      </c>
      <c r="P72">
        <v>3</v>
      </c>
    </row>
    <row r="73" spans="1:16" x14ac:dyDescent="0.25">
      <c r="A73" s="30" t="s">
        <v>48</v>
      </c>
      <c r="B73" s="38"/>
      <c r="E73" s="39" t="s">
        <v>44</v>
      </c>
      <c r="J73" s="40"/>
    </row>
    <row r="74" spans="1:16" x14ac:dyDescent="0.25">
      <c r="A74" s="30" t="s">
        <v>49</v>
      </c>
      <c r="B74" s="38"/>
      <c r="E74" s="41" t="s">
        <v>186</v>
      </c>
      <c r="J74" s="40"/>
    </row>
    <row r="75" spans="1:16" ht="409.5" x14ac:dyDescent="0.25">
      <c r="A75" s="30" t="s">
        <v>51</v>
      </c>
      <c r="B75" s="38"/>
      <c r="E75" s="32" t="s">
        <v>187</v>
      </c>
      <c r="J75" s="40"/>
    </row>
    <row r="76" spans="1:16" x14ac:dyDescent="0.25">
      <c r="A76" s="30" t="s">
        <v>42</v>
      </c>
      <c r="B76" s="30">
        <v>17</v>
      </c>
      <c r="C76" s="31" t="s">
        <v>188</v>
      </c>
      <c r="D76" s="30" t="s">
        <v>44</v>
      </c>
      <c r="E76" s="32" t="s">
        <v>189</v>
      </c>
      <c r="F76" s="33" t="s">
        <v>86</v>
      </c>
      <c r="G76" s="34">
        <v>1.7330000000000001</v>
      </c>
      <c r="H76" s="35">
        <v>0</v>
      </c>
      <c r="I76" s="36">
        <f>ROUND(G76*H76,P4)</f>
        <v>0</v>
      </c>
      <c r="J76" s="33" t="s">
        <v>47</v>
      </c>
      <c r="O76" s="37">
        <f>I76*0.21</f>
        <v>0</v>
      </c>
      <c r="P76">
        <v>3</v>
      </c>
    </row>
    <row r="77" spans="1:16" x14ac:dyDescent="0.25">
      <c r="A77" s="30" t="s">
        <v>48</v>
      </c>
      <c r="B77" s="38"/>
      <c r="E77" s="39" t="s">
        <v>44</v>
      </c>
      <c r="J77" s="40"/>
    </row>
    <row r="78" spans="1:16" x14ac:dyDescent="0.25">
      <c r="A78" s="30" t="s">
        <v>49</v>
      </c>
      <c r="B78" s="38"/>
      <c r="E78" s="41" t="s">
        <v>190</v>
      </c>
      <c r="J78" s="40"/>
    </row>
    <row r="79" spans="1:16" ht="300" x14ac:dyDescent="0.25">
      <c r="A79" s="30" t="s">
        <v>51</v>
      </c>
      <c r="B79" s="38"/>
      <c r="E79" s="32" t="s">
        <v>191</v>
      </c>
      <c r="J79" s="40"/>
    </row>
    <row r="80" spans="1:16" x14ac:dyDescent="0.25">
      <c r="A80" s="24" t="s">
        <v>39</v>
      </c>
      <c r="B80" s="25"/>
      <c r="C80" s="26" t="s">
        <v>192</v>
      </c>
      <c r="D80" s="27"/>
      <c r="E80" s="24" t="s">
        <v>193</v>
      </c>
      <c r="F80" s="27"/>
      <c r="G80" s="27"/>
      <c r="H80" s="27"/>
      <c r="I80" s="28">
        <f>SUMIFS(I81:I96,A81:A96,"P")</f>
        <v>0</v>
      </c>
      <c r="J80" s="29"/>
    </row>
    <row r="81" spans="1:16" x14ac:dyDescent="0.25">
      <c r="A81" s="30" t="s">
        <v>42</v>
      </c>
      <c r="B81" s="30">
        <v>18</v>
      </c>
      <c r="C81" s="31" t="s">
        <v>194</v>
      </c>
      <c r="D81" s="30" t="s">
        <v>44</v>
      </c>
      <c r="E81" s="32" t="s">
        <v>195</v>
      </c>
      <c r="F81" s="33" t="s">
        <v>96</v>
      </c>
      <c r="G81" s="34">
        <v>0.8</v>
      </c>
      <c r="H81" s="35">
        <v>0</v>
      </c>
      <c r="I81" s="36">
        <f>ROUND(G81*H81,P4)</f>
        <v>0</v>
      </c>
      <c r="J81" s="33" t="s">
        <v>47</v>
      </c>
      <c r="O81" s="37">
        <f>I81*0.21</f>
        <v>0</v>
      </c>
      <c r="P81">
        <v>3</v>
      </c>
    </row>
    <row r="82" spans="1:16" x14ac:dyDescent="0.25">
      <c r="A82" s="30" t="s">
        <v>48</v>
      </c>
      <c r="B82" s="38"/>
      <c r="E82" s="39" t="s">
        <v>44</v>
      </c>
      <c r="J82" s="40"/>
    </row>
    <row r="83" spans="1:16" ht="30" x14ac:dyDescent="0.25">
      <c r="A83" s="30" t="s">
        <v>49</v>
      </c>
      <c r="B83" s="38"/>
      <c r="E83" s="41" t="s">
        <v>196</v>
      </c>
      <c r="J83" s="40"/>
    </row>
    <row r="84" spans="1:16" ht="409.5" x14ac:dyDescent="0.25">
      <c r="A84" s="30" t="s">
        <v>51</v>
      </c>
      <c r="B84" s="38"/>
      <c r="E84" s="32" t="s">
        <v>197</v>
      </c>
      <c r="J84" s="40"/>
    </row>
    <row r="85" spans="1:16" x14ac:dyDescent="0.25">
      <c r="A85" s="30" t="s">
        <v>42</v>
      </c>
      <c r="B85" s="30">
        <v>19</v>
      </c>
      <c r="C85" s="31" t="s">
        <v>198</v>
      </c>
      <c r="D85" s="30" t="s">
        <v>44</v>
      </c>
      <c r="E85" s="32" t="s">
        <v>199</v>
      </c>
      <c r="F85" s="33" t="s">
        <v>96</v>
      </c>
      <c r="G85" s="34">
        <v>8.9700000000000006</v>
      </c>
      <c r="H85" s="35">
        <v>0</v>
      </c>
      <c r="I85" s="36">
        <f>ROUND(G85*H85,P4)</f>
        <v>0</v>
      </c>
      <c r="J85" s="33" t="s">
        <v>47</v>
      </c>
      <c r="O85" s="37">
        <f>I85*0.21</f>
        <v>0</v>
      </c>
      <c r="P85">
        <v>3</v>
      </c>
    </row>
    <row r="86" spans="1:16" x14ac:dyDescent="0.25">
      <c r="A86" s="30" t="s">
        <v>48</v>
      </c>
      <c r="B86" s="38"/>
      <c r="E86" s="39" t="s">
        <v>44</v>
      </c>
      <c r="J86" s="40"/>
    </row>
    <row r="87" spans="1:16" ht="45" x14ac:dyDescent="0.25">
      <c r="A87" s="30" t="s">
        <v>49</v>
      </c>
      <c r="B87" s="38"/>
      <c r="E87" s="41" t="s">
        <v>200</v>
      </c>
      <c r="J87" s="40"/>
    </row>
    <row r="88" spans="1:16" ht="409.5" x14ac:dyDescent="0.25">
      <c r="A88" s="30" t="s">
        <v>51</v>
      </c>
      <c r="B88" s="38"/>
      <c r="E88" s="32" t="s">
        <v>197</v>
      </c>
      <c r="J88" s="40"/>
    </row>
    <row r="89" spans="1:16" x14ac:dyDescent="0.25">
      <c r="A89" s="30" t="s">
        <v>42</v>
      </c>
      <c r="B89" s="30">
        <v>20</v>
      </c>
      <c r="C89" s="31" t="s">
        <v>201</v>
      </c>
      <c r="D89" s="30" t="s">
        <v>44</v>
      </c>
      <c r="E89" s="32" t="s">
        <v>202</v>
      </c>
      <c r="F89" s="33" t="s">
        <v>96</v>
      </c>
      <c r="G89" s="34">
        <v>8.6</v>
      </c>
      <c r="H89" s="35">
        <v>0</v>
      </c>
      <c r="I89" s="36">
        <f>ROUND(G89*H89,P4)</f>
        <v>0</v>
      </c>
      <c r="J89" s="33" t="s">
        <v>47</v>
      </c>
      <c r="O89" s="37">
        <f>I89*0.21</f>
        <v>0</v>
      </c>
      <c r="P89">
        <v>3</v>
      </c>
    </row>
    <row r="90" spans="1:16" x14ac:dyDescent="0.25">
      <c r="A90" s="30" t="s">
        <v>48</v>
      </c>
      <c r="B90" s="38"/>
      <c r="E90" s="39" t="s">
        <v>44</v>
      </c>
      <c r="J90" s="40"/>
    </row>
    <row r="91" spans="1:16" ht="30" x14ac:dyDescent="0.25">
      <c r="A91" s="30" t="s">
        <v>49</v>
      </c>
      <c r="B91" s="38"/>
      <c r="E91" s="41" t="s">
        <v>203</v>
      </c>
      <c r="J91" s="40"/>
    </row>
    <row r="92" spans="1:16" ht="360" x14ac:dyDescent="0.25">
      <c r="A92" s="30" t="s">
        <v>51</v>
      </c>
      <c r="B92" s="38"/>
      <c r="E92" s="32" t="s">
        <v>204</v>
      </c>
      <c r="J92" s="40"/>
    </row>
    <row r="93" spans="1:16" x14ac:dyDescent="0.25">
      <c r="A93" s="30" t="s">
        <v>42</v>
      </c>
      <c r="B93" s="30">
        <v>21</v>
      </c>
      <c r="C93" s="31" t="s">
        <v>205</v>
      </c>
      <c r="D93" s="30" t="s">
        <v>44</v>
      </c>
      <c r="E93" s="32" t="s">
        <v>206</v>
      </c>
      <c r="F93" s="33" t="s">
        <v>96</v>
      </c>
      <c r="G93" s="34">
        <v>11.75</v>
      </c>
      <c r="H93" s="35">
        <v>0</v>
      </c>
      <c r="I93" s="36">
        <f>ROUND(G93*H93,P4)</f>
        <v>0</v>
      </c>
      <c r="J93" s="33" t="s">
        <v>47</v>
      </c>
      <c r="O93" s="37">
        <f>I93*0.21</f>
        <v>0</v>
      </c>
      <c r="P93">
        <v>3</v>
      </c>
    </row>
    <row r="94" spans="1:16" x14ac:dyDescent="0.25">
      <c r="A94" s="30" t="s">
        <v>48</v>
      </c>
      <c r="B94" s="38"/>
      <c r="E94" s="39" t="s">
        <v>44</v>
      </c>
      <c r="J94" s="40"/>
    </row>
    <row r="95" spans="1:16" x14ac:dyDescent="0.25">
      <c r="A95" s="30" t="s">
        <v>49</v>
      </c>
      <c r="B95" s="38"/>
      <c r="E95" s="41" t="s">
        <v>207</v>
      </c>
      <c r="J95" s="40"/>
    </row>
    <row r="96" spans="1:16" ht="180" x14ac:dyDescent="0.25">
      <c r="A96" s="30" t="s">
        <v>51</v>
      </c>
      <c r="B96" s="38"/>
      <c r="E96" s="32" t="s">
        <v>208</v>
      </c>
      <c r="J96" s="40"/>
    </row>
    <row r="97" spans="1:16" x14ac:dyDescent="0.25">
      <c r="A97" s="24" t="s">
        <v>39</v>
      </c>
      <c r="B97" s="25"/>
      <c r="C97" s="26" t="s">
        <v>103</v>
      </c>
      <c r="D97" s="27"/>
      <c r="E97" s="24" t="s">
        <v>104</v>
      </c>
      <c r="F97" s="27"/>
      <c r="G97" s="27"/>
      <c r="H97" s="27"/>
      <c r="I97" s="28">
        <f>SUMIFS(I98:I125,A98:A125,"P")</f>
        <v>0</v>
      </c>
      <c r="J97" s="29"/>
    </row>
    <row r="98" spans="1:16" x14ac:dyDescent="0.25">
      <c r="A98" s="30" t="s">
        <v>42</v>
      </c>
      <c r="B98" s="30">
        <v>22</v>
      </c>
      <c r="C98" s="31" t="s">
        <v>209</v>
      </c>
      <c r="D98" s="30" t="s">
        <v>44</v>
      </c>
      <c r="E98" s="32" t="s">
        <v>210</v>
      </c>
      <c r="F98" s="33" t="s">
        <v>96</v>
      </c>
      <c r="G98" s="34">
        <v>5.28</v>
      </c>
      <c r="H98" s="35">
        <v>0</v>
      </c>
      <c r="I98" s="36">
        <f>ROUND(G98*H98,P4)</f>
        <v>0</v>
      </c>
      <c r="J98" s="33" t="s">
        <v>47</v>
      </c>
      <c r="O98" s="37">
        <f>I98*0.21</f>
        <v>0</v>
      </c>
      <c r="P98">
        <v>3</v>
      </c>
    </row>
    <row r="99" spans="1:16" x14ac:dyDescent="0.25">
      <c r="A99" s="30" t="s">
        <v>48</v>
      </c>
      <c r="B99" s="38"/>
      <c r="E99" s="39" t="s">
        <v>44</v>
      </c>
      <c r="J99" s="40"/>
    </row>
    <row r="100" spans="1:16" x14ac:dyDescent="0.25">
      <c r="A100" s="30" t="s">
        <v>49</v>
      </c>
      <c r="B100" s="38"/>
      <c r="E100" s="41" t="s">
        <v>211</v>
      </c>
      <c r="J100" s="40"/>
    </row>
    <row r="101" spans="1:16" ht="60" x14ac:dyDescent="0.25">
      <c r="A101" s="30" t="s">
        <v>51</v>
      </c>
      <c r="B101" s="38"/>
      <c r="E101" s="32" t="s">
        <v>212</v>
      </c>
      <c r="J101" s="40"/>
    </row>
    <row r="102" spans="1:16" x14ac:dyDescent="0.25">
      <c r="A102" s="30" t="s">
        <v>42</v>
      </c>
      <c r="B102" s="30">
        <v>23</v>
      </c>
      <c r="C102" s="31" t="s">
        <v>105</v>
      </c>
      <c r="D102" s="30" t="s">
        <v>44</v>
      </c>
      <c r="E102" s="32" t="s">
        <v>106</v>
      </c>
      <c r="F102" s="33" t="s">
        <v>107</v>
      </c>
      <c r="G102" s="34">
        <v>11.1</v>
      </c>
      <c r="H102" s="35">
        <v>0</v>
      </c>
      <c r="I102" s="36">
        <f>ROUND(G102*H102,P4)</f>
        <v>0</v>
      </c>
      <c r="J102" s="33" t="s">
        <v>47</v>
      </c>
      <c r="O102" s="37">
        <f>I102*0.21</f>
        <v>0</v>
      </c>
      <c r="P102">
        <v>3</v>
      </c>
    </row>
    <row r="103" spans="1:16" x14ac:dyDescent="0.25">
      <c r="A103" s="30" t="s">
        <v>48</v>
      </c>
      <c r="B103" s="38"/>
      <c r="E103" s="39" t="s">
        <v>44</v>
      </c>
      <c r="J103" s="40"/>
    </row>
    <row r="104" spans="1:16" x14ac:dyDescent="0.25">
      <c r="A104" s="30" t="s">
        <v>49</v>
      </c>
      <c r="B104" s="38"/>
      <c r="E104" s="41" t="s">
        <v>213</v>
      </c>
      <c r="J104" s="40"/>
    </row>
    <row r="105" spans="1:16" ht="120" x14ac:dyDescent="0.25">
      <c r="A105" s="30" t="s">
        <v>51</v>
      </c>
      <c r="B105" s="38"/>
      <c r="E105" s="32" t="s">
        <v>109</v>
      </c>
      <c r="J105" s="40"/>
    </row>
    <row r="106" spans="1:16" x14ac:dyDescent="0.25">
      <c r="A106" s="30" t="s">
        <v>42</v>
      </c>
      <c r="B106" s="30">
        <v>24</v>
      </c>
      <c r="C106" s="31" t="s">
        <v>214</v>
      </c>
      <c r="D106" s="30" t="s">
        <v>44</v>
      </c>
      <c r="E106" s="32" t="s">
        <v>215</v>
      </c>
      <c r="F106" s="33" t="s">
        <v>107</v>
      </c>
      <c r="G106" s="34">
        <v>132</v>
      </c>
      <c r="H106" s="35">
        <v>0</v>
      </c>
      <c r="I106" s="36">
        <f>ROUND(G106*H106,P4)</f>
        <v>0</v>
      </c>
      <c r="J106" s="33" t="s">
        <v>47</v>
      </c>
      <c r="O106" s="37">
        <f>I106*0.21</f>
        <v>0</v>
      </c>
      <c r="P106">
        <v>3</v>
      </c>
    </row>
    <row r="107" spans="1:16" x14ac:dyDescent="0.25">
      <c r="A107" s="30" t="s">
        <v>48</v>
      </c>
      <c r="B107" s="38"/>
      <c r="E107" s="39" t="s">
        <v>44</v>
      </c>
      <c r="J107" s="40"/>
    </row>
    <row r="108" spans="1:16" x14ac:dyDescent="0.25">
      <c r="A108" s="30" t="s">
        <v>49</v>
      </c>
      <c r="B108" s="38"/>
      <c r="E108" s="41" t="s">
        <v>216</v>
      </c>
      <c r="J108" s="40"/>
    </row>
    <row r="109" spans="1:16" ht="75" x14ac:dyDescent="0.25">
      <c r="A109" s="30" t="s">
        <v>51</v>
      </c>
      <c r="B109" s="38"/>
      <c r="E109" s="32" t="s">
        <v>113</v>
      </c>
      <c r="J109" s="40"/>
    </row>
    <row r="110" spans="1:16" x14ac:dyDescent="0.25">
      <c r="A110" s="30" t="s">
        <v>42</v>
      </c>
      <c r="B110" s="30">
        <v>25</v>
      </c>
      <c r="C110" s="31" t="s">
        <v>110</v>
      </c>
      <c r="D110" s="30" t="s">
        <v>44</v>
      </c>
      <c r="E110" s="32" t="s">
        <v>111</v>
      </c>
      <c r="F110" s="33" t="s">
        <v>107</v>
      </c>
      <c r="G110" s="34">
        <v>264</v>
      </c>
      <c r="H110" s="35">
        <v>0</v>
      </c>
      <c r="I110" s="36">
        <f>ROUND(G110*H110,P4)</f>
        <v>0</v>
      </c>
      <c r="J110" s="33" t="s">
        <v>47</v>
      </c>
      <c r="O110" s="37">
        <f>I110*0.21</f>
        <v>0</v>
      </c>
      <c r="P110">
        <v>3</v>
      </c>
    </row>
    <row r="111" spans="1:16" x14ac:dyDescent="0.25">
      <c r="A111" s="30" t="s">
        <v>48</v>
      </c>
      <c r="B111" s="38"/>
      <c r="E111" s="39" t="s">
        <v>44</v>
      </c>
      <c r="J111" s="40"/>
    </row>
    <row r="112" spans="1:16" ht="45" x14ac:dyDescent="0.25">
      <c r="A112" s="30" t="s">
        <v>49</v>
      </c>
      <c r="B112" s="38"/>
      <c r="E112" s="41" t="s">
        <v>217</v>
      </c>
      <c r="J112" s="40"/>
    </row>
    <row r="113" spans="1:16" ht="75" x14ac:dyDescent="0.25">
      <c r="A113" s="30" t="s">
        <v>51</v>
      </c>
      <c r="B113" s="38"/>
      <c r="E113" s="32" t="s">
        <v>113</v>
      </c>
      <c r="J113" s="40"/>
    </row>
    <row r="114" spans="1:16" x14ac:dyDescent="0.25">
      <c r="A114" s="30" t="s">
        <v>42</v>
      </c>
      <c r="B114" s="30">
        <v>26</v>
      </c>
      <c r="C114" s="31" t="s">
        <v>114</v>
      </c>
      <c r="D114" s="30" t="s">
        <v>44</v>
      </c>
      <c r="E114" s="32" t="s">
        <v>115</v>
      </c>
      <c r="F114" s="33" t="s">
        <v>107</v>
      </c>
      <c r="G114" s="34">
        <v>132</v>
      </c>
      <c r="H114" s="35">
        <v>0</v>
      </c>
      <c r="I114" s="36">
        <f>ROUND(G114*H114,P4)</f>
        <v>0</v>
      </c>
      <c r="J114" s="33" t="s">
        <v>47</v>
      </c>
      <c r="O114" s="37">
        <f>I114*0.21</f>
        <v>0</v>
      </c>
      <c r="P114">
        <v>3</v>
      </c>
    </row>
    <row r="115" spans="1:16" x14ac:dyDescent="0.25">
      <c r="A115" s="30" t="s">
        <v>48</v>
      </c>
      <c r="B115" s="38"/>
      <c r="E115" s="39" t="s">
        <v>44</v>
      </c>
      <c r="J115" s="40"/>
    </row>
    <row r="116" spans="1:16" x14ac:dyDescent="0.25">
      <c r="A116" s="30" t="s">
        <v>49</v>
      </c>
      <c r="B116" s="38"/>
      <c r="E116" s="41" t="s">
        <v>218</v>
      </c>
      <c r="J116" s="40"/>
    </row>
    <row r="117" spans="1:16" ht="165" x14ac:dyDescent="0.25">
      <c r="A117" s="30" t="s">
        <v>51</v>
      </c>
      <c r="B117" s="38"/>
      <c r="E117" s="32" t="s">
        <v>117</v>
      </c>
      <c r="J117" s="40"/>
    </row>
    <row r="118" spans="1:16" x14ac:dyDescent="0.25">
      <c r="A118" s="30" t="s">
        <v>42</v>
      </c>
      <c r="B118" s="30">
        <v>27</v>
      </c>
      <c r="C118" s="31" t="s">
        <v>219</v>
      </c>
      <c r="D118" s="30" t="s">
        <v>44</v>
      </c>
      <c r="E118" s="32" t="s">
        <v>220</v>
      </c>
      <c r="F118" s="33" t="s">
        <v>107</v>
      </c>
      <c r="G118" s="34">
        <v>132</v>
      </c>
      <c r="H118" s="35">
        <v>0</v>
      </c>
      <c r="I118" s="36">
        <f>ROUND(G118*H118,P4)</f>
        <v>0</v>
      </c>
      <c r="J118" s="33" t="s">
        <v>47</v>
      </c>
      <c r="O118" s="37">
        <f>I118*0.21</f>
        <v>0</v>
      </c>
      <c r="P118">
        <v>3</v>
      </c>
    </row>
    <row r="119" spans="1:16" x14ac:dyDescent="0.25">
      <c r="A119" s="30" t="s">
        <v>48</v>
      </c>
      <c r="B119" s="38"/>
      <c r="E119" s="39" t="s">
        <v>44</v>
      </c>
      <c r="J119" s="40"/>
    </row>
    <row r="120" spans="1:16" x14ac:dyDescent="0.25">
      <c r="A120" s="30" t="s">
        <v>49</v>
      </c>
      <c r="B120" s="38"/>
      <c r="E120" s="41" t="s">
        <v>221</v>
      </c>
      <c r="J120" s="40"/>
    </row>
    <row r="121" spans="1:16" ht="165" x14ac:dyDescent="0.25">
      <c r="A121" s="30" t="s">
        <v>51</v>
      </c>
      <c r="B121" s="38"/>
      <c r="E121" s="32" t="s">
        <v>117</v>
      </c>
      <c r="J121" s="40"/>
    </row>
    <row r="122" spans="1:16" x14ac:dyDescent="0.25">
      <c r="A122" s="30" t="s">
        <v>42</v>
      </c>
      <c r="B122" s="30">
        <v>28</v>
      </c>
      <c r="C122" s="31" t="s">
        <v>222</v>
      </c>
      <c r="D122" s="30" t="s">
        <v>44</v>
      </c>
      <c r="E122" s="32" t="s">
        <v>223</v>
      </c>
      <c r="F122" s="33" t="s">
        <v>107</v>
      </c>
      <c r="G122" s="34">
        <v>52.8</v>
      </c>
      <c r="H122" s="35">
        <v>0</v>
      </c>
      <c r="I122" s="36">
        <f>ROUND(G122*H122,P4)</f>
        <v>0</v>
      </c>
      <c r="J122" s="33" t="s">
        <v>47</v>
      </c>
      <c r="O122" s="37">
        <f>I122*0.21</f>
        <v>0</v>
      </c>
      <c r="P122">
        <v>3</v>
      </c>
    </row>
    <row r="123" spans="1:16" x14ac:dyDescent="0.25">
      <c r="A123" s="30" t="s">
        <v>48</v>
      </c>
      <c r="B123" s="38"/>
      <c r="E123" s="39" t="s">
        <v>44</v>
      </c>
      <c r="J123" s="40"/>
    </row>
    <row r="124" spans="1:16" x14ac:dyDescent="0.25">
      <c r="A124" s="30" t="s">
        <v>49</v>
      </c>
      <c r="B124" s="38"/>
      <c r="E124" s="41" t="s">
        <v>224</v>
      </c>
      <c r="J124" s="40"/>
    </row>
    <row r="125" spans="1:16" ht="165" x14ac:dyDescent="0.25">
      <c r="A125" s="30" t="s">
        <v>51</v>
      </c>
      <c r="B125" s="38"/>
      <c r="E125" s="32" t="s">
        <v>117</v>
      </c>
      <c r="J125" s="40"/>
    </row>
    <row r="126" spans="1:16" x14ac:dyDescent="0.25">
      <c r="A126" s="24" t="s">
        <v>39</v>
      </c>
      <c r="B126" s="25"/>
      <c r="C126" s="26" t="s">
        <v>225</v>
      </c>
      <c r="D126" s="27"/>
      <c r="E126" s="24" t="s">
        <v>226</v>
      </c>
      <c r="F126" s="27"/>
      <c r="G126" s="27"/>
      <c r="H126" s="27"/>
      <c r="I126" s="28">
        <f>SUMIFS(I127:I146,A127:A146,"P")</f>
        <v>0</v>
      </c>
      <c r="J126" s="29"/>
    </row>
    <row r="127" spans="1:16" ht="30" x14ac:dyDescent="0.25">
      <c r="A127" s="30" t="s">
        <v>42</v>
      </c>
      <c r="B127" s="30">
        <v>29</v>
      </c>
      <c r="C127" s="31" t="s">
        <v>227</v>
      </c>
      <c r="D127" s="30" t="s">
        <v>44</v>
      </c>
      <c r="E127" s="32" t="s">
        <v>228</v>
      </c>
      <c r="F127" s="33" t="s">
        <v>107</v>
      </c>
      <c r="G127" s="34">
        <v>8.82</v>
      </c>
      <c r="H127" s="35">
        <v>0</v>
      </c>
      <c r="I127" s="36">
        <f>ROUND(G127*H127,P4)</f>
        <v>0</v>
      </c>
      <c r="J127" s="33" t="s">
        <v>47</v>
      </c>
      <c r="O127" s="37">
        <f>I127*0.21</f>
        <v>0</v>
      </c>
      <c r="P127">
        <v>3</v>
      </c>
    </row>
    <row r="128" spans="1:16" ht="45" x14ac:dyDescent="0.25">
      <c r="A128" s="30" t="s">
        <v>48</v>
      </c>
      <c r="B128" s="38"/>
      <c r="E128" s="32" t="s">
        <v>229</v>
      </c>
      <c r="J128" s="40"/>
    </row>
    <row r="129" spans="1:16" x14ac:dyDescent="0.25">
      <c r="A129" s="30" t="s">
        <v>49</v>
      </c>
      <c r="B129" s="38"/>
      <c r="E129" s="41" t="s">
        <v>230</v>
      </c>
      <c r="J129" s="40"/>
    </row>
    <row r="130" spans="1:16" ht="90" x14ac:dyDescent="0.25">
      <c r="A130" s="30" t="s">
        <v>51</v>
      </c>
      <c r="B130" s="38"/>
      <c r="E130" s="32" t="s">
        <v>231</v>
      </c>
      <c r="J130" s="40"/>
    </row>
    <row r="131" spans="1:16" ht="30" x14ac:dyDescent="0.25">
      <c r="A131" s="30" t="s">
        <v>42</v>
      </c>
      <c r="B131" s="30">
        <v>30</v>
      </c>
      <c r="C131" s="31" t="s">
        <v>232</v>
      </c>
      <c r="D131" s="30" t="s">
        <v>44</v>
      </c>
      <c r="E131" s="32" t="s">
        <v>233</v>
      </c>
      <c r="F131" s="33" t="s">
        <v>107</v>
      </c>
      <c r="G131" s="34">
        <v>8.82</v>
      </c>
      <c r="H131" s="35">
        <v>0</v>
      </c>
      <c r="I131" s="36">
        <f>ROUND(G131*H131,P4)</f>
        <v>0</v>
      </c>
      <c r="J131" s="33" t="s">
        <v>47</v>
      </c>
      <c r="O131" s="37">
        <f>I131*0.21</f>
        <v>0</v>
      </c>
      <c r="P131">
        <v>3</v>
      </c>
    </row>
    <row r="132" spans="1:16" ht="45" x14ac:dyDescent="0.25">
      <c r="A132" s="30" t="s">
        <v>48</v>
      </c>
      <c r="B132" s="38"/>
      <c r="E132" s="32" t="s">
        <v>229</v>
      </c>
      <c r="J132" s="40"/>
    </row>
    <row r="133" spans="1:16" x14ac:dyDescent="0.25">
      <c r="A133" s="30" t="s">
        <v>49</v>
      </c>
      <c r="B133" s="38"/>
      <c r="E133" s="41" t="s">
        <v>234</v>
      </c>
      <c r="J133" s="40"/>
    </row>
    <row r="134" spans="1:16" ht="90" x14ac:dyDescent="0.25">
      <c r="A134" s="30" t="s">
        <v>51</v>
      </c>
      <c r="B134" s="38"/>
      <c r="E134" s="32" t="s">
        <v>231</v>
      </c>
      <c r="J134" s="40"/>
    </row>
    <row r="135" spans="1:16" ht="30" x14ac:dyDescent="0.25">
      <c r="A135" s="30" t="s">
        <v>42</v>
      </c>
      <c r="B135" s="30">
        <v>31</v>
      </c>
      <c r="C135" s="31" t="s">
        <v>235</v>
      </c>
      <c r="D135" s="30" t="s">
        <v>44</v>
      </c>
      <c r="E135" s="32" t="s">
        <v>236</v>
      </c>
      <c r="F135" s="33" t="s">
        <v>107</v>
      </c>
      <c r="G135" s="34">
        <v>26.82</v>
      </c>
      <c r="H135" s="35">
        <v>0</v>
      </c>
      <c r="I135" s="36">
        <f>ROUND(G135*H135,P4)</f>
        <v>0</v>
      </c>
      <c r="J135" s="33" t="s">
        <v>47</v>
      </c>
      <c r="O135" s="37">
        <f>I135*0.21</f>
        <v>0</v>
      </c>
      <c r="P135">
        <v>3</v>
      </c>
    </row>
    <row r="136" spans="1:16" ht="45" x14ac:dyDescent="0.25">
      <c r="A136" s="30" t="s">
        <v>48</v>
      </c>
      <c r="B136" s="38"/>
      <c r="E136" s="32" t="s">
        <v>229</v>
      </c>
      <c r="J136" s="40"/>
    </row>
    <row r="137" spans="1:16" ht="60" x14ac:dyDescent="0.25">
      <c r="A137" s="30" t="s">
        <v>49</v>
      </c>
      <c r="B137" s="38"/>
      <c r="E137" s="41" t="s">
        <v>237</v>
      </c>
      <c r="J137" s="40"/>
    </row>
    <row r="138" spans="1:16" ht="90" x14ac:dyDescent="0.25">
      <c r="A138" s="30" t="s">
        <v>51</v>
      </c>
      <c r="B138" s="38"/>
      <c r="E138" s="32" t="s">
        <v>231</v>
      </c>
      <c r="J138" s="40"/>
    </row>
    <row r="139" spans="1:16" x14ac:dyDescent="0.25">
      <c r="A139" s="30" t="s">
        <v>42</v>
      </c>
      <c r="B139" s="30">
        <v>32</v>
      </c>
      <c r="C139" s="31" t="s">
        <v>238</v>
      </c>
      <c r="D139" s="30" t="s">
        <v>44</v>
      </c>
      <c r="E139" s="32" t="s">
        <v>239</v>
      </c>
      <c r="F139" s="33" t="s">
        <v>107</v>
      </c>
      <c r="G139" s="34">
        <v>8.82</v>
      </c>
      <c r="H139" s="35">
        <v>0</v>
      </c>
      <c r="I139" s="36">
        <f>ROUND(G139*H139,P4)</f>
        <v>0</v>
      </c>
      <c r="J139" s="33" t="s">
        <v>47</v>
      </c>
      <c r="O139" s="37">
        <f>I139*0.21</f>
        <v>0</v>
      </c>
      <c r="P139">
        <v>3</v>
      </c>
    </row>
    <row r="140" spans="1:16" x14ac:dyDescent="0.25">
      <c r="A140" s="30" t="s">
        <v>48</v>
      </c>
      <c r="B140" s="38"/>
      <c r="E140" s="39" t="s">
        <v>44</v>
      </c>
      <c r="J140" s="40"/>
    </row>
    <row r="141" spans="1:16" x14ac:dyDescent="0.25">
      <c r="A141" s="30" t="s">
        <v>49</v>
      </c>
      <c r="B141" s="38"/>
      <c r="E141" s="41" t="s">
        <v>230</v>
      </c>
      <c r="J141" s="40"/>
    </row>
    <row r="142" spans="1:16" ht="75" x14ac:dyDescent="0.25">
      <c r="A142" s="30" t="s">
        <v>51</v>
      </c>
      <c r="B142" s="38"/>
      <c r="E142" s="32" t="s">
        <v>240</v>
      </c>
      <c r="J142" s="40"/>
    </row>
    <row r="143" spans="1:16" x14ac:dyDescent="0.25">
      <c r="A143" s="30" t="s">
        <v>42</v>
      </c>
      <c r="B143" s="30">
        <v>33</v>
      </c>
      <c r="C143" s="31" t="s">
        <v>241</v>
      </c>
      <c r="D143" s="30" t="s">
        <v>44</v>
      </c>
      <c r="E143" s="32" t="s">
        <v>242</v>
      </c>
      <c r="F143" s="33" t="s">
        <v>96</v>
      </c>
      <c r="G143" s="34">
        <v>2.8</v>
      </c>
      <c r="H143" s="35">
        <v>0</v>
      </c>
      <c r="I143" s="36">
        <f>ROUND(G143*H143,P4)</f>
        <v>0</v>
      </c>
      <c r="J143" s="33" t="s">
        <v>47</v>
      </c>
      <c r="O143" s="37">
        <f>I143*0.21</f>
        <v>0</v>
      </c>
      <c r="P143">
        <v>3</v>
      </c>
    </row>
    <row r="144" spans="1:16" x14ac:dyDescent="0.25">
      <c r="A144" s="30" t="s">
        <v>48</v>
      </c>
      <c r="B144" s="38"/>
      <c r="E144" s="39" t="s">
        <v>44</v>
      </c>
      <c r="J144" s="40"/>
    </row>
    <row r="145" spans="1:16" x14ac:dyDescent="0.25">
      <c r="A145" s="30" t="s">
        <v>49</v>
      </c>
      <c r="B145" s="38"/>
      <c r="E145" s="41" t="s">
        <v>243</v>
      </c>
      <c r="J145" s="40"/>
    </row>
    <row r="146" spans="1:16" ht="409.5" x14ac:dyDescent="0.25">
      <c r="A146" s="30" t="s">
        <v>51</v>
      </c>
      <c r="B146" s="38"/>
      <c r="E146" s="32" t="s">
        <v>244</v>
      </c>
      <c r="J146" s="40"/>
    </row>
    <row r="147" spans="1:16" x14ac:dyDescent="0.25">
      <c r="A147" s="24" t="s">
        <v>39</v>
      </c>
      <c r="B147" s="25"/>
      <c r="C147" s="26" t="s">
        <v>245</v>
      </c>
      <c r="D147" s="27"/>
      <c r="E147" s="24" t="s">
        <v>246</v>
      </c>
      <c r="F147" s="27"/>
      <c r="G147" s="27"/>
      <c r="H147" s="27"/>
      <c r="I147" s="28">
        <f>SUMIFS(I148:I171,A148:A171,"P")</f>
        <v>0</v>
      </c>
      <c r="J147" s="29"/>
    </row>
    <row r="148" spans="1:16" ht="30" x14ac:dyDescent="0.25">
      <c r="A148" s="30" t="s">
        <v>42</v>
      </c>
      <c r="B148" s="30">
        <v>34</v>
      </c>
      <c r="C148" s="31" t="s">
        <v>247</v>
      </c>
      <c r="D148" s="30" t="s">
        <v>44</v>
      </c>
      <c r="E148" s="32" t="s">
        <v>248</v>
      </c>
      <c r="F148" s="33" t="s">
        <v>107</v>
      </c>
      <c r="G148" s="34">
        <v>22.6</v>
      </c>
      <c r="H148" s="35">
        <v>0</v>
      </c>
      <c r="I148" s="36">
        <f>ROUND(G148*H148,P4)</f>
        <v>0</v>
      </c>
      <c r="J148" s="33" t="s">
        <v>47</v>
      </c>
      <c r="O148" s="37">
        <f>I148*0.21</f>
        <v>0</v>
      </c>
      <c r="P148">
        <v>3</v>
      </c>
    </row>
    <row r="149" spans="1:16" x14ac:dyDescent="0.25">
      <c r="A149" s="30" t="s">
        <v>48</v>
      </c>
      <c r="B149" s="38"/>
      <c r="E149" s="39" t="s">
        <v>44</v>
      </c>
      <c r="J149" s="40"/>
    </row>
    <row r="150" spans="1:16" ht="75" x14ac:dyDescent="0.25">
      <c r="A150" s="30" t="s">
        <v>49</v>
      </c>
      <c r="B150" s="38"/>
      <c r="E150" s="41" t="s">
        <v>249</v>
      </c>
      <c r="J150" s="40"/>
    </row>
    <row r="151" spans="1:16" ht="270" x14ac:dyDescent="0.25">
      <c r="A151" s="30" t="s">
        <v>51</v>
      </c>
      <c r="B151" s="38"/>
      <c r="E151" s="32" t="s">
        <v>250</v>
      </c>
      <c r="J151" s="40"/>
    </row>
    <row r="152" spans="1:16" ht="30" x14ac:dyDescent="0.25">
      <c r="A152" s="30" t="s">
        <v>42</v>
      </c>
      <c r="B152" s="30">
        <v>35</v>
      </c>
      <c r="C152" s="31" t="s">
        <v>251</v>
      </c>
      <c r="D152" s="30" t="s">
        <v>44</v>
      </c>
      <c r="E152" s="32" t="s">
        <v>252</v>
      </c>
      <c r="F152" s="33" t="s">
        <v>107</v>
      </c>
      <c r="G152" s="34">
        <v>12.848000000000001</v>
      </c>
      <c r="H152" s="35">
        <v>0</v>
      </c>
      <c r="I152" s="36">
        <f>ROUND(G152*H152,P4)</f>
        <v>0</v>
      </c>
      <c r="J152" s="33" t="s">
        <v>47</v>
      </c>
      <c r="O152" s="37">
        <f>I152*0.21</f>
        <v>0</v>
      </c>
      <c r="P152">
        <v>3</v>
      </c>
    </row>
    <row r="153" spans="1:16" x14ac:dyDescent="0.25">
      <c r="A153" s="30" t="s">
        <v>48</v>
      </c>
      <c r="B153" s="38"/>
      <c r="E153" s="39" t="s">
        <v>44</v>
      </c>
      <c r="J153" s="40"/>
    </row>
    <row r="154" spans="1:16" ht="30" x14ac:dyDescent="0.25">
      <c r="A154" s="30" t="s">
        <v>49</v>
      </c>
      <c r="B154" s="38"/>
      <c r="E154" s="41" t="s">
        <v>253</v>
      </c>
      <c r="J154" s="40"/>
    </row>
    <row r="155" spans="1:16" ht="270" x14ac:dyDescent="0.25">
      <c r="A155" s="30" t="s">
        <v>51</v>
      </c>
      <c r="B155" s="38"/>
      <c r="E155" s="32" t="s">
        <v>250</v>
      </c>
      <c r="J155" s="40"/>
    </row>
    <row r="156" spans="1:16" x14ac:dyDescent="0.25">
      <c r="A156" s="30" t="s">
        <v>42</v>
      </c>
      <c r="B156" s="30">
        <v>36</v>
      </c>
      <c r="C156" s="31" t="s">
        <v>254</v>
      </c>
      <c r="D156" s="30" t="s">
        <v>44</v>
      </c>
      <c r="E156" s="32" t="s">
        <v>255</v>
      </c>
      <c r="F156" s="33" t="s">
        <v>107</v>
      </c>
      <c r="G156" s="34">
        <v>22.6</v>
      </c>
      <c r="H156" s="35">
        <v>0</v>
      </c>
      <c r="I156" s="36">
        <f>ROUND(G156*H156,P4)</f>
        <v>0</v>
      </c>
      <c r="J156" s="33" t="s">
        <v>47</v>
      </c>
      <c r="O156" s="37">
        <f>I156*0.21</f>
        <v>0</v>
      </c>
      <c r="P156">
        <v>3</v>
      </c>
    </row>
    <row r="157" spans="1:16" x14ac:dyDescent="0.25">
      <c r="A157" s="30" t="s">
        <v>48</v>
      </c>
      <c r="B157" s="38"/>
      <c r="E157" s="39" t="s">
        <v>44</v>
      </c>
      <c r="J157" s="40"/>
    </row>
    <row r="158" spans="1:16" ht="30" x14ac:dyDescent="0.25">
      <c r="A158" s="30" t="s">
        <v>49</v>
      </c>
      <c r="B158" s="38"/>
      <c r="E158" s="41" t="s">
        <v>256</v>
      </c>
      <c r="J158" s="40"/>
    </row>
    <row r="159" spans="1:16" ht="45" x14ac:dyDescent="0.25">
      <c r="A159" s="30" t="s">
        <v>51</v>
      </c>
      <c r="B159" s="38"/>
      <c r="E159" s="32" t="s">
        <v>257</v>
      </c>
      <c r="J159" s="40"/>
    </row>
    <row r="160" spans="1:16" x14ac:dyDescent="0.25">
      <c r="A160" s="30" t="s">
        <v>42</v>
      </c>
      <c r="B160" s="30">
        <v>37</v>
      </c>
      <c r="C160" s="31" t="s">
        <v>258</v>
      </c>
      <c r="D160" s="30" t="s">
        <v>44</v>
      </c>
      <c r="E160" s="32" t="s">
        <v>259</v>
      </c>
      <c r="F160" s="33" t="s">
        <v>107</v>
      </c>
      <c r="G160" s="34">
        <v>10.220000000000001</v>
      </c>
      <c r="H160" s="35">
        <v>0</v>
      </c>
      <c r="I160" s="36">
        <f>ROUND(G160*H160,P4)</f>
        <v>0</v>
      </c>
      <c r="J160" s="33" t="s">
        <v>47</v>
      </c>
      <c r="O160" s="37">
        <f>I160*0.21</f>
        <v>0</v>
      </c>
      <c r="P160">
        <v>3</v>
      </c>
    </row>
    <row r="161" spans="1:16" x14ac:dyDescent="0.25">
      <c r="A161" s="30" t="s">
        <v>48</v>
      </c>
      <c r="B161" s="38"/>
      <c r="E161" s="39" t="s">
        <v>44</v>
      </c>
      <c r="J161" s="40"/>
    </row>
    <row r="162" spans="1:16" x14ac:dyDescent="0.25">
      <c r="A162" s="30" t="s">
        <v>49</v>
      </c>
      <c r="B162" s="38"/>
      <c r="E162" s="41" t="s">
        <v>260</v>
      </c>
      <c r="J162" s="40"/>
    </row>
    <row r="163" spans="1:16" ht="60" x14ac:dyDescent="0.25">
      <c r="A163" s="30" t="s">
        <v>51</v>
      </c>
      <c r="B163" s="38"/>
      <c r="E163" s="32" t="s">
        <v>261</v>
      </c>
      <c r="J163" s="40"/>
    </row>
    <row r="164" spans="1:16" x14ac:dyDescent="0.25">
      <c r="A164" s="30" t="s">
        <v>42</v>
      </c>
      <c r="B164" s="30">
        <v>38</v>
      </c>
      <c r="C164" s="31" t="s">
        <v>262</v>
      </c>
      <c r="D164" s="30" t="s">
        <v>44</v>
      </c>
      <c r="E164" s="32" t="s">
        <v>263</v>
      </c>
      <c r="F164" s="33" t="s">
        <v>107</v>
      </c>
      <c r="G164" s="34">
        <v>38.340000000000003</v>
      </c>
      <c r="H164" s="35">
        <v>0</v>
      </c>
      <c r="I164" s="36">
        <f>ROUND(G164*H164,P4)</f>
        <v>0</v>
      </c>
      <c r="J164" s="33" t="s">
        <v>47</v>
      </c>
      <c r="O164" s="37">
        <f>I164*0.21</f>
        <v>0</v>
      </c>
      <c r="P164">
        <v>3</v>
      </c>
    </row>
    <row r="165" spans="1:16" x14ac:dyDescent="0.25">
      <c r="A165" s="30" t="s">
        <v>48</v>
      </c>
      <c r="B165" s="38"/>
      <c r="E165" s="39" t="s">
        <v>44</v>
      </c>
      <c r="J165" s="40"/>
    </row>
    <row r="166" spans="1:16" ht="45" x14ac:dyDescent="0.25">
      <c r="A166" s="30" t="s">
        <v>49</v>
      </c>
      <c r="B166" s="38"/>
      <c r="E166" s="41" t="s">
        <v>264</v>
      </c>
      <c r="J166" s="40"/>
    </row>
    <row r="167" spans="1:16" ht="60" x14ac:dyDescent="0.25">
      <c r="A167" s="30" t="s">
        <v>51</v>
      </c>
      <c r="B167" s="38"/>
      <c r="E167" s="32" t="s">
        <v>261</v>
      </c>
      <c r="J167" s="40"/>
    </row>
    <row r="168" spans="1:16" x14ac:dyDescent="0.25">
      <c r="A168" s="30" t="s">
        <v>42</v>
      </c>
      <c r="B168" s="30">
        <v>39</v>
      </c>
      <c r="C168" s="31" t="s">
        <v>265</v>
      </c>
      <c r="D168" s="30" t="s">
        <v>44</v>
      </c>
      <c r="E168" s="32" t="s">
        <v>266</v>
      </c>
      <c r="F168" s="33" t="s">
        <v>107</v>
      </c>
      <c r="G168" s="34">
        <v>8.76</v>
      </c>
      <c r="H168" s="35">
        <v>0</v>
      </c>
      <c r="I168" s="36">
        <f>ROUND(G168*H168,P4)</f>
        <v>0</v>
      </c>
      <c r="J168" s="33" t="s">
        <v>47</v>
      </c>
      <c r="O168" s="37">
        <f>I168*0.21</f>
        <v>0</v>
      </c>
      <c r="P168">
        <v>3</v>
      </c>
    </row>
    <row r="169" spans="1:16" x14ac:dyDescent="0.25">
      <c r="A169" s="30" t="s">
        <v>48</v>
      </c>
      <c r="B169" s="38"/>
      <c r="E169" s="39" t="s">
        <v>44</v>
      </c>
      <c r="J169" s="40"/>
    </row>
    <row r="170" spans="1:16" ht="30" x14ac:dyDescent="0.25">
      <c r="A170" s="30" t="s">
        <v>49</v>
      </c>
      <c r="B170" s="38"/>
      <c r="E170" s="41" t="s">
        <v>267</v>
      </c>
      <c r="J170" s="40"/>
    </row>
    <row r="171" spans="1:16" ht="60" x14ac:dyDescent="0.25">
      <c r="A171" s="30" t="s">
        <v>51</v>
      </c>
      <c r="B171" s="38"/>
      <c r="E171" s="32" t="s">
        <v>261</v>
      </c>
      <c r="J171" s="40"/>
    </row>
    <row r="172" spans="1:16" x14ac:dyDescent="0.25">
      <c r="A172" s="24" t="s">
        <v>39</v>
      </c>
      <c r="B172" s="25"/>
      <c r="C172" s="26" t="s">
        <v>118</v>
      </c>
      <c r="D172" s="27"/>
      <c r="E172" s="24" t="s">
        <v>119</v>
      </c>
      <c r="F172" s="27"/>
      <c r="G172" s="27"/>
      <c r="H172" s="27"/>
      <c r="I172" s="28">
        <f>SUMIFS(I173:I248,A173:A248,"P")</f>
        <v>0</v>
      </c>
      <c r="J172" s="29"/>
    </row>
    <row r="173" spans="1:16" ht="30" x14ac:dyDescent="0.25">
      <c r="A173" s="30" t="s">
        <v>42</v>
      </c>
      <c r="B173" s="30">
        <v>40</v>
      </c>
      <c r="C173" s="31" t="s">
        <v>120</v>
      </c>
      <c r="D173" s="30" t="s">
        <v>44</v>
      </c>
      <c r="E173" s="32" t="s">
        <v>121</v>
      </c>
      <c r="F173" s="33" t="s">
        <v>122</v>
      </c>
      <c r="G173" s="34">
        <v>24</v>
      </c>
      <c r="H173" s="35">
        <v>0</v>
      </c>
      <c r="I173" s="36">
        <f>ROUND(G173*H173,P4)</f>
        <v>0</v>
      </c>
      <c r="J173" s="30"/>
      <c r="O173" s="37">
        <f>I173*0.21</f>
        <v>0</v>
      </c>
      <c r="P173">
        <v>3</v>
      </c>
    </row>
    <row r="174" spans="1:16" ht="45" x14ac:dyDescent="0.25">
      <c r="A174" s="30" t="s">
        <v>48</v>
      </c>
      <c r="B174" s="38"/>
      <c r="E174" s="32" t="s">
        <v>123</v>
      </c>
      <c r="J174" s="40"/>
    </row>
    <row r="175" spans="1:16" x14ac:dyDescent="0.25">
      <c r="A175" s="30" t="s">
        <v>49</v>
      </c>
      <c r="B175" s="38"/>
      <c r="E175" s="41" t="s">
        <v>268</v>
      </c>
      <c r="J175" s="40"/>
    </row>
    <row r="176" spans="1:16" ht="165" x14ac:dyDescent="0.25">
      <c r="A176" s="30" t="s">
        <v>51</v>
      </c>
      <c r="B176" s="38"/>
      <c r="E176" s="32" t="s">
        <v>125</v>
      </c>
      <c r="J176" s="40"/>
    </row>
    <row r="177" spans="1:16" ht="30" x14ac:dyDescent="0.25">
      <c r="A177" s="30" t="s">
        <v>42</v>
      </c>
      <c r="B177" s="30">
        <v>41</v>
      </c>
      <c r="C177" s="31" t="s">
        <v>126</v>
      </c>
      <c r="D177" s="30" t="s">
        <v>44</v>
      </c>
      <c r="E177" s="32" t="s">
        <v>127</v>
      </c>
      <c r="F177" s="33" t="s">
        <v>122</v>
      </c>
      <c r="G177" s="34">
        <v>24</v>
      </c>
      <c r="H177" s="35">
        <v>0</v>
      </c>
      <c r="I177" s="36">
        <f>ROUND(G177*H177,P4)</f>
        <v>0</v>
      </c>
      <c r="J177" s="33" t="s">
        <v>47</v>
      </c>
      <c r="O177" s="37">
        <f>I177*0.21</f>
        <v>0</v>
      </c>
      <c r="P177">
        <v>3</v>
      </c>
    </row>
    <row r="178" spans="1:16" x14ac:dyDescent="0.25">
      <c r="A178" s="30" t="s">
        <v>48</v>
      </c>
      <c r="B178" s="38"/>
      <c r="E178" s="39" t="s">
        <v>44</v>
      </c>
      <c r="J178" s="40"/>
    </row>
    <row r="179" spans="1:16" x14ac:dyDescent="0.25">
      <c r="A179" s="30" t="s">
        <v>49</v>
      </c>
      <c r="B179" s="38"/>
      <c r="E179" s="41" t="s">
        <v>269</v>
      </c>
      <c r="J179" s="40"/>
    </row>
    <row r="180" spans="1:16" ht="45" x14ac:dyDescent="0.25">
      <c r="A180" s="30" t="s">
        <v>51</v>
      </c>
      <c r="B180" s="38"/>
      <c r="E180" s="32" t="s">
        <v>128</v>
      </c>
      <c r="J180" s="40"/>
    </row>
    <row r="181" spans="1:16" ht="30" x14ac:dyDescent="0.25">
      <c r="A181" s="30" t="s">
        <v>42</v>
      </c>
      <c r="B181" s="30">
        <v>42</v>
      </c>
      <c r="C181" s="31" t="s">
        <v>270</v>
      </c>
      <c r="D181" s="30" t="s">
        <v>44</v>
      </c>
      <c r="E181" s="32" t="s">
        <v>271</v>
      </c>
      <c r="F181" s="33" t="s">
        <v>122</v>
      </c>
      <c r="G181" s="34">
        <v>32</v>
      </c>
      <c r="H181" s="35">
        <v>0</v>
      </c>
      <c r="I181" s="36">
        <f>ROUND(G181*H181,P4)</f>
        <v>0</v>
      </c>
      <c r="J181" s="33" t="s">
        <v>47</v>
      </c>
      <c r="O181" s="37">
        <f>I181*0.21</f>
        <v>0</v>
      </c>
      <c r="P181">
        <v>3</v>
      </c>
    </row>
    <row r="182" spans="1:16" x14ac:dyDescent="0.25">
      <c r="A182" s="30" t="s">
        <v>48</v>
      </c>
      <c r="B182" s="38"/>
      <c r="E182" s="39" t="s">
        <v>44</v>
      </c>
      <c r="J182" s="40"/>
    </row>
    <row r="183" spans="1:16" x14ac:dyDescent="0.25">
      <c r="A183" s="30" t="s">
        <v>49</v>
      </c>
      <c r="B183" s="38"/>
      <c r="E183" s="41" t="s">
        <v>272</v>
      </c>
      <c r="J183" s="40"/>
    </row>
    <row r="184" spans="1:16" ht="135" x14ac:dyDescent="0.25">
      <c r="A184" s="30" t="s">
        <v>51</v>
      </c>
      <c r="B184" s="38"/>
      <c r="E184" s="32" t="s">
        <v>273</v>
      </c>
      <c r="J184" s="40"/>
    </row>
    <row r="185" spans="1:16" ht="30" x14ac:dyDescent="0.25">
      <c r="A185" s="30" t="s">
        <v>42</v>
      </c>
      <c r="B185" s="30">
        <v>43</v>
      </c>
      <c r="C185" s="31" t="s">
        <v>274</v>
      </c>
      <c r="D185" s="30" t="s">
        <v>44</v>
      </c>
      <c r="E185" s="32" t="s">
        <v>275</v>
      </c>
      <c r="F185" s="33" t="s">
        <v>122</v>
      </c>
      <c r="G185" s="34">
        <v>32</v>
      </c>
      <c r="H185" s="35">
        <v>0</v>
      </c>
      <c r="I185" s="36">
        <f>ROUND(G185*H185,P4)</f>
        <v>0</v>
      </c>
      <c r="J185" s="33" t="s">
        <v>47</v>
      </c>
      <c r="O185" s="37">
        <f>I185*0.21</f>
        <v>0</v>
      </c>
      <c r="P185">
        <v>3</v>
      </c>
    </row>
    <row r="186" spans="1:16" x14ac:dyDescent="0.25">
      <c r="A186" s="30" t="s">
        <v>48</v>
      </c>
      <c r="B186" s="38"/>
      <c r="E186" s="39" t="s">
        <v>44</v>
      </c>
      <c r="J186" s="40"/>
    </row>
    <row r="187" spans="1:16" x14ac:dyDescent="0.25">
      <c r="A187" s="30" t="s">
        <v>49</v>
      </c>
      <c r="B187" s="38"/>
      <c r="E187" s="41" t="s">
        <v>276</v>
      </c>
      <c r="J187" s="40"/>
    </row>
    <row r="188" spans="1:16" ht="45" x14ac:dyDescent="0.25">
      <c r="A188" s="30" t="s">
        <v>51</v>
      </c>
      <c r="B188" s="38"/>
      <c r="E188" s="32" t="s">
        <v>128</v>
      </c>
      <c r="J188" s="40"/>
    </row>
    <row r="189" spans="1:16" ht="30" x14ac:dyDescent="0.25">
      <c r="A189" s="30" t="s">
        <v>42</v>
      </c>
      <c r="B189" s="30">
        <v>44</v>
      </c>
      <c r="C189" s="31" t="s">
        <v>277</v>
      </c>
      <c r="D189" s="30" t="s">
        <v>44</v>
      </c>
      <c r="E189" s="32" t="s">
        <v>278</v>
      </c>
      <c r="F189" s="33" t="s">
        <v>60</v>
      </c>
      <c r="G189" s="34">
        <v>2</v>
      </c>
      <c r="H189" s="35">
        <v>0</v>
      </c>
      <c r="I189" s="36">
        <f>ROUND(G189*H189,P4)</f>
        <v>0</v>
      </c>
      <c r="J189" s="33" t="s">
        <v>47</v>
      </c>
      <c r="O189" s="37">
        <f>I189*0.21</f>
        <v>0</v>
      </c>
      <c r="P189">
        <v>3</v>
      </c>
    </row>
    <row r="190" spans="1:16" x14ac:dyDescent="0.25">
      <c r="A190" s="30" t="s">
        <v>48</v>
      </c>
      <c r="B190" s="38"/>
      <c r="E190" s="39" t="s">
        <v>44</v>
      </c>
      <c r="J190" s="40"/>
    </row>
    <row r="191" spans="1:16" x14ac:dyDescent="0.25">
      <c r="A191" s="30" t="s">
        <v>49</v>
      </c>
      <c r="B191" s="38"/>
      <c r="E191" s="41" t="s">
        <v>279</v>
      </c>
      <c r="J191" s="40"/>
    </row>
    <row r="192" spans="1:16" ht="30" x14ac:dyDescent="0.25">
      <c r="A192" s="30" t="s">
        <v>51</v>
      </c>
      <c r="B192" s="38"/>
      <c r="E192" s="32" t="s">
        <v>280</v>
      </c>
      <c r="J192" s="40"/>
    </row>
    <row r="193" spans="1:16" ht="30" x14ac:dyDescent="0.25">
      <c r="A193" s="30" t="s">
        <v>42</v>
      </c>
      <c r="B193" s="30">
        <v>45</v>
      </c>
      <c r="C193" s="31" t="s">
        <v>281</v>
      </c>
      <c r="D193" s="30" t="s">
        <v>44</v>
      </c>
      <c r="E193" s="32" t="s">
        <v>282</v>
      </c>
      <c r="F193" s="33" t="s">
        <v>60</v>
      </c>
      <c r="G193" s="34">
        <v>1</v>
      </c>
      <c r="H193" s="35">
        <v>0</v>
      </c>
      <c r="I193" s="36">
        <f>ROUND(G193*H193,P4)</f>
        <v>0</v>
      </c>
      <c r="J193" s="33" t="s">
        <v>47</v>
      </c>
      <c r="O193" s="37">
        <f>I193*0.21</f>
        <v>0</v>
      </c>
      <c r="P193">
        <v>3</v>
      </c>
    </row>
    <row r="194" spans="1:16" x14ac:dyDescent="0.25">
      <c r="A194" s="30" t="s">
        <v>48</v>
      </c>
      <c r="B194" s="38"/>
      <c r="E194" s="39" t="s">
        <v>44</v>
      </c>
      <c r="J194" s="40"/>
    </row>
    <row r="195" spans="1:16" x14ac:dyDescent="0.25">
      <c r="A195" s="30" t="s">
        <v>49</v>
      </c>
      <c r="B195" s="38"/>
      <c r="E195" s="41" t="s">
        <v>283</v>
      </c>
      <c r="J195" s="40"/>
    </row>
    <row r="196" spans="1:16" ht="30" x14ac:dyDescent="0.25">
      <c r="A196" s="30" t="s">
        <v>51</v>
      </c>
      <c r="B196" s="38"/>
      <c r="E196" s="32" t="s">
        <v>284</v>
      </c>
      <c r="J196" s="40"/>
    </row>
    <row r="197" spans="1:16" x14ac:dyDescent="0.25">
      <c r="A197" s="30" t="s">
        <v>42</v>
      </c>
      <c r="B197" s="30">
        <v>46</v>
      </c>
      <c r="C197" s="31" t="s">
        <v>285</v>
      </c>
      <c r="D197" s="30" t="s">
        <v>44</v>
      </c>
      <c r="E197" s="32" t="s">
        <v>286</v>
      </c>
      <c r="F197" s="33" t="s">
        <v>60</v>
      </c>
      <c r="G197" s="34">
        <v>4</v>
      </c>
      <c r="H197" s="35">
        <v>0</v>
      </c>
      <c r="I197" s="36">
        <f>ROUND(G197*H197,P4)</f>
        <v>0</v>
      </c>
      <c r="J197" s="33" t="s">
        <v>47</v>
      </c>
      <c r="O197" s="37">
        <f>I197*0.21</f>
        <v>0</v>
      </c>
      <c r="P197">
        <v>3</v>
      </c>
    </row>
    <row r="198" spans="1:16" x14ac:dyDescent="0.25">
      <c r="A198" s="30" t="s">
        <v>48</v>
      </c>
      <c r="B198" s="38"/>
      <c r="E198" s="39" t="s">
        <v>44</v>
      </c>
      <c r="J198" s="40"/>
    </row>
    <row r="199" spans="1:16" ht="45" x14ac:dyDescent="0.25">
      <c r="A199" s="30" t="s">
        <v>49</v>
      </c>
      <c r="B199" s="38"/>
      <c r="E199" s="41" t="s">
        <v>287</v>
      </c>
      <c r="J199" s="40"/>
    </row>
    <row r="200" spans="1:16" ht="30" x14ac:dyDescent="0.25">
      <c r="A200" s="30" t="s">
        <v>51</v>
      </c>
      <c r="B200" s="38"/>
      <c r="E200" s="32" t="s">
        <v>280</v>
      </c>
      <c r="J200" s="40"/>
    </row>
    <row r="201" spans="1:16" x14ac:dyDescent="0.25">
      <c r="A201" s="30" t="s">
        <v>42</v>
      </c>
      <c r="B201" s="30">
        <v>47</v>
      </c>
      <c r="C201" s="31" t="s">
        <v>288</v>
      </c>
      <c r="D201" s="30" t="s">
        <v>44</v>
      </c>
      <c r="E201" s="32" t="s">
        <v>289</v>
      </c>
      <c r="F201" s="33" t="s">
        <v>60</v>
      </c>
      <c r="G201" s="34">
        <v>3</v>
      </c>
      <c r="H201" s="35">
        <v>0</v>
      </c>
      <c r="I201" s="36">
        <f>ROUND(G201*H201,P4)</f>
        <v>0</v>
      </c>
      <c r="J201" s="33" t="s">
        <v>47</v>
      </c>
      <c r="O201" s="37">
        <f>I201*0.21</f>
        <v>0</v>
      </c>
      <c r="P201">
        <v>3</v>
      </c>
    </row>
    <row r="202" spans="1:16" x14ac:dyDescent="0.25">
      <c r="A202" s="30" t="s">
        <v>48</v>
      </c>
      <c r="B202" s="38"/>
      <c r="E202" s="39" t="s">
        <v>44</v>
      </c>
      <c r="J202" s="40"/>
    </row>
    <row r="203" spans="1:16" ht="45" x14ac:dyDescent="0.25">
      <c r="A203" s="30" t="s">
        <v>49</v>
      </c>
      <c r="B203" s="38"/>
      <c r="E203" s="41" t="s">
        <v>290</v>
      </c>
      <c r="J203" s="40"/>
    </row>
    <row r="204" spans="1:16" ht="30" x14ac:dyDescent="0.25">
      <c r="A204" s="30" t="s">
        <v>51</v>
      </c>
      <c r="B204" s="38"/>
      <c r="E204" s="32" t="s">
        <v>284</v>
      </c>
      <c r="J204" s="40"/>
    </row>
    <row r="205" spans="1:16" ht="30" x14ac:dyDescent="0.25">
      <c r="A205" s="30" t="s">
        <v>42</v>
      </c>
      <c r="B205" s="30">
        <v>48</v>
      </c>
      <c r="C205" s="31" t="s">
        <v>129</v>
      </c>
      <c r="D205" s="30" t="s">
        <v>44</v>
      </c>
      <c r="E205" s="32" t="s">
        <v>130</v>
      </c>
      <c r="F205" s="33" t="s">
        <v>107</v>
      </c>
      <c r="G205" s="34">
        <v>13.75</v>
      </c>
      <c r="H205" s="35">
        <v>0</v>
      </c>
      <c r="I205" s="36">
        <f>ROUND(G205*H205,P4)</f>
        <v>0</v>
      </c>
      <c r="J205" s="33" t="s">
        <v>47</v>
      </c>
      <c r="O205" s="37">
        <f>I205*0.21</f>
        <v>0</v>
      </c>
      <c r="P205">
        <v>3</v>
      </c>
    </row>
    <row r="206" spans="1:16" x14ac:dyDescent="0.25">
      <c r="A206" s="30" t="s">
        <v>48</v>
      </c>
      <c r="B206" s="38"/>
      <c r="E206" s="39" t="s">
        <v>44</v>
      </c>
      <c r="J206" s="40"/>
    </row>
    <row r="207" spans="1:16" x14ac:dyDescent="0.25">
      <c r="A207" s="30" t="s">
        <v>49</v>
      </c>
      <c r="B207" s="38"/>
      <c r="E207" s="41" t="s">
        <v>291</v>
      </c>
      <c r="J207" s="40"/>
    </row>
    <row r="208" spans="1:16" ht="60" x14ac:dyDescent="0.25">
      <c r="A208" s="30" t="s">
        <v>51</v>
      </c>
      <c r="B208" s="38"/>
      <c r="E208" s="32" t="s">
        <v>132</v>
      </c>
      <c r="J208" s="40"/>
    </row>
    <row r="209" spans="1:16" ht="30" x14ac:dyDescent="0.25">
      <c r="A209" s="30" t="s">
        <v>42</v>
      </c>
      <c r="B209" s="30">
        <v>49</v>
      </c>
      <c r="C209" s="31" t="s">
        <v>292</v>
      </c>
      <c r="D209" s="30" t="s">
        <v>44</v>
      </c>
      <c r="E209" s="32" t="s">
        <v>293</v>
      </c>
      <c r="F209" s="33" t="s">
        <v>122</v>
      </c>
      <c r="G209" s="34">
        <v>8</v>
      </c>
      <c r="H209" s="35">
        <v>0</v>
      </c>
      <c r="I209" s="36">
        <f>ROUND(G209*H209,P4)</f>
        <v>0</v>
      </c>
      <c r="J209" s="33" t="s">
        <v>47</v>
      </c>
      <c r="O209" s="37">
        <f>I209*0.21</f>
        <v>0</v>
      </c>
      <c r="P209">
        <v>3</v>
      </c>
    </row>
    <row r="210" spans="1:16" x14ac:dyDescent="0.25">
      <c r="A210" s="30" t="s">
        <v>48</v>
      </c>
      <c r="B210" s="38"/>
      <c r="E210" s="39" t="s">
        <v>44</v>
      </c>
      <c r="J210" s="40"/>
    </row>
    <row r="211" spans="1:16" x14ac:dyDescent="0.25">
      <c r="A211" s="30" t="s">
        <v>49</v>
      </c>
      <c r="B211" s="38"/>
      <c r="E211" s="41" t="s">
        <v>294</v>
      </c>
      <c r="J211" s="40"/>
    </row>
    <row r="212" spans="1:16" ht="60" x14ac:dyDescent="0.25">
      <c r="A212" s="30" t="s">
        <v>51</v>
      </c>
      <c r="B212" s="38"/>
      <c r="E212" s="32" t="s">
        <v>295</v>
      </c>
      <c r="J212" s="40"/>
    </row>
    <row r="213" spans="1:16" ht="30" x14ac:dyDescent="0.25">
      <c r="A213" s="30" t="s">
        <v>42</v>
      </c>
      <c r="B213" s="30">
        <v>50</v>
      </c>
      <c r="C213" s="31" t="s">
        <v>296</v>
      </c>
      <c r="D213" s="30" t="s">
        <v>44</v>
      </c>
      <c r="E213" s="32" t="s">
        <v>297</v>
      </c>
      <c r="F213" s="33" t="s">
        <v>122</v>
      </c>
      <c r="G213" s="34">
        <v>8</v>
      </c>
      <c r="H213" s="35">
        <v>0</v>
      </c>
      <c r="I213" s="36">
        <f>ROUND(G213*H213,P4)</f>
        <v>0</v>
      </c>
      <c r="J213" s="33" t="s">
        <v>47</v>
      </c>
      <c r="O213" s="37">
        <f>I213*0.21</f>
        <v>0</v>
      </c>
      <c r="P213">
        <v>3</v>
      </c>
    </row>
    <row r="214" spans="1:16" x14ac:dyDescent="0.25">
      <c r="A214" s="30" t="s">
        <v>48</v>
      </c>
      <c r="B214" s="38"/>
      <c r="E214" s="39" t="s">
        <v>44</v>
      </c>
      <c r="J214" s="40"/>
    </row>
    <row r="215" spans="1:16" x14ac:dyDescent="0.25">
      <c r="A215" s="30" t="s">
        <v>49</v>
      </c>
      <c r="B215" s="38"/>
      <c r="E215" s="41" t="s">
        <v>298</v>
      </c>
      <c r="J215" s="40"/>
    </row>
    <row r="216" spans="1:16" ht="60" x14ac:dyDescent="0.25">
      <c r="A216" s="30" t="s">
        <v>51</v>
      </c>
      <c r="B216" s="38"/>
      <c r="E216" s="32" t="s">
        <v>295</v>
      </c>
      <c r="J216" s="40"/>
    </row>
    <row r="217" spans="1:16" x14ac:dyDescent="0.25">
      <c r="A217" s="30" t="s">
        <v>42</v>
      </c>
      <c r="B217" s="30">
        <v>51</v>
      </c>
      <c r="C217" s="31" t="s">
        <v>299</v>
      </c>
      <c r="D217" s="30" t="s">
        <v>44</v>
      </c>
      <c r="E217" s="32" t="s">
        <v>300</v>
      </c>
      <c r="F217" s="33" t="s">
        <v>122</v>
      </c>
      <c r="G217" s="34">
        <v>50.4</v>
      </c>
      <c r="H217" s="35">
        <v>0</v>
      </c>
      <c r="I217" s="36">
        <f>ROUND(G217*H217,P4)</f>
        <v>0</v>
      </c>
      <c r="J217" s="33" t="s">
        <v>47</v>
      </c>
      <c r="O217" s="37">
        <f>I217*0.21</f>
        <v>0</v>
      </c>
      <c r="P217">
        <v>3</v>
      </c>
    </row>
    <row r="218" spans="1:16" x14ac:dyDescent="0.25">
      <c r="A218" s="30" t="s">
        <v>48</v>
      </c>
      <c r="B218" s="38"/>
      <c r="E218" s="39" t="s">
        <v>44</v>
      </c>
      <c r="J218" s="40"/>
    </row>
    <row r="219" spans="1:16" x14ac:dyDescent="0.25">
      <c r="A219" s="30" t="s">
        <v>49</v>
      </c>
      <c r="B219" s="38"/>
      <c r="E219" s="41" t="s">
        <v>301</v>
      </c>
      <c r="J219" s="40"/>
    </row>
    <row r="220" spans="1:16" ht="30" x14ac:dyDescent="0.25">
      <c r="A220" s="30" t="s">
        <v>51</v>
      </c>
      <c r="B220" s="38"/>
      <c r="E220" s="32" t="s">
        <v>302</v>
      </c>
      <c r="J220" s="40"/>
    </row>
    <row r="221" spans="1:16" x14ac:dyDescent="0.25">
      <c r="A221" s="30" t="s">
        <v>42</v>
      </c>
      <c r="B221" s="30">
        <v>52</v>
      </c>
      <c r="C221" s="31" t="s">
        <v>303</v>
      </c>
      <c r="D221" s="30" t="s">
        <v>44</v>
      </c>
      <c r="E221" s="32" t="s">
        <v>304</v>
      </c>
      <c r="F221" s="33" t="s">
        <v>122</v>
      </c>
      <c r="G221" s="34">
        <v>55.2</v>
      </c>
      <c r="H221" s="35">
        <v>0</v>
      </c>
      <c r="I221" s="36">
        <f>ROUND(G221*H221,P4)</f>
        <v>0</v>
      </c>
      <c r="J221" s="33" t="s">
        <v>47</v>
      </c>
      <c r="O221" s="37">
        <f>I221*0.21</f>
        <v>0</v>
      </c>
      <c r="P221">
        <v>3</v>
      </c>
    </row>
    <row r="222" spans="1:16" x14ac:dyDescent="0.25">
      <c r="A222" s="30" t="s">
        <v>48</v>
      </c>
      <c r="B222" s="38"/>
      <c r="E222" s="39" t="s">
        <v>44</v>
      </c>
      <c r="J222" s="40"/>
    </row>
    <row r="223" spans="1:16" ht="60" x14ac:dyDescent="0.25">
      <c r="A223" s="30" t="s">
        <v>49</v>
      </c>
      <c r="B223" s="38"/>
      <c r="E223" s="41" t="s">
        <v>152</v>
      </c>
      <c r="J223" s="40"/>
    </row>
    <row r="224" spans="1:16" ht="45" x14ac:dyDescent="0.25">
      <c r="A224" s="30" t="s">
        <v>51</v>
      </c>
      <c r="B224" s="38"/>
      <c r="E224" s="32" t="s">
        <v>305</v>
      </c>
      <c r="J224" s="40"/>
    </row>
    <row r="225" spans="1:16" ht="30" x14ac:dyDescent="0.25">
      <c r="A225" s="30" t="s">
        <v>42</v>
      </c>
      <c r="B225" s="30">
        <v>53</v>
      </c>
      <c r="C225" s="31" t="s">
        <v>306</v>
      </c>
      <c r="D225" s="30" t="s">
        <v>44</v>
      </c>
      <c r="E225" s="32" t="s">
        <v>307</v>
      </c>
      <c r="F225" s="33" t="s">
        <v>122</v>
      </c>
      <c r="G225" s="34">
        <v>25.2</v>
      </c>
      <c r="H225" s="35">
        <v>0</v>
      </c>
      <c r="I225" s="36">
        <f>ROUND(G225*H225,P4)</f>
        <v>0</v>
      </c>
      <c r="J225" s="30"/>
      <c r="O225" s="37">
        <f>I225*0.21</f>
        <v>0</v>
      </c>
      <c r="P225">
        <v>3</v>
      </c>
    </row>
    <row r="226" spans="1:16" x14ac:dyDescent="0.25">
      <c r="A226" s="30" t="s">
        <v>48</v>
      </c>
      <c r="B226" s="38"/>
      <c r="E226" s="32" t="s">
        <v>308</v>
      </c>
      <c r="J226" s="40"/>
    </row>
    <row r="227" spans="1:16" x14ac:dyDescent="0.25">
      <c r="A227" s="30" t="s">
        <v>49</v>
      </c>
      <c r="B227" s="38"/>
      <c r="E227" s="41" t="s">
        <v>309</v>
      </c>
      <c r="J227" s="40"/>
    </row>
    <row r="228" spans="1:16" ht="30" x14ac:dyDescent="0.25">
      <c r="A228" s="30" t="s">
        <v>51</v>
      </c>
      <c r="B228" s="38"/>
      <c r="E228" s="32" t="s">
        <v>310</v>
      </c>
      <c r="J228" s="40"/>
    </row>
    <row r="229" spans="1:16" ht="30" x14ac:dyDescent="0.25">
      <c r="A229" s="30" t="s">
        <v>42</v>
      </c>
      <c r="B229" s="30">
        <v>54</v>
      </c>
      <c r="C229" s="31" t="s">
        <v>311</v>
      </c>
      <c r="D229" s="30" t="s">
        <v>44</v>
      </c>
      <c r="E229" s="32" t="s">
        <v>312</v>
      </c>
      <c r="F229" s="33" t="s">
        <v>122</v>
      </c>
      <c r="G229" s="34">
        <v>24</v>
      </c>
      <c r="H229" s="35">
        <v>0</v>
      </c>
      <c r="I229" s="36">
        <f>ROUND(G229*H229,P4)</f>
        <v>0</v>
      </c>
      <c r="J229" s="33" t="s">
        <v>47</v>
      </c>
      <c r="O229" s="37">
        <f>I229*0.21</f>
        <v>0</v>
      </c>
      <c r="P229">
        <v>3</v>
      </c>
    </row>
    <row r="230" spans="1:16" x14ac:dyDescent="0.25">
      <c r="A230" s="30" t="s">
        <v>48</v>
      </c>
      <c r="B230" s="38"/>
      <c r="E230" s="39" t="s">
        <v>44</v>
      </c>
      <c r="J230" s="40"/>
    </row>
    <row r="231" spans="1:16" x14ac:dyDescent="0.25">
      <c r="A231" s="30" t="s">
        <v>49</v>
      </c>
      <c r="B231" s="38"/>
      <c r="E231" s="41" t="s">
        <v>313</v>
      </c>
      <c r="J231" s="40"/>
    </row>
    <row r="232" spans="1:16" ht="135" x14ac:dyDescent="0.25">
      <c r="A232" s="30" t="s">
        <v>51</v>
      </c>
      <c r="B232" s="38"/>
      <c r="E232" s="32" t="s">
        <v>314</v>
      </c>
      <c r="J232" s="40"/>
    </row>
    <row r="233" spans="1:16" x14ac:dyDescent="0.25">
      <c r="A233" s="30" t="s">
        <v>42</v>
      </c>
      <c r="B233" s="30">
        <v>55</v>
      </c>
      <c r="C233" s="31" t="s">
        <v>315</v>
      </c>
      <c r="D233" s="30" t="s">
        <v>44</v>
      </c>
      <c r="E233" s="32" t="s">
        <v>316</v>
      </c>
      <c r="F233" s="33" t="s">
        <v>107</v>
      </c>
      <c r="G233" s="34">
        <v>26.82</v>
      </c>
      <c r="H233" s="35">
        <v>0</v>
      </c>
      <c r="I233" s="36">
        <f>ROUND(G233*H233,P4)</f>
        <v>0</v>
      </c>
      <c r="J233" s="33" t="s">
        <v>47</v>
      </c>
      <c r="O233" s="37">
        <f>I233*0.21</f>
        <v>0</v>
      </c>
      <c r="P233">
        <v>3</v>
      </c>
    </row>
    <row r="234" spans="1:16" x14ac:dyDescent="0.25">
      <c r="A234" s="30" t="s">
        <v>48</v>
      </c>
      <c r="B234" s="38"/>
      <c r="E234" s="39" t="s">
        <v>44</v>
      </c>
      <c r="J234" s="40"/>
    </row>
    <row r="235" spans="1:16" ht="45" x14ac:dyDescent="0.25">
      <c r="A235" s="30" t="s">
        <v>49</v>
      </c>
      <c r="B235" s="38"/>
      <c r="E235" s="41" t="s">
        <v>317</v>
      </c>
      <c r="J235" s="40"/>
    </row>
    <row r="236" spans="1:16" ht="30" x14ac:dyDescent="0.25">
      <c r="A236" s="30" t="s">
        <v>51</v>
      </c>
      <c r="B236" s="38"/>
      <c r="E236" s="32" t="s">
        <v>318</v>
      </c>
      <c r="J236" s="40"/>
    </row>
    <row r="237" spans="1:16" x14ac:dyDescent="0.25">
      <c r="A237" s="30" t="s">
        <v>42</v>
      </c>
      <c r="B237" s="30">
        <v>56</v>
      </c>
      <c r="C237" s="31" t="s">
        <v>319</v>
      </c>
      <c r="D237" s="30" t="s">
        <v>44</v>
      </c>
      <c r="E237" s="32" t="s">
        <v>320</v>
      </c>
      <c r="F237" s="33" t="s">
        <v>321</v>
      </c>
      <c r="G237" s="34">
        <v>160</v>
      </c>
      <c r="H237" s="35">
        <v>0</v>
      </c>
      <c r="I237" s="36">
        <f>ROUND(G237*H237,P4)</f>
        <v>0</v>
      </c>
      <c r="J237" s="33" t="s">
        <v>47</v>
      </c>
      <c r="O237" s="37">
        <f>I237*0.21</f>
        <v>0</v>
      </c>
      <c r="P237">
        <v>3</v>
      </c>
    </row>
    <row r="238" spans="1:16" x14ac:dyDescent="0.25">
      <c r="A238" s="30" t="s">
        <v>48</v>
      </c>
      <c r="B238" s="38"/>
      <c r="E238" s="39" t="s">
        <v>44</v>
      </c>
      <c r="J238" s="40"/>
    </row>
    <row r="239" spans="1:16" x14ac:dyDescent="0.25">
      <c r="A239" s="30" t="s">
        <v>49</v>
      </c>
      <c r="B239" s="38"/>
      <c r="E239" s="41" t="s">
        <v>322</v>
      </c>
      <c r="J239" s="40"/>
    </row>
    <row r="240" spans="1:16" ht="30" x14ac:dyDescent="0.25">
      <c r="A240" s="30" t="s">
        <v>51</v>
      </c>
      <c r="B240" s="38"/>
      <c r="E240" s="32" t="s">
        <v>323</v>
      </c>
      <c r="J240" s="40"/>
    </row>
    <row r="241" spans="1:16" x14ac:dyDescent="0.25">
      <c r="A241" s="30" t="s">
        <v>42</v>
      </c>
      <c r="B241" s="30">
        <v>57</v>
      </c>
      <c r="C241" s="31" t="s">
        <v>324</v>
      </c>
      <c r="D241" s="30" t="s">
        <v>44</v>
      </c>
      <c r="E241" s="32" t="s">
        <v>325</v>
      </c>
      <c r="F241" s="33" t="s">
        <v>96</v>
      </c>
      <c r="G241" s="34">
        <v>4.9009999999999998</v>
      </c>
      <c r="H241" s="35">
        <v>0</v>
      </c>
      <c r="I241" s="36">
        <f>ROUND(G241*H241,P4)</f>
        <v>0</v>
      </c>
      <c r="J241" s="33" t="s">
        <v>47</v>
      </c>
      <c r="O241" s="37">
        <f>I241*0.21</f>
        <v>0</v>
      </c>
      <c r="P241">
        <v>3</v>
      </c>
    </row>
    <row r="242" spans="1:16" x14ac:dyDescent="0.25">
      <c r="A242" s="30" t="s">
        <v>48</v>
      </c>
      <c r="B242" s="38"/>
      <c r="E242" s="39" t="s">
        <v>44</v>
      </c>
      <c r="J242" s="40"/>
    </row>
    <row r="243" spans="1:16" ht="45" x14ac:dyDescent="0.25">
      <c r="A243" s="30" t="s">
        <v>49</v>
      </c>
      <c r="B243" s="38"/>
      <c r="E243" s="41" t="s">
        <v>326</v>
      </c>
      <c r="J243" s="40"/>
    </row>
    <row r="244" spans="1:16" ht="135" x14ac:dyDescent="0.25">
      <c r="A244" s="30" t="s">
        <v>51</v>
      </c>
      <c r="B244" s="38"/>
      <c r="E244" s="32" t="s">
        <v>327</v>
      </c>
      <c r="J244" s="40"/>
    </row>
    <row r="245" spans="1:16" x14ac:dyDescent="0.25">
      <c r="A245" s="30" t="s">
        <v>42</v>
      </c>
      <c r="B245" s="30">
        <v>58</v>
      </c>
      <c r="C245" s="31" t="s">
        <v>328</v>
      </c>
      <c r="D245" s="30" t="s">
        <v>44</v>
      </c>
      <c r="E245" s="32" t="s">
        <v>329</v>
      </c>
      <c r="F245" s="33" t="s">
        <v>107</v>
      </c>
      <c r="G245" s="34">
        <v>26.82</v>
      </c>
      <c r="H245" s="35">
        <v>0</v>
      </c>
      <c r="I245" s="36">
        <f>ROUND(G245*H245,P4)</f>
        <v>0</v>
      </c>
      <c r="J245" s="33" t="s">
        <v>47</v>
      </c>
      <c r="O245" s="37">
        <f>I245*0.21</f>
        <v>0</v>
      </c>
      <c r="P245">
        <v>3</v>
      </c>
    </row>
    <row r="246" spans="1:16" x14ac:dyDescent="0.25">
      <c r="A246" s="30" t="s">
        <v>48</v>
      </c>
      <c r="B246" s="38"/>
      <c r="E246" s="39" t="s">
        <v>44</v>
      </c>
      <c r="J246" s="40"/>
    </row>
    <row r="247" spans="1:16" ht="45" x14ac:dyDescent="0.25">
      <c r="A247" s="30" t="s">
        <v>49</v>
      </c>
      <c r="B247" s="38"/>
      <c r="E247" s="41" t="s">
        <v>317</v>
      </c>
      <c r="J247" s="40"/>
    </row>
    <row r="248" spans="1:16" ht="120" x14ac:dyDescent="0.25">
      <c r="A248" s="30" t="s">
        <v>51</v>
      </c>
      <c r="B248" s="42"/>
      <c r="C248" s="43"/>
      <c r="D248" s="43"/>
      <c r="E248" s="32" t="s">
        <v>330</v>
      </c>
      <c r="F248" s="43"/>
      <c r="G248" s="43"/>
      <c r="H248" s="43"/>
      <c r="I248" s="43"/>
      <c r="J248" s="44"/>
    </row>
  </sheetData>
  <sheetProtection algorithmName="SHA-512" hashValue="NLHnRuBCgNJm8UEF+shPZijkTpal5KVEBq2b+JTiLPDEooSNNWtf/4d52wmyAENC2uN+QzL2jKBjFGjJodzirg==" saltValue="jjteJVddWDFgClxJDkaTUB3CNZz7hUEJHRC3+3zi7Ps3uCTi/yb01PwFdz8ybIO9y+n2gbdnt8hKLYdEcvqIZg==" spinCount="100000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8740157480314965" right="0.39370078740157483" top="0.59055118110236227" bottom="0.59055118110236227" header="0.31496062992125984" footer="0.31496062992125984"/>
  <pageSetup paperSize="9" scale="51" fitToHeight="0" orientation="portrait" r:id="rId1"/>
  <headerFooter>
    <oddFooter>&amp;C&amp;P/&amp;N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252"/>
  <sheetViews>
    <sheetView tabSelected="1" topLeftCell="B1" workbookViewId="0">
      <selection activeCell="B47" sqref="B47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ht="30" x14ac:dyDescent="0.25">
      <c r="A3" s="3" t="s">
        <v>22</v>
      </c>
      <c r="B3" s="16" t="s">
        <v>23</v>
      </c>
      <c r="C3" s="51" t="s">
        <v>24</v>
      </c>
      <c r="D3" s="52"/>
      <c r="E3" s="17" t="s">
        <v>25</v>
      </c>
      <c r="F3" s="3"/>
      <c r="G3" s="3"/>
      <c r="H3" s="18" t="s">
        <v>17</v>
      </c>
      <c r="I3" s="19">
        <f>SUMIFS(I8:I252,A8:A252,"SD")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51" t="s">
        <v>17</v>
      </c>
      <c r="D4" s="52"/>
      <c r="E4" s="17" t="s">
        <v>18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3" t="s">
        <v>28</v>
      </c>
      <c r="B5" s="54" t="s">
        <v>29</v>
      </c>
      <c r="C5" s="49" t="s">
        <v>30</v>
      </c>
      <c r="D5" s="49" t="s">
        <v>31</v>
      </c>
      <c r="E5" s="49" t="s">
        <v>32</v>
      </c>
      <c r="F5" s="49" t="s">
        <v>33</v>
      </c>
      <c r="G5" s="49" t="s">
        <v>34</v>
      </c>
      <c r="H5" s="49" t="s">
        <v>35</v>
      </c>
      <c r="I5" s="49"/>
      <c r="J5" s="50" t="s">
        <v>36</v>
      </c>
      <c r="O5">
        <v>0.21</v>
      </c>
    </row>
    <row r="6" spans="1:16" x14ac:dyDescent="0.25">
      <c r="A6" s="53"/>
      <c r="B6" s="54"/>
      <c r="C6" s="49"/>
      <c r="D6" s="49"/>
      <c r="E6" s="49"/>
      <c r="F6" s="49"/>
      <c r="G6" s="49"/>
      <c r="H6" s="7" t="s">
        <v>37</v>
      </c>
      <c r="I6" s="7" t="s">
        <v>38</v>
      </c>
      <c r="J6" s="50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39</v>
      </c>
      <c r="B8" s="25"/>
      <c r="C8" s="26" t="s">
        <v>40</v>
      </c>
      <c r="D8" s="27"/>
      <c r="E8" s="24" t="s">
        <v>41</v>
      </c>
      <c r="F8" s="27"/>
      <c r="G8" s="27"/>
      <c r="H8" s="27"/>
      <c r="I8" s="28">
        <f>SUMIFS(I9:I20,A9:A20,"P")</f>
        <v>0</v>
      </c>
      <c r="J8" s="29"/>
    </row>
    <row r="9" spans="1:16" x14ac:dyDescent="0.25">
      <c r="A9" s="30" t="s">
        <v>42</v>
      </c>
      <c r="B9" s="30">
        <v>1</v>
      </c>
      <c r="C9" s="31" t="s">
        <v>84</v>
      </c>
      <c r="D9" s="30" t="s">
        <v>44</v>
      </c>
      <c r="E9" s="32" t="s">
        <v>85</v>
      </c>
      <c r="F9" s="33" t="s">
        <v>86</v>
      </c>
      <c r="G9" s="34">
        <v>47.25</v>
      </c>
      <c r="H9" s="35">
        <v>0</v>
      </c>
      <c r="I9" s="36">
        <f>ROUND(G9*H9,P4)</f>
        <v>0</v>
      </c>
      <c r="J9" s="30"/>
      <c r="O9" s="37">
        <f>I9*0.21</f>
        <v>0</v>
      </c>
      <c r="P9">
        <v>3</v>
      </c>
    </row>
    <row r="10" spans="1:16" x14ac:dyDescent="0.25">
      <c r="A10" s="30" t="s">
        <v>48</v>
      </c>
      <c r="B10" s="38"/>
      <c r="E10" s="39" t="s">
        <v>44</v>
      </c>
      <c r="J10" s="40"/>
    </row>
    <row r="11" spans="1:16" ht="60" x14ac:dyDescent="0.25">
      <c r="A11" s="30" t="s">
        <v>49</v>
      </c>
      <c r="B11" s="38"/>
      <c r="E11" s="41" t="s">
        <v>331</v>
      </c>
      <c r="J11" s="40"/>
    </row>
    <row r="12" spans="1:16" ht="30" x14ac:dyDescent="0.25">
      <c r="A12" s="30" t="s">
        <v>51</v>
      </c>
      <c r="B12" s="38"/>
      <c r="E12" s="32" t="s">
        <v>88</v>
      </c>
      <c r="J12" s="40"/>
    </row>
    <row r="13" spans="1:16" x14ac:dyDescent="0.25">
      <c r="A13" s="30" t="s">
        <v>42</v>
      </c>
      <c r="B13" s="30">
        <v>2</v>
      </c>
      <c r="C13" s="31" t="s">
        <v>89</v>
      </c>
      <c r="D13" s="30" t="s">
        <v>44</v>
      </c>
      <c r="E13" s="32" t="s">
        <v>134</v>
      </c>
      <c r="F13" s="33" t="s">
        <v>86</v>
      </c>
      <c r="G13" s="34">
        <v>395.35199999999998</v>
      </c>
      <c r="H13" s="35">
        <v>0</v>
      </c>
      <c r="I13" s="36">
        <f>ROUND(G13*H13,P4)</f>
        <v>0</v>
      </c>
      <c r="J13" s="30"/>
      <c r="O13" s="37">
        <f>I13*0.21</f>
        <v>0</v>
      </c>
      <c r="P13">
        <v>3</v>
      </c>
    </row>
    <row r="14" spans="1:16" x14ac:dyDescent="0.25">
      <c r="A14" s="30" t="s">
        <v>48</v>
      </c>
      <c r="B14" s="38"/>
      <c r="E14" s="39" t="s">
        <v>44</v>
      </c>
      <c r="J14" s="40"/>
    </row>
    <row r="15" spans="1:16" ht="135" x14ac:dyDescent="0.25">
      <c r="A15" s="30" t="s">
        <v>49</v>
      </c>
      <c r="B15" s="38"/>
      <c r="E15" s="41" t="s">
        <v>332</v>
      </c>
      <c r="J15" s="40"/>
    </row>
    <row r="16" spans="1:16" ht="30" x14ac:dyDescent="0.25">
      <c r="A16" s="30" t="s">
        <v>51</v>
      </c>
      <c r="B16" s="38"/>
      <c r="E16" s="32" t="s">
        <v>88</v>
      </c>
      <c r="J16" s="40"/>
    </row>
    <row r="17" spans="1:16" x14ac:dyDescent="0.25">
      <c r="A17" s="30" t="s">
        <v>42</v>
      </c>
      <c r="B17" s="30">
        <v>3</v>
      </c>
      <c r="C17" s="31" t="s">
        <v>136</v>
      </c>
      <c r="D17" s="30" t="s">
        <v>44</v>
      </c>
      <c r="E17" s="32" t="s">
        <v>137</v>
      </c>
      <c r="F17" s="33" t="s">
        <v>86</v>
      </c>
      <c r="G17" s="34">
        <v>55.488999999999997</v>
      </c>
      <c r="H17" s="35">
        <v>0</v>
      </c>
      <c r="I17" s="36">
        <f>ROUND(G17*H17,P4)</f>
        <v>0</v>
      </c>
      <c r="J17" s="30"/>
      <c r="O17" s="37">
        <f>I17*0.21</f>
        <v>0</v>
      </c>
      <c r="P17">
        <v>3</v>
      </c>
    </row>
    <row r="18" spans="1:16" x14ac:dyDescent="0.25">
      <c r="A18" s="30" t="s">
        <v>48</v>
      </c>
      <c r="B18" s="38"/>
      <c r="E18" s="39" t="s">
        <v>44</v>
      </c>
      <c r="J18" s="40"/>
    </row>
    <row r="19" spans="1:16" ht="90" x14ac:dyDescent="0.25">
      <c r="A19" s="30" t="s">
        <v>49</v>
      </c>
      <c r="B19" s="38"/>
      <c r="E19" s="41" t="s">
        <v>333</v>
      </c>
      <c r="J19" s="40"/>
    </row>
    <row r="20" spans="1:16" ht="30" x14ac:dyDescent="0.25">
      <c r="A20" s="30" t="s">
        <v>51</v>
      </c>
      <c r="B20" s="38"/>
      <c r="E20" s="32" t="s">
        <v>88</v>
      </c>
      <c r="J20" s="40"/>
    </row>
    <row r="21" spans="1:16" x14ac:dyDescent="0.25">
      <c r="A21" s="24" t="s">
        <v>39</v>
      </c>
      <c r="B21" s="25"/>
      <c r="C21" s="26" t="s">
        <v>92</v>
      </c>
      <c r="D21" s="27"/>
      <c r="E21" s="24" t="s">
        <v>93</v>
      </c>
      <c r="F21" s="27"/>
      <c r="G21" s="27"/>
      <c r="H21" s="27"/>
      <c r="I21" s="28">
        <f>SUMIFS(I22:I65,A22:A65,"P")</f>
        <v>0</v>
      </c>
      <c r="J21" s="29"/>
    </row>
    <row r="22" spans="1:16" x14ac:dyDescent="0.25">
      <c r="A22" s="30" t="s">
        <v>42</v>
      </c>
      <c r="B22" s="30">
        <v>4</v>
      </c>
      <c r="C22" s="31" t="s">
        <v>334</v>
      </c>
      <c r="D22" s="30" t="s">
        <v>44</v>
      </c>
      <c r="E22" s="32" t="s">
        <v>335</v>
      </c>
      <c r="F22" s="33" t="s">
        <v>107</v>
      </c>
      <c r="G22" s="34">
        <v>20</v>
      </c>
      <c r="H22" s="35">
        <v>0</v>
      </c>
      <c r="I22" s="36">
        <f>ROUND(G22*H22,P4)</f>
        <v>0</v>
      </c>
      <c r="J22" s="33" t="s">
        <v>47</v>
      </c>
      <c r="O22" s="37">
        <f>I22*0.21</f>
        <v>0</v>
      </c>
      <c r="P22">
        <v>3</v>
      </c>
    </row>
    <row r="23" spans="1:16" x14ac:dyDescent="0.25">
      <c r="A23" s="30" t="s">
        <v>48</v>
      </c>
      <c r="B23" s="38"/>
      <c r="E23" s="39" t="s">
        <v>44</v>
      </c>
      <c r="J23" s="40"/>
    </row>
    <row r="24" spans="1:16" x14ac:dyDescent="0.25">
      <c r="A24" s="30" t="s">
        <v>49</v>
      </c>
      <c r="B24" s="38"/>
      <c r="E24" s="41" t="s">
        <v>336</v>
      </c>
      <c r="J24" s="40"/>
    </row>
    <row r="25" spans="1:16" ht="45" x14ac:dyDescent="0.25">
      <c r="A25" s="30" t="s">
        <v>51</v>
      </c>
      <c r="B25" s="38"/>
      <c r="E25" s="32" t="s">
        <v>337</v>
      </c>
      <c r="J25" s="40"/>
    </row>
    <row r="26" spans="1:16" ht="30" x14ac:dyDescent="0.25">
      <c r="A26" s="30" t="s">
        <v>42</v>
      </c>
      <c r="B26" s="30">
        <v>5</v>
      </c>
      <c r="C26" s="31" t="s">
        <v>139</v>
      </c>
      <c r="D26" s="30" t="s">
        <v>44</v>
      </c>
      <c r="E26" s="32" t="s">
        <v>140</v>
      </c>
      <c r="F26" s="33" t="s">
        <v>96</v>
      </c>
      <c r="G26" s="34">
        <v>11.5</v>
      </c>
      <c r="H26" s="35">
        <v>0</v>
      </c>
      <c r="I26" s="36">
        <f>ROUND(G26*H26,P4)</f>
        <v>0</v>
      </c>
      <c r="J26" s="33" t="s">
        <v>47</v>
      </c>
      <c r="O26" s="37">
        <f>I26*0.21</f>
        <v>0</v>
      </c>
      <c r="P26">
        <v>3</v>
      </c>
    </row>
    <row r="27" spans="1:16" x14ac:dyDescent="0.25">
      <c r="A27" s="30" t="s">
        <v>48</v>
      </c>
      <c r="B27" s="38"/>
      <c r="E27" s="39" t="s">
        <v>44</v>
      </c>
      <c r="J27" s="40"/>
    </row>
    <row r="28" spans="1:16" ht="75" x14ac:dyDescent="0.25">
      <c r="A28" s="30" t="s">
        <v>49</v>
      </c>
      <c r="B28" s="38"/>
      <c r="E28" s="41" t="s">
        <v>338</v>
      </c>
      <c r="J28" s="40"/>
    </row>
    <row r="29" spans="1:16" ht="90" x14ac:dyDescent="0.25">
      <c r="A29" s="30" t="s">
        <v>51</v>
      </c>
      <c r="B29" s="38"/>
      <c r="E29" s="32" t="s">
        <v>142</v>
      </c>
      <c r="J29" s="40"/>
    </row>
    <row r="30" spans="1:16" ht="30" x14ac:dyDescent="0.25">
      <c r="A30" s="30" t="s">
        <v>42</v>
      </c>
      <c r="B30" s="30">
        <v>6</v>
      </c>
      <c r="C30" s="31" t="s">
        <v>143</v>
      </c>
      <c r="D30" s="30" t="s">
        <v>44</v>
      </c>
      <c r="E30" s="32" t="s">
        <v>144</v>
      </c>
      <c r="F30" s="33" t="s">
        <v>96</v>
      </c>
      <c r="G30" s="34">
        <v>105</v>
      </c>
      <c r="H30" s="35">
        <v>0</v>
      </c>
      <c r="I30" s="36">
        <f>ROUND(G30*H30,P4)</f>
        <v>0</v>
      </c>
      <c r="J30" s="33" t="s">
        <v>47</v>
      </c>
      <c r="O30" s="37">
        <f>I30*0.21</f>
        <v>0</v>
      </c>
      <c r="P30">
        <v>3</v>
      </c>
    </row>
    <row r="31" spans="1:16" x14ac:dyDescent="0.25">
      <c r="A31" s="30" t="s">
        <v>48</v>
      </c>
      <c r="B31" s="38"/>
      <c r="E31" s="39" t="s">
        <v>44</v>
      </c>
      <c r="J31" s="40"/>
    </row>
    <row r="32" spans="1:16" x14ac:dyDescent="0.25">
      <c r="A32" s="30" t="s">
        <v>49</v>
      </c>
      <c r="B32" s="38"/>
      <c r="E32" s="41" t="s">
        <v>339</v>
      </c>
      <c r="J32" s="40"/>
    </row>
    <row r="33" spans="1:16" ht="90" x14ac:dyDescent="0.25">
      <c r="A33" s="30" t="s">
        <v>51</v>
      </c>
      <c r="B33" s="38"/>
      <c r="E33" s="32" t="s">
        <v>98</v>
      </c>
      <c r="J33" s="40"/>
    </row>
    <row r="34" spans="1:16" x14ac:dyDescent="0.25">
      <c r="A34" s="30" t="s">
        <v>42</v>
      </c>
      <c r="B34" s="30">
        <v>7</v>
      </c>
      <c r="C34" s="31" t="s">
        <v>146</v>
      </c>
      <c r="D34" s="30" t="s">
        <v>44</v>
      </c>
      <c r="E34" s="32" t="s">
        <v>147</v>
      </c>
      <c r="F34" s="33" t="s">
        <v>96</v>
      </c>
      <c r="G34" s="34">
        <v>4</v>
      </c>
      <c r="H34" s="35">
        <v>0</v>
      </c>
      <c r="I34" s="36">
        <f>ROUND(G34*H34,P4)</f>
        <v>0</v>
      </c>
      <c r="J34" s="33" t="s">
        <v>47</v>
      </c>
      <c r="O34" s="37">
        <f>I34*0.21</f>
        <v>0</v>
      </c>
      <c r="P34">
        <v>3</v>
      </c>
    </row>
    <row r="35" spans="1:16" x14ac:dyDescent="0.25">
      <c r="A35" s="30" t="s">
        <v>48</v>
      </c>
      <c r="B35" s="38"/>
      <c r="E35" s="39" t="s">
        <v>44</v>
      </c>
      <c r="J35" s="40"/>
    </row>
    <row r="36" spans="1:16" x14ac:dyDescent="0.25">
      <c r="A36" s="30" t="s">
        <v>49</v>
      </c>
      <c r="B36" s="38"/>
      <c r="E36" s="41" t="s">
        <v>340</v>
      </c>
      <c r="J36" s="40"/>
    </row>
    <row r="37" spans="1:16" ht="90" x14ac:dyDescent="0.25">
      <c r="A37" s="30" t="s">
        <v>51</v>
      </c>
      <c r="B37" s="38"/>
      <c r="E37" s="32" t="s">
        <v>98</v>
      </c>
      <c r="J37" s="40"/>
    </row>
    <row r="38" spans="1:16" x14ac:dyDescent="0.25">
      <c r="A38" s="30" t="s">
        <v>42</v>
      </c>
      <c r="B38" s="30">
        <v>8</v>
      </c>
      <c r="C38" s="31" t="s">
        <v>94</v>
      </c>
      <c r="D38" s="30" t="s">
        <v>44</v>
      </c>
      <c r="E38" s="32" t="s">
        <v>95</v>
      </c>
      <c r="F38" s="33" t="s">
        <v>96</v>
      </c>
      <c r="G38" s="34">
        <v>19.689</v>
      </c>
      <c r="H38" s="35">
        <v>0</v>
      </c>
      <c r="I38" s="36">
        <f>ROUND(G38*H38,P4)</f>
        <v>0</v>
      </c>
      <c r="J38" s="33" t="s">
        <v>47</v>
      </c>
      <c r="O38" s="37">
        <f>I38*0.21</f>
        <v>0</v>
      </c>
      <c r="P38">
        <v>3</v>
      </c>
    </row>
    <row r="39" spans="1:16" x14ac:dyDescent="0.25">
      <c r="A39" s="30" t="s">
        <v>48</v>
      </c>
      <c r="B39" s="38"/>
      <c r="E39" s="39" t="s">
        <v>44</v>
      </c>
      <c r="J39" s="40"/>
    </row>
    <row r="40" spans="1:16" ht="60" x14ac:dyDescent="0.25">
      <c r="A40" s="30" t="s">
        <v>49</v>
      </c>
      <c r="B40" s="38"/>
      <c r="E40" s="41" t="s">
        <v>341</v>
      </c>
      <c r="J40" s="40"/>
    </row>
    <row r="41" spans="1:16" ht="90" x14ac:dyDescent="0.25">
      <c r="A41" s="30" t="s">
        <v>51</v>
      </c>
      <c r="B41" s="38"/>
      <c r="E41" s="32" t="s">
        <v>98</v>
      </c>
      <c r="J41" s="40"/>
    </row>
    <row r="42" spans="1:16" x14ac:dyDescent="0.25">
      <c r="A42" s="30" t="s">
        <v>42</v>
      </c>
      <c r="B42" s="30">
        <v>9</v>
      </c>
      <c r="C42" s="31" t="s">
        <v>150</v>
      </c>
      <c r="D42" s="30" t="s">
        <v>44</v>
      </c>
      <c r="E42" s="32" t="s">
        <v>151</v>
      </c>
      <c r="F42" s="33" t="s">
        <v>122</v>
      </c>
      <c r="G42" s="34">
        <v>57.5</v>
      </c>
      <c r="H42" s="35">
        <v>0</v>
      </c>
      <c r="I42" s="36">
        <f>ROUND(G42*H42,P4)</f>
        <v>0</v>
      </c>
      <c r="J42" s="33" t="s">
        <v>47</v>
      </c>
      <c r="O42" s="37">
        <f>I42*0.21</f>
        <v>0</v>
      </c>
      <c r="P42">
        <v>3</v>
      </c>
    </row>
    <row r="43" spans="1:16" x14ac:dyDescent="0.25">
      <c r="A43" s="30" t="s">
        <v>48</v>
      </c>
      <c r="B43" s="38"/>
      <c r="E43" s="39" t="s">
        <v>44</v>
      </c>
      <c r="J43" s="40"/>
    </row>
    <row r="44" spans="1:16" ht="60" x14ac:dyDescent="0.25">
      <c r="A44" s="30" t="s">
        <v>49</v>
      </c>
      <c r="B44" s="38"/>
      <c r="E44" s="41" t="s">
        <v>342</v>
      </c>
      <c r="J44" s="40"/>
    </row>
    <row r="45" spans="1:16" ht="30" x14ac:dyDescent="0.25">
      <c r="A45" s="30" t="s">
        <v>51</v>
      </c>
      <c r="B45" s="38"/>
      <c r="E45" s="32" t="s">
        <v>153</v>
      </c>
      <c r="J45" s="40"/>
    </row>
    <row r="46" spans="1:16" x14ac:dyDescent="0.25">
      <c r="A46" s="30" t="s">
        <v>42</v>
      </c>
      <c r="B46" s="30">
        <v>10</v>
      </c>
      <c r="C46" s="31" t="s">
        <v>99</v>
      </c>
      <c r="D46" s="30" t="s">
        <v>44</v>
      </c>
      <c r="E46" s="32" t="s">
        <v>100</v>
      </c>
      <c r="F46" s="33" t="s">
        <v>96</v>
      </c>
      <c r="G46" s="34">
        <v>68.599999999999994</v>
      </c>
      <c r="H46" s="35">
        <v>0</v>
      </c>
      <c r="I46" s="36">
        <f>ROUND(G46*H46,P4)</f>
        <v>0</v>
      </c>
      <c r="J46" s="33" t="s">
        <v>47</v>
      </c>
      <c r="O46" s="37">
        <f>I46*0.21</f>
        <v>0</v>
      </c>
      <c r="P46">
        <v>3</v>
      </c>
    </row>
    <row r="47" spans="1:16" x14ac:dyDescent="0.25">
      <c r="A47" s="30" t="s">
        <v>48</v>
      </c>
      <c r="B47" s="38"/>
      <c r="E47" s="39" t="s">
        <v>44</v>
      </c>
      <c r="J47" s="40"/>
    </row>
    <row r="48" spans="1:16" ht="45" x14ac:dyDescent="0.25">
      <c r="A48" s="30" t="s">
        <v>49</v>
      </c>
      <c r="B48" s="38"/>
      <c r="E48" s="41" t="s">
        <v>343</v>
      </c>
      <c r="J48" s="40"/>
    </row>
    <row r="49" spans="1:16" ht="409.5" x14ac:dyDescent="0.25">
      <c r="A49" s="30" t="s">
        <v>51</v>
      </c>
      <c r="B49" s="38"/>
      <c r="E49" s="32" t="s">
        <v>102</v>
      </c>
      <c r="J49" s="40"/>
    </row>
    <row r="50" spans="1:16" x14ac:dyDescent="0.25">
      <c r="A50" s="30" t="s">
        <v>42</v>
      </c>
      <c r="B50" s="30">
        <v>11</v>
      </c>
      <c r="C50" s="31" t="s">
        <v>155</v>
      </c>
      <c r="D50" s="30" t="s">
        <v>44</v>
      </c>
      <c r="E50" s="32" t="s">
        <v>156</v>
      </c>
      <c r="F50" s="33" t="s">
        <v>96</v>
      </c>
      <c r="G50" s="34">
        <v>21.48</v>
      </c>
      <c r="H50" s="35">
        <v>0</v>
      </c>
      <c r="I50" s="36">
        <f>ROUND(G50*H50,P4)</f>
        <v>0</v>
      </c>
      <c r="J50" s="33" t="s">
        <v>47</v>
      </c>
      <c r="O50" s="37">
        <f>I50*0.21</f>
        <v>0</v>
      </c>
      <c r="P50">
        <v>3</v>
      </c>
    </row>
    <row r="51" spans="1:16" x14ac:dyDescent="0.25">
      <c r="A51" s="30" t="s">
        <v>48</v>
      </c>
      <c r="B51" s="38"/>
      <c r="E51" s="39" t="s">
        <v>44</v>
      </c>
      <c r="J51" s="40"/>
    </row>
    <row r="52" spans="1:16" ht="60" x14ac:dyDescent="0.25">
      <c r="A52" s="30" t="s">
        <v>49</v>
      </c>
      <c r="B52" s="38"/>
      <c r="E52" s="41" t="s">
        <v>344</v>
      </c>
      <c r="J52" s="40"/>
    </row>
    <row r="53" spans="1:16" ht="409.5" x14ac:dyDescent="0.25">
      <c r="A53" s="30" t="s">
        <v>51</v>
      </c>
      <c r="B53" s="38"/>
      <c r="E53" s="32" t="s">
        <v>158</v>
      </c>
      <c r="J53" s="40"/>
    </row>
    <row r="54" spans="1:16" x14ac:dyDescent="0.25">
      <c r="A54" s="30" t="s">
        <v>42</v>
      </c>
      <c r="B54" s="30">
        <v>12</v>
      </c>
      <c r="C54" s="31" t="s">
        <v>159</v>
      </c>
      <c r="D54" s="30" t="s">
        <v>44</v>
      </c>
      <c r="E54" s="32" t="s">
        <v>160</v>
      </c>
      <c r="F54" s="33" t="s">
        <v>96</v>
      </c>
      <c r="G54" s="34">
        <v>24</v>
      </c>
      <c r="H54" s="35">
        <v>0</v>
      </c>
      <c r="I54" s="36">
        <f>ROUND(G54*H54,P4)</f>
        <v>0</v>
      </c>
      <c r="J54" s="33" t="s">
        <v>47</v>
      </c>
      <c r="O54" s="37">
        <f>I54*0.21</f>
        <v>0</v>
      </c>
      <c r="P54">
        <v>3</v>
      </c>
    </row>
    <row r="55" spans="1:16" x14ac:dyDescent="0.25">
      <c r="A55" s="30" t="s">
        <v>48</v>
      </c>
      <c r="B55" s="38"/>
      <c r="E55" s="39" t="s">
        <v>44</v>
      </c>
      <c r="J55" s="40"/>
    </row>
    <row r="56" spans="1:16" x14ac:dyDescent="0.25">
      <c r="A56" s="30" t="s">
        <v>49</v>
      </c>
      <c r="B56" s="38"/>
      <c r="E56" s="41" t="s">
        <v>345</v>
      </c>
      <c r="J56" s="40"/>
    </row>
    <row r="57" spans="1:16" ht="330" x14ac:dyDescent="0.25">
      <c r="A57" s="30" t="s">
        <v>51</v>
      </c>
      <c r="B57" s="38"/>
      <c r="E57" s="32" t="s">
        <v>162</v>
      </c>
      <c r="J57" s="40"/>
    </row>
    <row r="58" spans="1:16" x14ac:dyDescent="0.25">
      <c r="A58" s="30" t="s">
        <v>42</v>
      </c>
      <c r="B58" s="30">
        <v>13</v>
      </c>
      <c r="C58" s="31" t="s">
        <v>163</v>
      </c>
      <c r="D58" s="30" t="s">
        <v>44</v>
      </c>
      <c r="E58" s="32" t="s">
        <v>164</v>
      </c>
      <c r="F58" s="33" t="s">
        <v>96</v>
      </c>
      <c r="G58" s="34">
        <v>20</v>
      </c>
      <c r="H58" s="35">
        <v>0</v>
      </c>
      <c r="I58" s="36">
        <f>ROUND(G58*H58,P4)</f>
        <v>0</v>
      </c>
      <c r="J58" s="33" t="s">
        <v>47</v>
      </c>
      <c r="O58" s="37">
        <f>I58*0.21</f>
        <v>0</v>
      </c>
      <c r="P58">
        <v>3</v>
      </c>
    </row>
    <row r="59" spans="1:16" x14ac:dyDescent="0.25">
      <c r="A59" s="30" t="s">
        <v>48</v>
      </c>
      <c r="B59" s="38"/>
      <c r="E59" s="39" t="s">
        <v>44</v>
      </c>
      <c r="J59" s="40"/>
    </row>
    <row r="60" spans="1:16" x14ac:dyDescent="0.25">
      <c r="A60" s="30" t="s">
        <v>49</v>
      </c>
      <c r="B60" s="38"/>
      <c r="E60" s="41" t="s">
        <v>346</v>
      </c>
      <c r="J60" s="40"/>
    </row>
    <row r="61" spans="1:16" ht="409.5" x14ac:dyDescent="0.25">
      <c r="A61" s="30" t="s">
        <v>51</v>
      </c>
      <c r="B61" s="38"/>
      <c r="E61" s="32" t="s">
        <v>166</v>
      </c>
      <c r="J61" s="40"/>
    </row>
    <row r="62" spans="1:16" x14ac:dyDescent="0.25">
      <c r="A62" s="30" t="s">
        <v>42</v>
      </c>
      <c r="B62" s="30">
        <v>14</v>
      </c>
      <c r="C62" s="31" t="s">
        <v>167</v>
      </c>
      <c r="D62" s="30" t="s">
        <v>44</v>
      </c>
      <c r="E62" s="32" t="s">
        <v>168</v>
      </c>
      <c r="F62" s="33" t="s">
        <v>107</v>
      </c>
      <c r="G62" s="34">
        <v>42</v>
      </c>
      <c r="H62" s="35">
        <v>0</v>
      </c>
      <c r="I62" s="36">
        <f>ROUND(G62*H62,P4)</f>
        <v>0</v>
      </c>
      <c r="J62" s="33" t="s">
        <v>47</v>
      </c>
      <c r="O62" s="37">
        <f>I62*0.21</f>
        <v>0</v>
      </c>
      <c r="P62">
        <v>3</v>
      </c>
    </row>
    <row r="63" spans="1:16" x14ac:dyDescent="0.25">
      <c r="A63" s="30" t="s">
        <v>48</v>
      </c>
      <c r="B63" s="38"/>
      <c r="E63" s="39" t="s">
        <v>44</v>
      </c>
      <c r="J63" s="40"/>
    </row>
    <row r="64" spans="1:16" x14ac:dyDescent="0.25">
      <c r="A64" s="30" t="s">
        <v>49</v>
      </c>
      <c r="B64" s="38"/>
      <c r="E64" s="41" t="s">
        <v>347</v>
      </c>
      <c r="J64" s="40"/>
    </row>
    <row r="65" spans="1:16" ht="30" x14ac:dyDescent="0.25">
      <c r="A65" s="30" t="s">
        <v>51</v>
      </c>
      <c r="B65" s="38"/>
      <c r="E65" s="32" t="s">
        <v>170</v>
      </c>
      <c r="J65" s="40"/>
    </row>
    <row r="66" spans="1:16" x14ac:dyDescent="0.25">
      <c r="A66" s="24" t="s">
        <v>39</v>
      </c>
      <c r="B66" s="25"/>
      <c r="C66" s="26" t="s">
        <v>171</v>
      </c>
      <c r="D66" s="27"/>
      <c r="E66" s="24" t="s">
        <v>172</v>
      </c>
      <c r="F66" s="27"/>
      <c r="G66" s="27"/>
      <c r="H66" s="27"/>
      <c r="I66" s="28">
        <f>SUMIFS(I67:I70,A67:A70,"P")</f>
        <v>0</v>
      </c>
      <c r="J66" s="29"/>
    </row>
    <row r="67" spans="1:16" x14ac:dyDescent="0.25">
      <c r="A67" s="30" t="s">
        <v>42</v>
      </c>
      <c r="B67" s="30">
        <v>15</v>
      </c>
      <c r="C67" s="31" t="s">
        <v>173</v>
      </c>
      <c r="D67" s="30" t="s">
        <v>44</v>
      </c>
      <c r="E67" s="32" t="s">
        <v>174</v>
      </c>
      <c r="F67" s="33" t="s">
        <v>96</v>
      </c>
      <c r="G67" s="34">
        <v>8.4149999999999991</v>
      </c>
      <c r="H67" s="35">
        <v>0</v>
      </c>
      <c r="I67" s="36">
        <f>ROUND(G67*H67,P4)</f>
        <v>0</v>
      </c>
      <c r="J67" s="33" t="s">
        <v>47</v>
      </c>
      <c r="O67" s="37">
        <f>I67*0.21</f>
        <v>0</v>
      </c>
      <c r="P67">
        <v>3</v>
      </c>
    </row>
    <row r="68" spans="1:16" x14ac:dyDescent="0.25">
      <c r="A68" s="30" t="s">
        <v>48</v>
      </c>
      <c r="B68" s="38"/>
      <c r="E68" s="39" t="s">
        <v>44</v>
      </c>
      <c r="J68" s="40"/>
    </row>
    <row r="69" spans="1:16" ht="30" x14ac:dyDescent="0.25">
      <c r="A69" s="30" t="s">
        <v>49</v>
      </c>
      <c r="B69" s="38"/>
      <c r="E69" s="41" t="s">
        <v>348</v>
      </c>
      <c r="J69" s="40"/>
    </row>
    <row r="70" spans="1:16" ht="60" x14ac:dyDescent="0.25">
      <c r="A70" s="30" t="s">
        <v>51</v>
      </c>
      <c r="B70" s="38"/>
      <c r="E70" s="32" t="s">
        <v>176</v>
      </c>
      <c r="J70" s="40"/>
    </row>
    <row r="71" spans="1:16" x14ac:dyDescent="0.25">
      <c r="A71" s="24" t="s">
        <v>39</v>
      </c>
      <c r="B71" s="25"/>
      <c r="C71" s="26" t="s">
        <v>182</v>
      </c>
      <c r="D71" s="27"/>
      <c r="E71" s="24" t="s">
        <v>183</v>
      </c>
      <c r="F71" s="27"/>
      <c r="G71" s="27"/>
      <c r="H71" s="27"/>
      <c r="I71" s="28">
        <f>SUMIFS(I72:I91,A72:A91,"P")</f>
        <v>0</v>
      </c>
      <c r="J71" s="29"/>
    </row>
    <row r="72" spans="1:16" x14ac:dyDescent="0.25">
      <c r="A72" s="30" t="s">
        <v>42</v>
      </c>
      <c r="B72" s="30">
        <v>16</v>
      </c>
      <c r="C72" s="31" t="s">
        <v>349</v>
      </c>
      <c r="D72" s="30" t="s">
        <v>44</v>
      </c>
      <c r="E72" s="32" t="s">
        <v>350</v>
      </c>
      <c r="F72" s="33" t="s">
        <v>351</v>
      </c>
      <c r="G72" s="34">
        <v>96</v>
      </c>
      <c r="H72" s="35">
        <v>0</v>
      </c>
      <c r="I72" s="36">
        <f>ROUND(G72*H72,P4)</f>
        <v>0</v>
      </c>
      <c r="J72" s="33" t="s">
        <v>47</v>
      </c>
      <c r="O72" s="37">
        <f>I72*0.21</f>
        <v>0</v>
      </c>
      <c r="P72">
        <v>3</v>
      </c>
    </row>
    <row r="73" spans="1:16" x14ac:dyDescent="0.25">
      <c r="A73" s="30" t="s">
        <v>48</v>
      </c>
      <c r="B73" s="38"/>
      <c r="E73" s="39" t="s">
        <v>44</v>
      </c>
      <c r="J73" s="40"/>
    </row>
    <row r="74" spans="1:16" x14ac:dyDescent="0.25">
      <c r="A74" s="30" t="s">
        <v>49</v>
      </c>
      <c r="B74" s="38"/>
      <c r="E74" s="41" t="s">
        <v>352</v>
      </c>
      <c r="J74" s="40"/>
    </row>
    <row r="75" spans="1:16" ht="45" x14ac:dyDescent="0.25">
      <c r="A75" s="30" t="s">
        <v>51</v>
      </c>
      <c r="B75" s="38"/>
      <c r="E75" s="32" t="s">
        <v>353</v>
      </c>
      <c r="J75" s="40"/>
    </row>
    <row r="76" spans="1:16" x14ac:dyDescent="0.25">
      <c r="A76" s="30" t="s">
        <v>42</v>
      </c>
      <c r="B76" s="30">
        <v>17</v>
      </c>
      <c r="C76" s="31" t="s">
        <v>184</v>
      </c>
      <c r="D76" s="30" t="s">
        <v>44</v>
      </c>
      <c r="E76" s="32" t="s">
        <v>185</v>
      </c>
      <c r="F76" s="33" t="s">
        <v>96</v>
      </c>
      <c r="G76" s="34">
        <v>13.8</v>
      </c>
      <c r="H76" s="35">
        <v>0</v>
      </c>
      <c r="I76" s="36">
        <f>ROUND(G76*H76,P4)</f>
        <v>0</v>
      </c>
      <c r="J76" s="33" t="s">
        <v>47</v>
      </c>
      <c r="O76" s="37">
        <f>I76*0.21</f>
        <v>0</v>
      </c>
      <c r="P76">
        <v>3</v>
      </c>
    </row>
    <row r="77" spans="1:16" x14ac:dyDescent="0.25">
      <c r="A77" s="30" t="s">
        <v>48</v>
      </c>
      <c r="B77" s="38"/>
      <c r="E77" s="39" t="s">
        <v>44</v>
      </c>
      <c r="J77" s="40"/>
    </row>
    <row r="78" spans="1:16" ht="30" x14ac:dyDescent="0.25">
      <c r="A78" s="30" t="s">
        <v>49</v>
      </c>
      <c r="B78" s="38"/>
      <c r="E78" s="41" t="s">
        <v>354</v>
      </c>
      <c r="J78" s="40"/>
    </row>
    <row r="79" spans="1:16" ht="409.5" x14ac:dyDescent="0.25">
      <c r="A79" s="30" t="s">
        <v>51</v>
      </c>
      <c r="B79" s="38"/>
      <c r="E79" s="32" t="s">
        <v>187</v>
      </c>
      <c r="J79" s="40"/>
    </row>
    <row r="80" spans="1:16" x14ac:dyDescent="0.25">
      <c r="A80" s="30" t="s">
        <v>42</v>
      </c>
      <c r="B80" s="30">
        <v>18</v>
      </c>
      <c r="C80" s="31" t="s">
        <v>188</v>
      </c>
      <c r="D80" s="30" t="s">
        <v>44</v>
      </c>
      <c r="E80" s="32" t="s">
        <v>189</v>
      </c>
      <c r="F80" s="33" t="s">
        <v>86</v>
      </c>
      <c r="G80" s="34">
        <v>3.105</v>
      </c>
      <c r="H80" s="35">
        <v>0</v>
      </c>
      <c r="I80" s="36">
        <f>ROUND(G80*H80,P4)</f>
        <v>0</v>
      </c>
      <c r="J80" s="33" t="s">
        <v>47</v>
      </c>
      <c r="O80" s="37">
        <f>I80*0.21</f>
        <v>0</v>
      </c>
      <c r="P80">
        <v>3</v>
      </c>
    </row>
    <row r="81" spans="1:16" x14ac:dyDescent="0.25">
      <c r="A81" s="30" t="s">
        <v>48</v>
      </c>
      <c r="B81" s="38"/>
      <c r="E81" s="39" t="s">
        <v>44</v>
      </c>
      <c r="J81" s="40"/>
    </row>
    <row r="82" spans="1:16" x14ac:dyDescent="0.25">
      <c r="A82" s="30" t="s">
        <v>49</v>
      </c>
      <c r="B82" s="38"/>
      <c r="E82" s="41" t="s">
        <v>355</v>
      </c>
      <c r="J82" s="40"/>
    </row>
    <row r="83" spans="1:16" ht="300" x14ac:dyDescent="0.25">
      <c r="A83" s="30" t="s">
        <v>51</v>
      </c>
      <c r="B83" s="38"/>
      <c r="E83" s="32" t="s">
        <v>191</v>
      </c>
      <c r="J83" s="40"/>
    </row>
    <row r="84" spans="1:16" x14ac:dyDescent="0.25">
      <c r="A84" s="30" t="s">
        <v>42</v>
      </c>
      <c r="B84" s="30">
        <v>19</v>
      </c>
      <c r="C84" s="31" t="s">
        <v>356</v>
      </c>
      <c r="D84" s="30" t="s">
        <v>44</v>
      </c>
      <c r="E84" s="32" t="s">
        <v>357</v>
      </c>
      <c r="F84" s="33" t="s">
        <v>96</v>
      </c>
      <c r="G84" s="34">
        <v>17</v>
      </c>
      <c r="H84" s="35">
        <v>0</v>
      </c>
      <c r="I84" s="36">
        <f>ROUND(G84*H84,P4)</f>
        <v>0</v>
      </c>
      <c r="J84" s="33" t="s">
        <v>47</v>
      </c>
      <c r="O84" s="37">
        <f>I84*0.21</f>
        <v>0</v>
      </c>
      <c r="P84">
        <v>3</v>
      </c>
    </row>
    <row r="85" spans="1:16" x14ac:dyDescent="0.25">
      <c r="A85" s="30" t="s">
        <v>48</v>
      </c>
      <c r="B85" s="38"/>
      <c r="E85" s="39" t="s">
        <v>44</v>
      </c>
      <c r="J85" s="40"/>
    </row>
    <row r="86" spans="1:16" ht="30" x14ac:dyDescent="0.25">
      <c r="A86" s="30" t="s">
        <v>49</v>
      </c>
      <c r="B86" s="38"/>
      <c r="E86" s="41" t="s">
        <v>358</v>
      </c>
      <c r="J86" s="40"/>
    </row>
    <row r="87" spans="1:16" ht="409.5" x14ac:dyDescent="0.25">
      <c r="A87" s="30" t="s">
        <v>51</v>
      </c>
      <c r="B87" s="38"/>
      <c r="E87" s="32" t="s">
        <v>197</v>
      </c>
      <c r="J87" s="40"/>
    </row>
    <row r="88" spans="1:16" x14ac:dyDescent="0.25">
      <c r="A88" s="30" t="s">
        <v>42</v>
      </c>
      <c r="B88" s="30">
        <v>20</v>
      </c>
      <c r="C88" s="31" t="s">
        <v>359</v>
      </c>
      <c r="D88" s="30" t="s">
        <v>44</v>
      </c>
      <c r="E88" s="32" t="s">
        <v>360</v>
      </c>
      <c r="F88" s="33" t="s">
        <v>86</v>
      </c>
      <c r="G88" s="34">
        <v>4.25</v>
      </c>
      <c r="H88" s="35">
        <v>0</v>
      </c>
      <c r="I88" s="36">
        <f>ROUND(G88*H88,P4)</f>
        <v>0</v>
      </c>
      <c r="J88" s="33" t="s">
        <v>47</v>
      </c>
      <c r="O88" s="37">
        <f>I88*0.21</f>
        <v>0</v>
      </c>
      <c r="P88">
        <v>3</v>
      </c>
    </row>
    <row r="89" spans="1:16" x14ac:dyDescent="0.25">
      <c r="A89" s="30" t="s">
        <v>48</v>
      </c>
      <c r="B89" s="38"/>
      <c r="E89" s="39" t="s">
        <v>44</v>
      </c>
      <c r="J89" s="40"/>
    </row>
    <row r="90" spans="1:16" x14ac:dyDescent="0.25">
      <c r="A90" s="30" t="s">
        <v>49</v>
      </c>
      <c r="B90" s="38"/>
      <c r="E90" s="41" t="s">
        <v>361</v>
      </c>
      <c r="J90" s="40"/>
    </row>
    <row r="91" spans="1:16" ht="330" x14ac:dyDescent="0.25">
      <c r="A91" s="30" t="s">
        <v>51</v>
      </c>
      <c r="B91" s="38"/>
      <c r="E91" s="32" t="s">
        <v>362</v>
      </c>
      <c r="J91" s="40"/>
    </row>
    <row r="92" spans="1:16" x14ac:dyDescent="0.25">
      <c r="A92" s="24" t="s">
        <v>39</v>
      </c>
      <c r="B92" s="25"/>
      <c r="C92" s="26" t="s">
        <v>192</v>
      </c>
      <c r="D92" s="27"/>
      <c r="E92" s="24" t="s">
        <v>193</v>
      </c>
      <c r="F92" s="27"/>
      <c r="G92" s="27"/>
      <c r="H92" s="27"/>
      <c r="I92" s="28">
        <f>SUMIFS(I93:I120,A93:A120,"P")</f>
        <v>0</v>
      </c>
      <c r="J92" s="29"/>
    </row>
    <row r="93" spans="1:16" x14ac:dyDescent="0.25">
      <c r="A93" s="30" t="s">
        <v>42</v>
      </c>
      <c r="B93" s="30">
        <v>21</v>
      </c>
      <c r="C93" s="31" t="s">
        <v>363</v>
      </c>
      <c r="D93" s="30" t="s">
        <v>44</v>
      </c>
      <c r="E93" s="32" t="s">
        <v>364</v>
      </c>
      <c r="F93" s="33" t="s">
        <v>96</v>
      </c>
      <c r="G93" s="34">
        <v>27.4</v>
      </c>
      <c r="H93" s="35">
        <v>0</v>
      </c>
      <c r="I93" s="36">
        <f>ROUND(G93*H93,P4)</f>
        <v>0</v>
      </c>
      <c r="J93" s="33" t="s">
        <v>47</v>
      </c>
      <c r="O93" s="37">
        <f>I93*0.21</f>
        <v>0</v>
      </c>
      <c r="P93">
        <v>3</v>
      </c>
    </row>
    <row r="94" spans="1:16" x14ac:dyDescent="0.25">
      <c r="A94" s="30" t="s">
        <v>48</v>
      </c>
      <c r="B94" s="38"/>
      <c r="E94" s="39" t="s">
        <v>44</v>
      </c>
      <c r="J94" s="40"/>
    </row>
    <row r="95" spans="1:16" ht="30" x14ac:dyDescent="0.25">
      <c r="A95" s="30" t="s">
        <v>49</v>
      </c>
      <c r="B95" s="38"/>
      <c r="E95" s="41" t="s">
        <v>365</v>
      </c>
      <c r="J95" s="40"/>
    </row>
    <row r="96" spans="1:16" ht="409.5" x14ac:dyDescent="0.25">
      <c r="A96" s="30" t="s">
        <v>51</v>
      </c>
      <c r="B96" s="38"/>
      <c r="E96" s="32" t="s">
        <v>197</v>
      </c>
      <c r="J96" s="40"/>
    </row>
    <row r="97" spans="1:16" x14ac:dyDescent="0.25">
      <c r="A97" s="30" t="s">
        <v>42</v>
      </c>
      <c r="B97" s="30">
        <v>22</v>
      </c>
      <c r="C97" s="31" t="s">
        <v>366</v>
      </c>
      <c r="D97" s="30" t="s">
        <v>44</v>
      </c>
      <c r="E97" s="32" t="s">
        <v>367</v>
      </c>
      <c r="F97" s="33" t="s">
        <v>86</v>
      </c>
      <c r="G97" s="34">
        <v>6.0279999999999996</v>
      </c>
      <c r="H97" s="35">
        <v>0</v>
      </c>
      <c r="I97" s="36">
        <f>ROUND(G97*H97,P4)</f>
        <v>0</v>
      </c>
      <c r="J97" s="33" t="s">
        <v>47</v>
      </c>
      <c r="O97" s="37">
        <f>I97*0.21</f>
        <v>0</v>
      </c>
      <c r="P97">
        <v>3</v>
      </c>
    </row>
    <row r="98" spans="1:16" x14ac:dyDescent="0.25">
      <c r="A98" s="30" t="s">
        <v>48</v>
      </c>
      <c r="B98" s="38"/>
      <c r="E98" s="39" t="s">
        <v>44</v>
      </c>
      <c r="J98" s="40"/>
    </row>
    <row r="99" spans="1:16" x14ac:dyDescent="0.25">
      <c r="A99" s="30" t="s">
        <v>49</v>
      </c>
      <c r="B99" s="38"/>
      <c r="E99" s="41" t="s">
        <v>368</v>
      </c>
      <c r="J99" s="40"/>
    </row>
    <row r="100" spans="1:16" ht="330" x14ac:dyDescent="0.25">
      <c r="A100" s="30" t="s">
        <v>51</v>
      </c>
      <c r="B100" s="38"/>
      <c r="E100" s="32" t="s">
        <v>369</v>
      </c>
      <c r="J100" s="40"/>
    </row>
    <row r="101" spans="1:16" x14ac:dyDescent="0.25">
      <c r="A101" s="30" t="s">
        <v>42</v>
      </c>
      <c r="B101" s="30">
        <v>23</v>
      </c>
      <c r="C101" s="31" t="s">
        <v>194</v>
      </c>
      <c r="D101" s="30" t="s">
        <v>44</v>
      </c>
      <c r="E101" s="32" t="s">
        <v>195</v>
      </c>
      <c r="F101" s="33" t="s">
        <v>96</v>
      </c>
      <c r="G101" s="34">
        <v>10.1</v>
      </c>
      <c r="H101" s="35">
        <v>0</v>
      </c>
      <c r="I101" s="36">
        <f>ROUND(G101*H101,P4)</f>
        <v>0</v>
      </c>
      <c r="J101" s="33" t="s">
        <v>47</v>
      </c>
      <c r="O101" s="37">
        <f>I101*0.21</f>
        <v>0</v>
      </c>
      <c r="P101">
        <v>3</v>
      </c>
    </row>
    <row r="102" spans="1:16" x14ac:dyDescent="0.25">
      <c r="A102" s="30" t="s">
        <v>48</v>
      </c>
      <c r="B102" s="38"/>
      <c r="E102" s="39" t="s">
        <v>44</v>
      </c>
      <c r="J102" s="40"/>
    </row>
    <row r="103" spans="1:16" ht="75" x14ac:dyDescent="0.25">
      <c r="A103" s="30" t="s">
        <v>49</v>
      </c>
      <c r="B103" s="38"/>
      <c r="E103" s="41" t="s">
        <v>370</v>
      </c>
      <c r="J103" s="40"/>
    </row>
    <row r="104" spans="1:16" ht="409.5" x14ac:dyDescent="0.25">
      <c r="A104" s="30" t="s">
        <v>51</v>
      </c>
      <c r="B104" s="38"/>
      <c r="E104" s="32" t="s">
        <v>197</v>
      </c>
      <c r="J104" s="40"/>
    </row>
    <row r="105" spans="1:16" x14ac:dyDescent="0.25">
      <c r="A105" s="30" t="s">
        <v>42</v>
      </c>
      <c r="B105" s="30">
        <v>24</v>
      </c>
      <c r="C105" s="31" t="s">
        <v>198</v>
      </c>
      <c r="D105" s="30" t="s">
        <v>44</v>
      </c>
      <c r="E105" s="32" t="s">
        <v>199</v>
      </c>
      <c r="F105" s="33" t="s">
        <v>96</v>
      </c>
      <c r="G105" s="34">
        <v>10.208</v>
      </c>
      <c r="H105" s="35">
        <v>0</v>
      </c>
      <c r="I105" s="36">
        <f>ROUND(G105*H105,P4)</f>
        <v>0</v>
      </c>
      <c r="J105" s="33" t="s">
        <v>47</v>
      </c>
      <c r="O105" s="37">
        <f>I105*0.21</f>
        <v>0</v>
      </c>
      <c r="P105">
        <v>3</v>
      </c>
    </row>
    <row r="106" spans="1:16" x14ac:dyDescent="0.25">
      <c r="A106" s="30" t="s">
        <v>48</v>
      </c>
      <c r="B106" s="38"/>
      <c r="E106" s="39" t="s">
        <v>44</v>
      </c>
      <c r="J106" s="40"/>
    </row>
    <row r="107" spans="1:16" ht="60" x14ac:dyDescent="0.25">
      <c r="A107" s="30" t="s">
        <v>49</v>
      </c>
      <c r="B107" s="38"/>
      <c r="E107" s="41" t="s">
        <v>371</v>
      </c>
      <c r="J107" s="40"/>
    </row>
    <row r="108" spans="1:16" ht="409.5" x14ac:dyDescent="0.25">
      <c r="A108" s="30" t="s">
        <v>51</v>
      </c>
      <c r="B108" s="38"/>
      <c r="E108" s="32" t="s">
        <v>197</v>
      </c>
      <c r="J108" s="40"/>
    </row>
    <row r="109" spans="1:16" x14ac:dyDescent="0.25">
      <c r="A109" s="30" t="s">
        <v>42</v>
      </c>
      <c r="B109" s="30">
        <v>25</v>
      </c>
      <c r="C109" s="31" t="s">
        <v>372</v>
      </c>
      <c r="D109" s="30" t="s">
        <v>44</v>
      </c>
      <c r="E109" s="32" t="s">
        <v>373</v>
      </c>
      <c r="F109" s="33" t="s">
        <v>96</v>
      </c>
      <c r="G109" s="34">
        <v>9.5630000000000006</v>
      </c>
      <c r="H109" s="35">
        <v>0</v>
      </c>
      <c r="I109" s="36">
        <f>ROUND(G109*H109,P4)</f>
        <v>0</v>
      </c>
      <c r="J109" s="33" t="s">
        <v>47</v>
      </c>
      <c r="O109" s="37">
        <f>I109*0.21</f>
        <v>0</v>
      </c>
      <c r="P109">
        <v>3</v>
      </c>
    </row>
    <row r="110" spans="1:16" x14ac:dyDescent="0.25">
      <c r="A110" s="30" t="s">
        <v>48</v>
      </c>
      <c r="B110" s="38"/>
      <c r="E110" s="39" t="s">
        <v>44</v>
      </c>
      <c r="J110" s="40"/>
    </row>
    <row r="111" spans="1:16" x14ac:dyDescent="0.25">
      <c r="A111" s="30" t="s">
        <v>49</v>
      </c>
      <c r="B111" s="38"/>
      <c r="E111" s="41" t="s">
        <v>374</v>
      </c>
      <c r="J111" s="40"/>
    </row>
    <row r="112" spans="1:16" ht="45" x14ac:dyDescent="0.25">
      <c r="A112" s="30" t="s">
        <v>51</v>
      </c>
      <c r="B112" s="38"/>
      <c r="E112" s="32" t="s">
        <v>375</v>
      </c>
      <c r="J112" s="40"/>
    </row>
    <row r="113" spans="1:16" x14ac:dyDescent="0.25">
      <c r="A113" s="30" t="s">
        <v>42</v>
      </c>
      <c r="B113" s="30">
        <v>26</v>
      </c>
      <c r="C113" s="31" t="s">
        <v>201</v>
      </c>
      <c r="D113" s="30" t="s">
        <v>44</v>
      </c>
      <c r="E113" s="32" t="s">
        <v>202</v>
      </c>
      <c r="F113" s="33" t="s">
        <v>96</v>
      </c>
      <c r="G113" s="34">
        <v>17.899999999999999</v>
      </c>
      <c r="H113" s="35">
        <v>0</v>
      </c>
      <c r="I113" s="36">
        <f>ROUND(G113*H113,P4)</f>
        <v>0</v>
      </c>
      <c r="J113" s="33" t="s">
        <v>47</v>
      </c>
      <c r="O113" s="37">
        <f>I113*0.21</f>
        <v>0</v>
      </c>
      <c r="P113">
        <v>3</v>
      </c>
    </row>
    <row r="114" spans="1:16" x14ac:dyDescent="0.25">
      <c r="A114" s="30" t="s">
        <v>48</v>
      </c>
      <c r="B114" s="38"/>
      <c r="E114" s="39" t="s">
        <v>44</v>
      </c>
      <c r="J114" s="40"/>
    </row>
    <row r="115" spans="1:16" ht="45" x14ac:dyDescent="0.25">
      <c r="A115" s="30" t="s">
        <v>49</v>
      </c>
      <c r="B115" s="38"/>
      <c r="E115" s="41" t="s">
        <v>376</v>
      </c>
      <c r="J115" s="40"/>
    </row>
    <row r="116" spans="1:16" ht="360" x14ac:dyDescent="0.25">
      <c r="A116" s="30" t="s">
        <v>51</v>
      </c>
      <c r="B116" s="38"/>
      <c r="E116" s="32" t="s">
        <v>204</v>
      </c>
      <c r="J116" s="40"/>
    </row>
    <row r="117" spans="1:16" x14ac:dyDescent="0.25">
      <c r="A117" s="30" t="s">
        <v>42</v>
      </c>
      <c r="B117" s="30">
        <v>27</v>
      </c>
      <c r="C117" s="31" t="s">
        <v>205</v>
      </c>
      <c r="D117" s="30" t="s">
        <v>44</v>
      </c>
      <c r="E117" s="32" t="s">
        <v>206</v>
      </c>
      <c r="F117" s="33" t="s">
        <v>96</v>
      </c>
      <c r="G117" s="34">
        <v>14</v>
      </c>
      <c r="H117" s="35">
        <v>0</v>
      </c>
      <c r="I117" s="36">
        <f>ROUND(G117*H117,P4)</f>
        <v>0</v>
      </c>
      <c r="J117" s="33" t="s">
        <v>47</v>
      </c>
      <c r="O117" s="37">
        <f>I117*0.21</f>
        <v>0</v>
      </c>
      <c r="P117">
        <v>3</v>
      </c>
    </row>
    <row r="118" spans="1:16" x14ac:dyDescent="0.25">
      <c r="A118" s="30" t="s">
        <v>48</v>
      </c>
      <c r="B118" s="38"/>
      <c r="E118" s="39" t="s">
        <v>44</v>
      </c>
      <c r="J118" s="40"/>
    </row>
    <row r="119" spans="1:16" x14ac:dyDescent="0.25">
      <c r="A119" s="30" t="s">
        <v>49</v>
      </c>
      <c r="B119" s="38"/>
      <c r="E119" s="41" t="s">
        <v>377</v>
      </c>
      <c r="J119" s="40"/>
    </row>
    <row r="120" spans="1:16" ht="180" x14ac:dyDescent="0.25">
      <c r="A120" s="30" t="s">
        <v>51</v>
      </c>
      <c r="B120" s="38"/>
      <c r="E120" s="32" t="s">
        <v>208</v>
      </c>
      <c r="J120" s="40"/>
    </row>
    <row r="121" spans="1:16" x14ac:dyDescent="0.25">
      <c r="A121" s="24" t="s">
        <v>39</v>
      </c>
      <c r="B121" s="25"/>
      <c r="C121" s="26" t="s">
        <v>103</v>
      </c>
      <c r="D121" s="27"/>
      <c r="E121" s="24" t="s">
        <v>104</v>
      </c>
      <c r="F121" s="27"/>
      <c r="G121" s="27"/>
      <c r="H121" s="27"/>
      <c r="I121" s="28">
        <f>SUMIFS(I122:I141,A122:A141,"P")</f>
        <v>0</v>
      </c>
      <c r="J121" s="29"/>
    </row>
    <row r="122" spans="1:16" x14ac:dyDescent="0.25">
      <c r="A122" s="30" t="s">
        <v>42</v>
      </c>
      <c r="B122" s="30">
        <v>28</v>
      </c>
      <c r="C122" s="31" t="s">
        <v>378</v>
      </c>
      <c r="D122" s="30" t="s">
        <v>44</v>
      </c>
      <c r="E122" s="32" t="s">
        <v>379</v>
      </c>
      <c r="F122" s="33" t="s">
        <v>107</v>
      </c>
      <c r="G122" s="34">
        <v>75</v>
      </c>
      <c r="H122" s="35">
        <v>0</v>
      </c>
      <c r="I122" s="36">
        <f>ROUND(G122*H122,P4)</f>
        <v>0</v>
      </c>
      <c r="J122" s="33" t="s">
        <v>47</v>
      </c>
      <c r="O122" s="37">
        <f>I122*0.21</f>
        <v>0</v>
      </c>
      <c r="P122">
        <v>3</v>
      </c>
    </row>
    <row r="123" spans="1:16" x14ac:dyDescent="0.25">
      <c r="A123" s="30" t="s">
        <v>48</v>
      </c>
      <c r="B123" s="38"/>
      <c r="E123" s="39" t="s">
        <v>44</v>
      </c>
      <c r="J123" s="40"/>
    </row>
    <row r="124" spans="1:16" x14ac:dyDescent="0.25">
      <c r="A124" s="30" t="s">
        <v>49</v>
      </c>
      <c r="B124" s="38"/>
      <c r="E124" s="41" t="s">
        <v>380</v>
      </c>
      <c r="J124" s="40"/>
    </row>
    <row r="125" spans="1:16" ht="60" x14ac:dyDescent="0.25">
      <c r="A125" s="30" t="s">
        <v>51</v>
      </c>
      <c r="B125" s="38"/>
      <c r="E125" s="32" t="s">
        <v>212</v>
      </c>
      <c r="J125" s="40"/>
    </row>
    <row r="126" spans="1:16" x14ac:dyDescent="0.25">
      <c r="A126" s="30" t="s">
        <v>42</v>
      </c>
      <c r="B126" s="30">
        <v>29</v>
      </c>
      <c r="C126" s="31" t="s">
        <v>214</v>
      </c>
      <c r="D126" s="30" t="s">
        <v>44</v>
      </c>
      <c r="E126" s="32" t="s">
        <v>215</v>
      </c>
      <c r="F126" s="33" t="s">
        <v>107</v>
      </c>
      <c r="G126" s="34">
        <v>131.25</v>
      </c>
      <c r="H126" s="35">
        <v>0</v>
      </c>
      <c r="I126" s="36">
        <f>ROUND(G126*H126,P4)</f>
        <v>0</v>
      </c>
      <c r="J126" s="33" t="s">
        <v>47</v>
      </c>
      <c r="O126" s="37">
        <f>I126*0.21</f>
        <v>0</v>
      </c>
      <c r="P126">
        <v>3</v>
      </c>
    </row>
    <row r="127" spans="1:16" x14ac:dyDescent="0.25">
      <c r="A127" s="30" t="s">
        <v>48</v>
      </c>
      <c r="B127" s="38"/>
      <c r="E127" s="39" t="s">
        <v>44</v>
      </c>
      <c r="J127" s="40"/>
    </row>
    <row r="128" spans="1:16" x14ac:dyDescent="0.25">
      <c r="A128" s="30" t="s">
        <v>49</v>
      </c>
      <c r="B128" s="38"/>
      <c r="E128" s="41" t="s">
        <v>381</v>
      </c>
      <c r="J128" s="40"/>
    </row>
    <row r="129" spans="1:16" ht="75" x14ac:dyDescent="0.25">
      <c r="A129" s="30" t="s">
        <v>51</v>
      </c>
      <c r="B129" s="38"/>
      <c r="E129" s="32" t="s">
        <v>113</v>
      </c>
      <c r="J129" s="40"/>
    </row>
    <row r="130" spans="1:16" x14ac:dyDescent="0.25">
      <c r="A130" s="30" t="s">
        <v>42</v>
      </c>
      <c r="B130" s="30">
        <v>30</v>
      </c>
      <c r="C130" s="31" t="s">
        <v>110</v>
      </c>
      <c r="D130" s="30" t="s">
        <v>44</v>
      </c>
      <c r="E130" s="32" t="s">
        <v>111</v>
      </c>
      <c r="F130" s="33" t="s">
        <v>107</v>
      </c>
      <c r="G130" s="34">
        <v>131.25</v>
      </c>
      <c r="H130" s="35">
        <v>0</v>
      </c>
      <c r="I130" s="36">
        <f>ROUND(G130*H130,P4)</f>
        <v>0</v>
      </c>
      <c r="J130" s="33" t="s">
        <v>47</v>
      </c>
      <c r="O130" s="37">
        <f>I130*0.21</f>
        <v>0</v>
      </c>
      <c r="P130">
        <v>3</v>
      </c>
    </row>
    <row r="131" spans="1:16" x14ac:dyDescent="0.25">
      <c r="A131" s="30" t="s">
        <v>48</v>
      </c>
      <c r="B131" s="38"/>
      <c r="E131" s="39" t="s">
        <v>44</v>
      </c>
      <c r="J131" s="40"/>
    </row>
    <row r="132" spans="1:16" x14ac:dyDescent="0.25">
      <c r="A132" s="30" t="s">
        <v>49</v>
      </c>
      <c r="B132" s="38"/>
      <c r="E132" s="41" t="s">
        <v>382</v>
      </c>
      <c r="J132" s="40"/>
    </row>
    <row r="133" spans="1:16" ht="75" x14ac:dyDescent="0.25">
      <c r="A133" s="30" t="s">
        <v>51</v>
      </c>
      <c r="B133" s="38"/>
      <c r="E133" s="32" t="s">
        <v>113</v>
      </c>
      <c r="J133" s="40"/>
    </row>
    <row r="134" spans="1:16" x14ac:dyDescent="0.25">
      <c r="A134" s="30" t="s">
        <v>42</v>
      </c>
      <c r="B134" s="30">
        <v>31</v>
      </c>
      <c r="C134" s="31" t="s">
        <v>114</v>
      </c>
      <c r="D134" s="30" t="s">
        <v>44</v>
      </c>
      <c r="E134" s="32" t="s">
        <v>115</v>
      </c>
      <c r="F134" s="33" t="s">
        <v>107</v>
      </c>
      <c r="G134" s="34">
        <v>131.25</v>
      </c>
      <c r="H134" s="35">
        <v>0</v>
      </c>
      <c r="I134" s="36">
        <f>ROUND(G134*H134,P4)</f>
        <v>0</v>
      </c>
      <c r="J134" s="33" t="s">
        <v>47</v>
      </c>
      <c r="O134" s="37">
        <f>I134*0.21</f>
        <v>0</v>
      </c>
      <c r="P134">
        <v>3</v>
      </c>
    </row>
    <row r="135" spans="1:16" x14ac:dyDescent="0.25">
      <c r="A135" s="30" t="s">
        <v>48</v>
      </c>
      <c r="B135" s="38"/>
      <c r="E135" s="39" t="s">
        <v>44</v>
      </c>
      <c r="J135" s="40"/>
    </row>
    <row r="136" spans="1:16" x14ac:dyDescent="0.25">
      <c r="A136" s="30" t="s">
        <v>49</v>
      </c>
      <c r="B136" s="38"/>
      <c r="E136" s="41" t="s">
        <v>383</v>
      </c>
      <c r="J136" s="40"/>
    </row>
    <row r="137" spans="1:16" ht="165" x14ac:dyDescent="0.25">
      <c r="A137" s="30" t="s">
        <v>51</v>
      </c>
      <c r="B137" s="38"/>
      <c r="E137" s="32" t="s">
        <v>117</v>
      </c>
      <c r="J137" s="40"/>
    </row>
    <row r="138" spans="1:16" x14ac:dyDescent="0.25">
      <c r="A138" s="30" t="s">
        <v>42</v>
      </c>
      <c r="B138" s="30">
        <v>32</v>
      </c>
      <c r="C138" s="31" t="s">
        <v>219</v>
      </c>
      <c r="D138" s="30" t="s">
        <v>44</v>
      </c>
      <c r="E138" s="32" t="s">
        <v>220</v>
      </c>
      <c r="F138" s="33" t="s">
        <v>107</v>
      </c>
      <c r="G138" s="34">
        <v>131.25</v>
      </c>
      <c r="H138" s="35">
        <v>0</v>
      </c>
      <c r="I138" s="36">
        <f>ROUND(G138*H138,P4)</f>
        <v>0</v>
      </c>
      <c r="J138" s="33" t="s">
        <v>47</v>
      </c>
      <c r="O138" s="37">
        <f>I138*0.21</f>
        <v>0</v>
      </c>
      <c r="P138">
        <v>3</v>
      </c>
    </row>
    <row r="139" spans="1:16" x14ac:dyDescent="0.25">
      <c r="A139" s="30" t="s">
        <v>48</v>
      </c>
      <c r="B139" s="38"/>
      <c r="E139" s="39" t="s">
        <v>44</v>
      </c>
      <c r="J139" s="40"/>
    </row>
    <row r="140" spans="1:16" x14ac:dyDescent="0.25">
      <c r="A140" s="30" t="s">
        <v>49</v>
      </c>
      <c r="B140" s="38"/>
      <c r="E140" s="41" t="s">
        <v>384</v>
      </c>
      <c r="J140" s="40"/>
    </row>
    <row r="141" spans="1:16" ht="165" x14ac:dyDescent="0.25">
      <c r="A141" s="30" t="s">
        <v>51</v>
      </c>
      <c r="B141" s="38"/>
      <c r="E141" s="32" t="s">
        <v>117</v>
      </c>
      <c r="J141" s="40"/>
    </row>
    <row r="142" spans="1:16" x14ac:dyDescent="0.25">
      <c r="A142" s="24" t="s">
        <v>39</v>
      </c>
      <c r="B142" s="25"/>
      <c r="C142" s="26" t="s">
        <v>225</v>
      </c>
      <c r="D142" s="27"/>
      <c r="E142" s="24" t="s">
        <v>226</v>
      </c>
      <c r="F142" s="27"/>
      <c r="G142" s="27"/>
      <c r="H142" s="27"/>
      <c r="I142" s="28">
        <f>SUMIFS(I143:I146,A143:A146,"P")</f>
        <v>0</v>
      </c>
      <c r="J142" s="29"/>
    </row>
    <row r="143" spans="1:16" x14ac:dyDescent="0.25">
      <c r="A143" s="30" t="s">
        <v>42</v>
      </c>
      <c r="B143" s="30">
        <v>33</v>
      </c>
      <c r="C143" s="31" t="s">
        <v>241</v>
      </c>
      <c r="D143" s="30" t="s">
        <v>44</v>
      </c>
      <c r="E143" s="32" t="s">
        <v>242</v>
      </c>
      <c r="F143" s="33" t="s">
        <v>96</v>
      </c>
      <c r="G143" s="34">
        <v>2.8</v>
      </c>
      <c r="H143" s="35">
        <v>0</v>
      </c>
      <c r="I143" s="36">
        <f>ROUND(G143*H143,P4)</f>
        <v>0</v>
      </c>
      <c r="J143" s="33" t="s">
        <v>47</v>
      </c>
      <c r="O143" s="37">
        <f>I143*0.21</f>
        <v>0</v>
      </c>
      <c r="P143">
        <v>3</v>
      </c>
    </row>
    <row r="144" spans="1:16" x14ac:dyDescent="0.25">
      <c r="A144" s="30" t="s">
        <v>48</v>
      </c>
      <c r="B144" s="38"/>
      <c r="E144" s="39" t="s">
        <v>44</v>
      </c>
      <c r="J144" s="40"/>
    </row>
    <row r="145" spans="1:16" x14ac:dyDescent="0.25">
      <c r="A145" s="30" t="s">
        <v>49</v>
      </c>
      <c r="B145" s="38"/>
      <c r="E145" s="41" t="s">
        <v>243</v>
      </c>
      <c r="J145" s="40"/>
    </row>
    <row r="146" spans="1:16" ht="409.5" x14ac:dyDescent="0.25">
      <c r="A146" s="30" t="s">
        <v>51</v>
      </c>
      <c r="B146" s="38"/>
      <c r="E146" s="32" t="s">
        <v>244</v>
      </c>
      <c r="J146" s="40"/>
    </row>
    <row r="147" spans="1:16" x14ac:dyDescent="0.25">
      <c r="A147" s="24" t="s">
        <v>39</v>
      </c>
      <c r="B147" s="25"/>
      <c r="C147" s="26" t="s">
        <v>245</v>
      </c>
      <c r="D147" s="27"/>
      <c r="E147" s="24" t="s">
        <v>246</v>
      </c>
      <c r="F147" s="27"/>
      <c r="G147" s="27"/>
      <c r="H147" s="27"/>
      <c r="I147" s="28">
        <f>SUMIFS(I148:I175,A148:A175,"P")</f>
        <v>0</v>
      </c>
      <c r="J147" s="29"/>
    </row>
    <row r="148" spans="1:16" ht="30" x14ac:dyDescent="0.25">
      <c r="A148" s="30" t="s">
        <v>42</v>
      </c>
      <c r="B148" s="30">
        <v>34</v>
      </c>
      <c r="C148" s="31" t="s">
        <v>247</v>
      </c>
      <c r="D148" s="30" t="s">
        <v>44</v>
      </c>
      <c r="E148" s="32" t="s">
        <v>248</v>
      </c>
      <c r="F148" s="33" t="s">
        <v>107</v>
      </c>
      <c r="G148" s="34">
        <v>28</v>
      </c>
      <c r="H148" s="35">
        <v>0</v>
      </c>
      <c r="I148" s="36">
        <f>ROUND(G148*H148,P4)</f>
        <v>0</v>
      </c>
      <c r="J148" s="33" t="s">
        <v>47</v>
      </c>
      <c r="O148" s="37">
        <f>I148*0.21</f>
        <v>0</v>
      </c>
      <c r="P148">
        <v>3</v>
      </c>
    </row>
    <row r="149" spans="1:16" x14ac:dyDescent="0.25">
      <c r="A149" s="30" t="s">
        <v>48</v>
      </c>
      <c r="B149" s="38"/>
      <c r="E149" s="39" t="s">
        <v>44</v>
      </c>
      <c r="J149" s="40"/>
    </row>
    <row r="150" spans="1:16" ht="30" x14ac:dyDescent="0.25">
      <c r="A150" s="30" t="s">
        <v>49</v>
      </c>
      <c r="B150" s="38"/>
      <c r="E150" s="41" t="s">
        <v>385</v>
      </c>
      <c r="J150" s="40"/>
    </row>
    <row r="151" spans="1:16" ht="270" x14ac:dyDescent="0.25">
      <c r="A151" s="30" t="s">
        <v>51</v>
      </c>
      <c r="B151" s="38"/>
      <c r="E151" s="32" t="s">
        <v>250</v>
      </c>
      <c r="J151" s="40"/>
    </row>
    <row r="152" spans="1:16" ht="30" x14ac:dyDescent="0.25">
      <c r="A152" s="30" t="s">
        <v>42</v>
      </c>
      <c r="B152" s="30">
        <v>35</v>
      </c>
      <c r="C152" s="31" t="s">
        <v>251</v>
      </c>
      <c r="D152" s="30" t="s">
        <v>44</v>
      </c>
      <c r="E152" s="32" t="s">
        <v>252</v>
      </c>
      <c r="F152" s="33" t="s">
        <v>107</v>
      </c>
      <c r="G152" s="34">
        <v>6</v>
      </c>
      <c r="H152" s="35">
        <v>0</v>
      </c>
      <c r="I152" s="36">
        <f>ROUND(G152*H152,P4)</f>
        <v>0</v>
      </c>
      <c r="J152" s="33" t="s">
        <v>47</v>
      </c>
      <c r="O152" s="37">
        <f>I152*0.21</f>
        <v>0</v>
      </c>
      <c r="P152">
        <v>3</v>
      </c>
    </row>
    <row r="153" spans="1:16" x14ac:dyDescent="0.25">
      <c r="A153" s="30" t="s">
        <v>48</v>
      </c>
      <c r="B153" s="38"/>
      <c r="E153" s="39" t="s">
        <v>44</v>
      </c>
      <c r="J153" s="40"/>
    </row>
    <row r="154" spans="1:16" ht="30" x14ac:dyDescent="0.25">
      <c r="A154" s="30" t="s">
        <v>49</v>
      </c>
      <c r="B154" s="38"/>
      <c r="E154" s="41" t="s">
        <v>386</v>
      </c>
      <c r="J154" s="40"/>
    </row>
    <row r="155" spans="1:16" ht="270" x14ac:dyDescent="0.25">
      <c r="A155" s="30" t="s">
        <v>51</v>
      </c>
      <c r="B155" s="38"/>
      <c r="E155" s="32" t="s">
        <v>250</v>
      </c>
      <c r="J155" s="40"/>
    </row>
    <row r="156" spans="1:16" ht="30" x14ac:dyDescent="0.25">
      <c r="A156" s="30" t="s">
        <v>42</v>
      </c>
      <c r="B156" s="30">
        <v>36</v>
      </c>
      <c r="C156" s="31" t="s">
        <v>387</v>
      </c>
      <c r="D156" s="30" t="s">
        <v>44</v>
      </c>
      <c r="E156" s="32" t="s">
        <v>388</v>
      </c>
      <c r="F156" s="33" t="s">
        <v>107</v>
      </c>
      <c r="G156" s="34">
        <v>93.15</v>
      </c>
      <c r="H156" s="35">
        <v>0</v>
      </c>
      <c r="I156" s="36">
        <f>ROUND(G156*H156,P4)</f>
        <v>0</v>
      </c>
      <c r="J156" s="33" t="s">
        <v>47</v>
      </c>
      <c r="O156" s="37">
        <f>I156*0.21</f>
        <v>0</v>
      </c>
      <c r="P156">
        <v>3</v>
      </c>
    </row>
    <row r="157" spans="1:16" x14ac:dyDescent="0.25">
      <c r="A157" s="30" t="s">
        <v>48</v>
      </c>
      <c r="B157" s="38"/>
      <c r="E157" s="39" t="s">
        <v>44</v>
      </c>
      <c r="J157" s="40"/>
    </row>
    <row r="158" spans="1:16" ht="60" x14ac:dyDescent="0.25">
      <c r="A158" s="30" t="s">
        <v>49</v>
      </c>
      <c r="B158" s="38"/>
      <c r="E158" s="41" t="s">
        <v>389</v>
      </c>
      <c r="J158" s="40"/>
    </row>
    <row r="159" spans="1:16" ht="300" x14ac:dyDescent="0.25">
      <c r="A159" s="30" t="s">
        <v>51</v>
      </c>
      <c r="B159" s="38"/>
      <c r="E159" s="32" t="s">
        <v>390</v>
      </c>
      <c r="J159" s="40"/>
    </row>
    <row r="160" spans="1:16" x14ac:dyDescent="0.25">
      <c r="A160" s="30" t="s">
        <v>42</v>
      </c>
      <c r="B160" s="30">
        <v>37</v>
      </c>
      <c r="C160" s="31" t="s">
        <v>391</v>
      </c>
      <c r="D160" s="30" t="s">
        <v>44</v>
      </c>
      <c r="E160" s="32" t="s">
        <v>392</v>
      </c>
      <c r="F160" s="33" t="s">
        <v>107</v>
      </c>
      <c r="G160" s="34">
        <v>33.75</v>
      </c>
      <c r="H160" s="35">
        <v>0</v>
      </c>
      <c r="I160" s="36">
        <f>ROUND(G160*H160,P4)</f>
        <v>0</v>
      </c>
      <c r="J160" s="33" t="s">
        <v>47</v>
      </c>
      <c r="O160" s="37">
        <f>I160*0.21</f>
        <v>0</v>
      </c>
      <c r="P160">
        <v>3</v>
      </c>
    </row>
    <row r="161" spans="1:16" x14ac:dyDescent="0.25">
      <c r="A161" s="30" t="s">
        <v>48</v>
      </c>
      <c r="B161" s="38"/>
      <c r="E161" s="39" t="s">
        <v>44</v>
      </c>
      <c r="J161" s="40"/>
    </row>
    <row r="162" spans="1:16" x14ac:dyDescent="0.25">
      <c r="A162" s="30" t="s">
        <v>49</v>
      </c>
      <c r="B162" s="38"/>
      <c r="E162" s="41" t="s">
        <v>393</v>
      </c>
      <c r="J162" s="40"/>
    </row>
    <row r="163" spans="1:16" ht="45" x14ac:dyDescent="0.25">
      <c r="A163" s="30" t="s">
        <v>51</v>
      </c>
      <c r="B163" s="38"/>
      <c r="E163" s="32" t="s">
        <v>257</v>
      </c>
      <c r="J163" s="40"/>
    </row>
    <row r="164" spans="1:16" x14ac:dyDescent="0.25">
      <c r="A164" s="30" t="s">
        <v>42</v>
      </c>
      <c r="B164" s="30">
        <v>38</v>
      </c>
      <c r="C164" s="31" t="s">
        <v>254</v>
      </c>
      <c r="D164" s="30" t="s">
        <v>44</v>
      </c>
      <c r="E164" s="32" t="s">
        <v>255</v>
      </c>
      <c r="F164" s="33" t="s">
        <v>107</v>
      </c>
      <c r="G164" s="34">
        <v>91.75</v>
      </c>
      <c r="H164" s="35">
        <v>0</v>
      </c>
      <c r="I164" s="36">
        <f>ROUND(G164*H164,P4)</f>
        <v>0</v>
      </c>
      <c r="J164" s="33" t="s">
        <v>47</v>
      </c>
      <c r="O164" s="37">
        <f>I164*0.21</f>
        <v>0</v>
      </c>
      <c r="P164">
        <v>3</v>
      </c>
    </row>
    <row r="165" spans="1:16" x14ac:dyDescent="0.25">
      <c r="A165" s="30" t="s">
        <v>48</v>
      </c>
      <c r="B165" s="38"/>
      <c r="E165" s="39" t="s">
        <v>44</v>
      </c>
      <c r="J165" s="40"/>
    </row>
    <row r="166" spans="1:16" ht="60" x14ac:dyDescent="0.25">
      <c r="A166" s="30" t="s">
        <v>49</v>
      </c>
      <c r="B166" s="38"/>
      <c r="E166" s="41" t="s">
        <v>394</v>
      </c>
      <c r="J166" s="40"/>
    </row>
    <row r="167" spans="1:16" ht="45" x14ac:dyDescent="0.25">
      <c r="A167" s="30" t="s">
        <v>51</v>
      </c>
      <c r="B167" s="38"/>
      <c r="E167" s="32" t="s">
        <v>257</v>
      </c>
      <c r="J167" s="40"/>
    </row>
    <row r="168" spans="1:16" x14ac:dyDescent="0.25">
      <c r="A168" s="30" t="s">
        <v>42</v>
      </c>
      <c r="B168" s="30">
        <v>39</v>
      </c>
      <c r="C168" s="31" t="s">
        <v>258</v>
      </c>
      <c r="D168" s="30" t="s">
        <v>44</v>
      </c>
      <c r="E168" s="32" t="s">
        <v>259</v>
      </c>
      <c r="F168" s="33" t="s">
        <v>107</v>
      </c>
      <c r="G168" s="34">
        <v>27</v>
      </c>
      <c r="H168" s="35">
        <v>0</v>
      </c>
      <c r="I168" s="36">
        <f>ROUND(G168*H168,P4)</f>
        <v>0</v>
      </c>
      <c r="J168" s="33" t="s">
        <v>47</v>
      </c>
      <c r="O168" s="37">
        <f>I168*0.21</f>
        <v>0</v>
      </c>
      <c r="P168">
        <v>3</v>
      </c>
    </row>
    <row r="169" spans="1:16" x14ac:dyDescent="0.25">
      <c r="A169" s="30" t="s">
        <v>48</v>
      </c>
      <c r="B169" s="38"/>
      <c r="E169" s="39" t="s">
        <v>44</v>
      </c>
      <c r="J169" s="40"/>
    </row>
    <row r="170" spans="1:16" x14ac:dyDescent="0.25">
      <c r="A170" s="30" t="s">
        <v>49</v>
      </c>
      <c r="B170" s="38"/>
      <c r="E170" s="41" t="s">
        <v>395</v>
      </c>
      <c r="J170" s="40"/>
    </row>
    <row r="171" spans="1:16" ht="60" x14ac:dyDescent="0.25">
      <c r="A171" s="30" t="s">
        <v>51</v>
      </c>
      <c r="B171" s="38"/>
      <c r="E171" s="32" t="s">
        <v>261</v>
      </c>
      <c r="J171" s="40"/>
    </row>
    <row r="172" spans="1:16" x14ac:dyDescent="0.25">
      <c r="A172" s="30" t="s">
        <v>42</v>
      </c>
      <c r="B172" s="30">
        <v>40</v>
      </c>
      <c r="C172" s="31" t="s">
        <v>265</v>
      </c>
      <c r="D172" s="30" t="s">
        <v>44</v>
      </c>
      <c r="E172" s="32" t="s">
        <v>266</v>
      </c>
      <c r="F172" s="33" t="s">
        <v>107</v>
      </c>
      <c r="G172" s="34">
        <v>8.1</v>
      </c>
      <c r="H172" s="35">
        <v>0</v>
      </c>
      <c r="I172" s="36">
        <f>ROUND(G172*H172,P4)</f>
        <v>0</v>
      </c>
      <c r="J172" s="33" t="s">
        <v>47</v>
      </c>
      <c r="O172" s="37">
        <f>I172*0.21</f>
        <v>0</v>
      </c>
      <c r="P172">
        <v>3</v>
      </c>
    </row>
    <row r="173" spans="1:16" x14ac:dyDescent="0.25">
      <c r="A173" s="30" t="s">
        <v>48</v>
      </c>
      <c r="B173" s="38"/>
      <c r="E173" s="39" t="s">
        <v>44</v>
      </c>
      <c r="J173" s="40"/>
    </row>
    <row r="174" spans="1:16" ht="30" x14ac:dyDescent="0.25">
      <c r="A174" s="30" t="s">
        <v>49</v>
      </c>
      <c r="B174" s="38"/>
      <c r="E174" s="41" t="s">
        <v>396</v>
      </c>
      <c r="J174" s="40"/>
    </row>
    <row r="175" spans="1:16" ht="60" x14ac:dyDescent="0.25">
      <c r="A175" s="30" t="s">
        <v>51</v>
      </c>
      <c r="B175" s="38"/>
      <c r="E175" s="32" t="s">
        <v>261</v>
      </c>
      <c r="J175" s="40"/>
    </row>
    <row r="176" spans="1:16" x14ac:dyDescent="0.25">
      <c r="A176" s="24" t="s">
        <v>39</v>
      </c>
      <c r="B176" s="25"/>
      <c r="C176" s="26" t="s">
        <v>118</v>
      </c>
      <c r="D176" s="27"/>
      <c r="E176" s="24" t="s">
        <v>119</v>
      </c>
      <c r="F176" s="27"/>
      <c r="G176" s="27"/>
      <c r="H176" s="27"/>
      <c r="I176" s="28">
        <f>SUMIFS(I177:I252,A177:A252,"P")</f>
        <v>0</v>
      </c>
      <c r="J176" s="29"/>
    </row>
    <row r="177" spans="1:16" x14ac:dyDescent="0.25">
      <c r="A177" s="30" t="s">
        <v>42</v>
      </c>
      <c r="B177" s="30">
        <v>41</v>
      </c>
      <c r="C177" s="31" t="s">
        <v>397</v>
      </c>
      <c r="D177" s="30" t="s">
        <v>44</v>
      </c>
      <c r="E177" s="32" t="s">
        <v>398</v>
      </c>
      <c r="F177" s="33" t="s">
        <v>122</v>
      </c>
      <c r="G177" s="34">
        <v>12</v>
      </c>
      <c r="H177" s="35">
        <v>0</v>
      </c>
      <c r="I177" s="36">
        <f>ROUND(G177*H177,P4)</f>
        <v>0</v>
      </c>
      <c r="J177" s="33" t="s">
        <v>47</v>
      </c>
      <c r="O177" s="37">
        <f>I177*0.21</f>
        <v>0</v>
      </c>
      <c r="P177">
        <v>3</v>
      </c>
    </row>
    <row r="178" spans="1:16" x14ac:dyDescent="0.25">
      <c r="A178" s="30" t="s">
        <v>48</v>
      </c>
      <c r="B178" s="38"/>
      <c r="E178" s="39" t="s">
        <v>44</v>
      </c>
      <c r="J178" s="40"/>
    </row>
    <row r="179" spans="1:16" x14ac:dyDescent="0.25">
      <c r="A179" s="30" t="s">
        <v>49</v>
      </c>
      <c r="B179" s="38"/>
      <c r="E179" s="41" t="s">
        <v>399</v>
      </c>
      <c r="J179" s="40"/>
    </row>
    <row r="180" spans="1:16" ht="75" x14ac:dyDescent="0.25">
      <c r="A180" s="30" t="s">
        <v>51</v>
      </c>
      <c r="B180" s="38"/>
      <c r="E180" s="32" t="s">
        <v>400</v>
      </c>
      <c r="J180" s="40"/>
    </row>
    <row r="181" spans="1:16" x14ac:dyDescent="0.25">
      <c r="A181" s="30" t="s">
        <v>42</v>
      </c>
      <c r="B181" s="30">
        <v>42</v>
      </c>
      <c r="C181" s="31" t="s">
        <v>401</v>
      </c>
      <c r="D181" s="30" t="s">
        <v>44</v>
      </c>
      <c r="E181" s="32" t="s">
        <v>402</v>
      </c>
      <c r="F181" s="33" t="s">
        <v>122</v>
      </c>
      <c r="G181" s="34">
        <v>14</v>
      </c>
      <c r="H181" s="35">
        <v>0</v>
      </c>
      <c r="I181" s="36">
        <f>ROUND(G181*H181,P4)</f>
        <v>0</v>
      </c>
      <c r="J181" s="33" t="s">
        <v>47</v>
      </c>
      <c r="O181" s="37">
        <f>I181*0.21</f>
        <v>0</v>
      </c>
      <c r="P181">
        <v>3</v>
      </c>
    </row>
    <row r="182" spans="1:16" x14ac:dyDescent="0.25">
      <c r="A182" s="30" t="s">
        <v>48</v>
      </c>
      <c r="B182" s="38"/>
      <c r="E182" s="39" t="s">
        <v>44</v>
      </c>
      <c r="J182" s="40"/>
    </row>
    <row r="183" spans="1:16" x14ac:dyDescent="0.25">
      <c r="A183" s="30" t="s">
        <v>49</v>
      </c>
      <c r="B183" s="38"/>
      <c r="E183" s="41" t="s">
        <v>403</v>
      </c>
      <c r="J183" s="40"/>
    </row>
    <row r="184" spans="1:16" ht="45" x14ac:dyDescent="0.25">
      <c r="A184" s="30" t="s">
        <v>51</v>
      </c>
      <c r="B184" s="38"/>
      <c r="E184" s="32" t="s">
        <v>128</v>
      </c>
      <c r="J184" s="40"/>
    </row>
    <row r="185" spans="1:16" ht="30" x14ac:dyDescent="0.25">
      <c r="A185" s="30" t="s">
        <v>42</v>
      </c>
      <c r="B185" s="30">
        <v>43</v>
      </c>
      <c r="C185" s="31" t="s">
        <v>120</v>
      </c>
      <c r="D185" s="30" t="s">
        <v>44</v>
      </c>
      <c r="E185" s="32" t="s">
        <v>121</v>
      </c>
      <c r="F185" s="33" t="s">
        <v>122</v>
      </c>
      <c r="G185" s="34">
        <v>24</v>
      </c>
      <c r="H185" s="35">
        <v>0</v>
      </c>
      <c r="I185" s="36">
        <f>ROUND(G185*H185,P4)</f>
        <v>0</v>
      </c>
      <c r="J185" s="30"/>
      <c r="O185" s="37">
        <f>I185*0.21</f>
        <v>0</v>
      </c>
      <c r="P185">
        <v>3</v>
      </c>
    </row>
    <row r="186" spans="1:16" ht="45" x14ac:dyDescent="0.25">
      <c r="A186" s="30" t="s">
        <v>48</v>
      </c>
      <c r="B186" s="38"/>
      <c r="E186" s="32" t="s">
        <v>123</v>
      </c>
      <c r="J186" s="40"/>
    </row>
    <row r="187" spans="1:16" x14ac:dyDescent="0.25">
      <c r="A187" s="30" t="s">
        <v>49</v>
      </c>
      <c r="B187" s="38"/>
      <c r="E187" s="41" t="s">
        <v>268</v>
      </c>
      <c r="J187" s="40"/>
    </row>
    <row r="188" spans="1:16" ht="165" x14ac:dyDescent="0.25">
      <c r="A188" s="30" t="s">
        <v>51</v>
      </c>
      <c r="B188" s="38"/>
      <c r="E188" s="32" t="s">
        <v>125</v>
      </c>
      <c r="J188" s="40"/>
    </row>
    <row r="189" spans="1:16" ht="30" x14ac:dyDescent="0.25">
      <c r="A189" s="30" t="s">
        <v>42</v>
      </c>
      <c r="B189" s="30">
        <v>44</v>
      </c>
      <c r="C189" s="31" t="s">
        <v>126</v>
      </c>
      <c r="D189" s="30" t="s">
        <v>44</v>
      </c>
      <c r="E189" s="32" t="s">
        <v>127</v>
      </c>
      <c r="F189" s="33" t="s">
        <v>122</v>
      </c>
      <c r="G189" s="34">
        <v>14</v>
      </c>
      <c r="H189" s="35">
        <v>0</v>
      </c>
      <c r="I189" s="36">
        <f>ROUND(G189*H189,P4)</f>
        <v>0</v>
      </c>
      <c r="J189" s="33" t="s">
        <v>47</v>
      </c>
      <c r="O189" s="37">
        <f>I189*0.21</f>
        <v>0</v>
      </c>
      <c r="P189">
        <v>3</v>
      </c>
    </row>
    <row r="190" spans="1:16" x14ac:dyDescent="0.25">
      <c r="A190" s="30" t="s">
        <v>48</v>
      </c>
      <c r="B190" s="38"/>
      <c r="E190" s="39" t="s">
        <v>44</v>
      </c>
      <c r="J190" s="40"/>
    </row>
    <row r="191" spans="1:16" x14ac:dyDescent="0.25">
      <c r="A191" s="30" t="s">
        <v>49</v>
      </c>
      <c r="B191" s="38"/>
      <c r="E191" s="41" t="s">
        <v>404</v>
      </c>
      <c r="J191" s="40"/>
    </row>
    <row r="192" spans="1:16" ht="45" x14ac:dyDescent="0.25">
      <c r="A192" s="30" t="s">
        <v>51</v>
      </c>
      <c r="B192" s="38"/>
      <c r="E192" s="32" t="s">
        <v>128</v>
      </c>
      <c r="J192" s="40"/>
    </row>
    <row r="193" spans="1:16" ht="30" x14ac:dyDescent="0.25">
      <c r="A193" s="30" t="s">
        <v>42</v>
      </c>
      <c r="B193" s="30">
        <v>45</v>
      </c>
      <c r="C193" s="31" t="s">
        <v>270</v>
      </c>
      <c r="D193" s="30" t="s">
        <v>44</v>
      </c>
      <c r="E193" s="32" t="s">
        <v>271</v>
      </c>
      <c r="F193" s="33" t="s">
        <v>122</v>
      </c>
      <c r="G193" s="34">
        <v>28</v>
      </c>
      <c r="H193" s="35">
        <v>0</v>
      </c>
      <c r="I193" s="36">
        <f>ROUND(G193*H193,P4)</f>
        <v>0</v>
      </c>
      <c r="J193" s="33" t="s">
        <v>47</v>
      </c>
      <c r="O193" s="37">
        <f>I193*0.21</f>
        <v>0</v>
      </c>
      <c r="P193">
        <v>3</v>
      </c>
    </row>
    <row r="194" spans="1:16" x14ac:dyDescent="0.25">
      <c r="A194" s="30" t="s">
        <v>48</v>
      </c>
      <c r="B194" s="38"/>
      <c r="E194" s="39" t="s">
        <v>44</v>
      </c>
      <c r="J194" s="40"/>
    </row>
    <row r="195" spans="1:16" x14ac:dyDescent="0.25">
      <c r="A195" s="30" t="s">
        <v>49</v>
      </c>
      <c r="B195" s="38"/>
      <c r="E195" s="41" t="s">
        <v>405</v>
      </c>
      <c r="J195" s="40"/>
    </row>
    <row r="196" spans="1:16" ht="135" x14ac:dyDescent="0.25">
      <c r="A196" s="30" t="s">
        <v>51</v>
      </c>
      <c r="B196" s="38"/>
      <c r="E196" s="32" t="s">
        <v>273</v>
      </c>
      <c r="J196" s="40"/>
    </row>
    <row r="197" spans="1:16" ht="30" x14ac:dyDescent="0.25">
      <c r="A197" s="30" t="s">
        <v>42</v>
      </c>
      <c r="B197" s="30">
        <v>46</v>
      </c>
      <c r="C197" s="31" t="s">
        <v>277</v>
      </c>
      <c r="D197" s="30" t="s">
        <v>44</v>
      </c>
      <c r="E197" s="32" t="s">
        <v>278</v>
      </c>
      <c r="F197" s="33" t="s">
        <v>60</v>
      </c>
      <c r="G197" s="34">
        <v>2</v>
      </c>
      <c r="H197" s="35">
        <v>0</v>
      </c>
      <c r="I197" s="36">
        <f>ROUND(G197*H197,P4)</f>
        <v>0</v>
      </c>
      <c r="J197" s="33" t="s">
        <v>47</v>
      </c>
      <c r="O197" s="37">
        <f>I197*0.21</f>
        <v>0</v>
      </c>
      <c r="P197">
        <v>3</v>
      </c>
    </row>
    <row r="198" spans="1:16" x14ac:dyDescent="0.25">
      <c r="A198" s="30" t="s">
        <v>48</v>
      </c>
      <c r="B198" s="38"/>
      <c r="E198" s="39" t="s">
        <v>44</v>
      </c>
      <c r="J198" s="40"/>
    </row>
    <row r="199" spans="1:16" x14ac:dyDescent="0.25">
      <c r="A199" s="30" t="s">
        <v>49</v>
      </c>
      <c r="B199" s="38"/>
      <c r="E199" s="41" t="s">
        <v>279</v>
      </c>
      <c r="J199" s="40"/>
    </row>
    <row r="200" spans="1:16" ht="30" x14ac:dyDescent="0.25">
      <c r="A200" s="30" t="s">
        <v>51</v>
      </c>
      <c r="B200" s="38"/>
      <c r="E200" s="32" t="s">
        <v>280</v>
      </c>
      <c r="J200" s="40"/>
    </row>
    <row r="201" spans="1:16" ht="30" x14ac:dyDescent="0.25">
      <c r="A201" s="30" t="s">
        <v>42</v>
      </c>
      <c r="B201" s="30">
        <v>47</v>
      </c>
      <c r="C201" s="31" t="s">
        <v>281</v>
      </c>
      <c r="D201" s="30" t="s">
        <v>44</v>
      </c>
      <c r="E201" s="32" t="s">
        <v>282</v>
      </c>
      <c r="F201" s="33" t="s">
        <v>60</v>
      </c>
      <c r="G201" s="34">
        <v>1</v>
      </c>
      <c r="H201" s="35">
        <v>0</v>
      </c>
      <c r="I201" s="36">
        <f>ROUND(G201*H201,P4)</f>
        <v>0</v>
      </c>
      <c r="J201" s="33" t="s">
        <v>47</v>
      </c>
      <c r="O201" s="37">
        <f>I201*0.21</f>
        <v>0</v>
      </c>
      <c r="P201">
        <v>3</v>
      </c>
    </row>
    <row r="202" spans="1:16" x14ac:dyDescent="0.25">
      <c r="A202" s="30" t="s">
        <v>48</v>
      </c>
      <c r="B202" s="38"/>
      <c r="E202" s="39" t="s">
        <v>44</v>
      </c>
      <c r="J202" s="40"/>
    </row>
    <row r="203" spans="1:16" x14ac:dyDescent="0.25">
      <c r="A203" s="30" t="s">
        <v>49</v>
      </c>
      <c r="B203" s="38"/>
      <c r="E203" s="41" t="s">
        <v>283</v>
      </c>
      <c r="J203" s="40"/>
    </row>
    <row r="204" spans="1:16" ht="30" x14ac:dyDescent="0.25">
      <c r="A204" s="30" t="s">
        <v>51</v>
      </c>
      <c r="B204" s="38"/>
      <c r="E204" s="32" t="s">
        <v>284</v>
      </c>
      <c r="J204" s="40"/>
    </row>
    <row r="205" spans="1:16" x14ac:dyDescent="0.25">
      <c r="A205" s="30" t="s">
        <v>42</v>
      </c>
      <c r="B205" s="30">
        <v>48</v>
      </c>
      <c r="C205" s="31" t="s">
        <v>285</v>
      </c>
      <c r="D205" s="30" t="s">
        <v>44</v>
      </c>
      <c r="E205" s="32" t="s">
        <v>286</v>
      </c>
      <c r="F205" s="33" t="s">
        <v>60</v>
      </c>
      <c r="G205" s="34">
        <v>4</v>
      </c>
      <c r="H205" s="35">
        <v>0</v>
      </c>
      <c r="I205" s="36">
        <f>ROUND(G205*H205,P4)</f>
        <v>0</v>
      </c>
      <c r="J205" s="33" t="s">
        <v>47</v>
      </c>
      <c r="O205" s="37">
        <f>I205*0.21</f>
        <v>0</v>
      </c>
      <c r="P205">
        <v>3</v>
      </c>
    </row>
    <row r="206" spans="1:16" x14ac:dyDescent="0.25">
      <c r="A206" s="30" t="s">
        <v>48</v>
      </c>
      <c r="B206" s="38"/>
      <c r="E206" s="39" t="s">
        <v>44</v>
      </c>
      <c r="J206" s="40"/>
    </row>
    <row r="207" spans="1:16" ht="45" x14ac:dyDescent="0.25">
      <c r="A207" s="30" t="s">
        <v>49</v>
      </c>
      <c r="B207" s="38"/>
      <c r="E207" s="41" t="s">
        <v>287</v>
      </c>
      <c r="J207" s="40"/>
    </row>
    <row r="208" spans="1:16" ht="30" x14ac:dyDescent="0.25">
      <c r="A208" s="30" t="s">
        <v>51</v>
      </c>
      <c r="B208" s="38"/>
      <c r="E208" s="32" t="s">
        <v>280</v>
      </c>
      <c r="J208" s="40"/>
    </row>
    <row r="209" spans="1:16" x14ac:dyDescent="0.25">
      <c r="A209" s="30" t="s">
        <v>42</v>
      </c>
      <c r="B209" s="30">
        <v>49</v>
      </c>
      <c r="C209" s="31" t="s">
        <v>288</v>
      </c>
      <c r="D209" s="30" t="s">
        <v>44</v>
      </c>
      <c r="E209" s="32" t="s">
        <v>289</v>
      </c>
      <c r="F209" s="33" t="s">
        <v>60</v>
      </c>
      <c r="G209" s="34">
        <v>3</v>
      </c>
      <c r="H209" s="35">
        <v>0</v>
      </c>
      <c r="I209" s="36">
        <f>ROUND(G209*H209,P4)</f>
        <v>0</v>
      </c>
      <c r="J209" s="33" t="s">
        <v>47</v>
      </c>
      <c r="O209" s="37">
        <f>I209*0.21</f>
        <v>0</v>
      </c>
      <c r="P209">
        <v>3</v>
      </c>
    </row>
    <row r="210" spans="1:16" x14ac:dyDescent="0.25">
      <c r="A210" s="30" t="s">
        <v>48</v>
      </c>
      <c r="B210" s="38"/>
      <c r="E210" s="39" t="s">
        <v>44</v>
      </c>
      <c r="J210" s="40"/>
    </row>
    <row r="211" spans="1:16" ht="45" x14ac:dyDescent="0.25">
      <c r="A211" s="30" t="s">
        <v>49</v>
      </c>
      <c r="B211" s="38"/>
      <c r="E211" s="41" t="s">
        <v>290</v>
      </c>
      <c r="J211" s="40"/>
    </row>
    <row r="212" spans="1:16" ht="30" x14ac:dyDescent="0.25">
      <c r="A212" s="30" t="s">
        <v>51</v>
      </c>
      <c r="B212" s="38"/>
      <c r="E212" s="32" t="s">
        <v>284</v>
      </c>
      <c r="J212" s="40"/>
    </row>
    <row r="213" spans="1:16" ht="30" x14ac:dyDescent="0.25">
      <c r="A213" s="30" t="s">
        <v>42</v>
      </c>
      <c r="B213" s="30">
        <v>50</v>
      </c>
      <c r="C213" s="31" t="s">
        <v>129</v>
      </c>
      <c r="D213" s="30" t="s">
        <v>44</v>
      </c>
      <c r="E213" s="32" t="s">
        <v>130</v>
      </c>
      <c r="F213" s="33" t="s">
        <v>107</v>
      </c>
      <c r="G213" s="34">
        <v>10.938000000000001</v>
      </c>
      <c r="H213" s="35">
        <v>0</v>
      </c>
      <c r="I213" s="36">
        <f>ROUND(G213*H213,P4)</f>
        <v>0</v>
      </c>
      <c r="J213" s="33" t="s">
        <v>47</v>
      </c>
      <c r="O213" s="37">
        <f>I213*0.21</f>
        <v>0</v>
      </c>
      <c r="P213">
        <v>3</v>
      </c>
    </row>
    <row r="214" spans="1:16" x14ac:dyDescent="0.25">
      <c r="A214" s="30" t="s">
        <v>48</v>
      </c>
      <c r="B214" s="38"/>
      <c r="E214" s="39" t="s">
        <v>44</v>
      </c>
      <c r="J214" s="40"/>
    </row>
    <row r="215" spans="1:16" x14ac:dyDescent="0.25">
      <c r="A215" s="30" t="s">
        <v>49</v>
      </c>
      <c r="B215" s="38"/>
      <c r="E215" s="41" t="s">
        <v>406</v>
      </c>
      <c r="J215" s="40"/>
    </row>
    <row r="216" spans="1:16" ht="60" x14ac:dyDescent="0.25">
      <c r="A216" s="30" t="s">
        <v>51</v>
      </c>
      <c r="B216" s="38"/>
      <c r="E216" s="32" t="s">
        <v>132</v>
      </c>
      <c r="J216" s="40"/>
    </row>
    <row r="217" spans="1:16" ht="30" x14ac:dyDescent="0.25">
      <c r="A217" s="30" t="s">
        <v>42</v>
      </c>
      <c r="B217" s="30">
        <v>51</v>
      </c>
      <c r="C217" s="31" t="s">
        <v>292</v>
      </c>
      <c r="D217" s="30" t="s">
        <v>44</v>
      </c>
      <c r="E217" s="32" t="s">
        <v>293</v>
      </c>
      <c r="F217" s="33" t="s">
        <v>122</v>
      </c>
      <c r="G217" s="34">
        <v>8</v>
      </c>
      <c r="H217" s="35">
        <v>0</v>
      </c>
      <c r="I217" s="36">
        <f>ROUND(G217*H217,P4)</f>
        <v>0</v>
      </c>
      <c r="J217" s="33" t="s">
        <v>47</v>
      </c>
      <c r="O217" s="37">
        <f>I217*0.21</f>
        <v>0</v>
      </c>
      <c r="P217">
        <v>3</v>
      </c>
    </row>
    <row r="218" spans="1:16" x14ac:dyDescent="0.25">
      <c r="A218" s="30" t="s">
        <v>48</v>
      </c>
      <c r="B218" s="38"/>
      <c r="E218" s="39" t="s">
        <v>44</v>
      </c>
      <c r="J218" s="40"/>
    </row>
    <row r="219" spans="1:16" x14ac:dyDescent="0.25">
      <c r="A219" s="30" t="s">
        <v>49</v>
      </c>
      <c r="B219" s="38"/>
      <c r="E219" s="41" t="s">
        <v>294</v>
      </c>
      <c r="J219" s="40"/>
    </row>
    <row r="220" spans="1:16" ht="60" x14ac:dyDescent="0.25">
      <c r="A220" s="30" t="s">
        <v>51</v>
      </c>
      <c r="B220" s="38"/>
      <c r="E220" s="32" t="s">
        <v>295</v>
      </c>
      <c r="J220" s="40"/>
    </row>
    <row r="221" spans="1:16" ht="30" x14ac:dyDescent="0.25">
      <c r="A221" s="30" t="s">
        <v>42</v>
      </c>
      <c r="B221" s="30">
        <v>52</v>
      </c>
      <c r="C221" s="31" t="s">
        <v>296</v>
      </c>
      <c r="D221" s="30" t="s">
        <v>44</v>
      </c>
      <c r="E221" s="32" t="s">
        <v>297</v>
      </c>
      <c r="F221" s="33" t="s">
        <v>122</v>
      </c>
      <c r="G221" s="34">
        <v>8</v>
      </c>
      <c r="H221" s="35">
        <v>0</v>
      </c>
      <c r="I221" s="36">
        <f>ROUND(G221*H221,P4)</f>
        <v>0</v>
      </c>
      <c r="J221" s="33" t="s">
        <v>47</v>
      </c>
      <c r="O221" s="37">
        <f>I221*0.21</f>
        <v>0</v>
      </c>
      <c r="P221">
        <v>3</v>
      </c>
    </row>
    <row r="222" spans="1:16" x14ac:dyDescent="0.25">
      <c r="A222" s="30" t="s">
        <v>48</v>
      </c>
      <c r="B222" s="38"/>
      <c r="E222" s="39" t="s">
        <v>44</v>
      </c>
      <c r="J222" s="40"/>
    </row>
    <row r="223" spans="1:16" x14ac:dyDescent="0.25">
      <c r="A223" s="30" t="s">
        <v>49</v>
      </c>
      <c r="B223" s="38"/>
      <c r="E223" s="41" t="s">
        <v>298</v>
      </c>
      <c r="J223" s="40"/>
    </row>
    <row r="224" spans="1:16" ht="60" x14ac:dyDescent="0.25">
      <c r="A224" s="30" t="s">
        <v>51</v>
      </c>
      <c r="B224" s="38"/>
      <c r="E224" s="32" t="s">
        <v>295</v>
      </c>
      <c r="J224" s="40"/>
    </row>
    <row r="225" spans="1:16" x14ac:dyDescent="0.25">
      <c r="A225" s="30" t="s">
        <v>42</v>
      </c>
      <c r="B225" s="30">
        <v>53</v>
      </c>
      <c r="C225" s="31" t="s">
        <v>407</v>
      </c>
      <c r="D225" s="30" t="s">
        <v>44</v>
      </c>
      <c r="E225" s="32" t="s">
        <v>408</v>
      </c>
      <c r="F225" s="33" t="s">
        <v>122</v>
      </c>
      <c r="G225" s="34">
        <v>15</v>
      </c>
      <c r="H225" s="35">
        <v>0</v>
      </c>
      <c r="I225" s="36">
        <f>ROUND(G225*H225,P4)</f>
        <v>0</v>
      </c>
      <c r="J225" s="33" t="s">
        <v>47</v>
      </c>
      <c r="O225" s="37">
        <f>I225*0.21</f>
        <v>0</v>
      </c>
      <c r="P225">
        <v>3</v>
      </c>
    </row>
    <row r="226" spans="1:16" x14ac:dyDescent="0.25">
      <c r="A226" s="30" t="s">
        <v>48</v>
      </c>
      <c r="B226" s="38"/>
      <c r="E226" s="39" t="s">
        <v>44</v>
      </c>
      <c r="J226" s="40"/>
    </row>
    <row r="227" spans="1:16" x14ac:dyDescent="0.25">
      <c r="A227" s="30" t="s">
        <v>49</v>
      </c>
      <c r="B227" s="38"/>
      <c r="E227" s="41" t="s">
        <v>409</v>
      </c>
      <c r="J227" s="40"/>
    </row>
    <row r="228" spans="1:16" ht="30" x14ac:dyDescent="0.25">
      <c r="A228" s="30" t="s">
        <v>51</v>
      </c>
      <c r="B228" s="38"/>
      <c r="E228" s="32" t="s">
        <v>302</v>
      </c>
      <c r="J228" s="40"/>
    </row>
    <row r="229" spans="1:16" x14ac:dyDescent="0.25">
      <c r="A229" s="30" t="s">
        <v>42</v>
      </c>
      <c r="B229" s="30">
        <v>54</v>
      </c>
      <c r="C229" s="31" t="s">
        <v>303</v>
      </c>
      <c r="D229" s="30" t="s">
        <v>44</v>
      </c>
      <c r="E229" s="32" t="s">
        <v>304</v>
      </c>
      <c r="F229" s="33" t="s">
        <v>122</v>
      </c>
      <c r="G229" s="34">
        <v>57.5</v>
      </c>
      <c r="H229" s="35">
        <v>0</v>
      </c>
      <c r="I229" s="36">
        <f>ROUND(G229*H229,P4)</f>
        <v>0</v>
      </c>
      <c r="J229" s="33" t="s">
        <v>47</v>
      </c>
      <c r="O229" s="37">
        <f>I229*0.21</f>
        <v>0</v>
      </c>
      <c r="P229">
        <v>3</v>
      </c>
    </row>
    <row r="230" spans="1:16" x14ac:dyDescent="0.25">
      <c r="A230" s="30" t="s">
        <v>48</v>
      </c>
      <c r="B230" s="38"/>
      <c r="E230" s="39" t="s">
        <v>44</v>
      </c>
      <c r="J230" s="40"/>
    </row>
    <row r="231" spans="1:16" ht="60" x14ac:dyDescent="0.25">
      <c r="A231" s="30" t="s">
        <v>49</v>
      </c>
      <c r="B231" s="38"/>
      <c r="E231" s="41" t="s">
        <v>342</v>
      </c>
      <c r="J231" s="40"/>
    </row>
    <row r="232" spans="1:16" ht="45" x14ac:dyDescent="0.25">
      <c r="A232" s="30" t="s">
        <v>51</v>
      </c>
      <c r="B232" s="38"/>
      <c r="E232" s="32" t="s">
        <v>305</v>
      </c>
      <c r="J232" s="40"/>
    </row>
    <row r="233" spans="1:16" ht="30" x14ac:dyDescent="0.25">
      <c r="A233" s="30" t="s">
        <v>42</v>
      </c>
      <c r="B233" s="30">
        <v>55</v>
      </c>
      <c r="C233" s="31" t="s">
        <v>410</v>
      </c>
      <c r="D233" s="30" t="s">
        <v>44</v>
      </c>
      <c r="E233" s="32" t="s">
        <v>411</v>
      </c>
      <c r="F233" s="33" t="s">
        <v>122</v>
      </c>
      <c r="G233" s="34">
        <v>7.42</v>
      </c>
      <c r="H233" s="35">
        <v>0</v>
      </c>
      <c r="I233" s="36">
        <f>ROUND(G233*H233,P4)</f>
        <v>0</v>
      </c>
      <c r="J233" s="33" t="s">
        <v>47</v>
      </c>
      <c r="O233" s="37">
        <f>I233*0.21</f>
        <v>0</v>
      </c>
      <c r="P233">
        <v>3</v>
      </c>
    </row>
    <row r="234" spans="1:16" x14ac:dyDescent="0.25">
      <c r="A234" s="30" t="s">
        <v>48</v>
      </c>
      <c r="B234" s="38"/>
      <c r="E234" s="39" t="s">
        <v>44</v>
      </c>
      <c r="J234" s="40"/>
    </row>
    <row r="235" spans="1:16" x14ac:dyDescent="0.25">
      <c r="A235" s="30" t="s">
        <v>49</v>
      </c>
      <c r="B235" s="38"/>
      <c r="E235" s="41" t="s">
        <v>412</v>
      </c>
      <c r="J235" s="40"/>
    </row>
    <row r="236" spans="1:16" ht="45" x14ac:dyDescent="0.25">
      <c r="A236" s="30" t="s">
        <v>51</v>
      </c>
      <c r="B236" s="38"/>
      <c r="E236" s="32" t="s">
        <v>305</v>
      </c>
      <c r="J236" s="40"/>
    </row>
    <row r="237" spans="1:16" ht="30" x14ac:dyDescent="0.25">
      <c r="A237" s="30" t="s">
        <v>42</v>
      </c>
      <c r="B237" s="30">
        <v>56</v>
      </c>
      <c r="C237" s="31" t="s">
        <v>311</v>
      </c>
      <c r="D237" s="30" t="s">
        <v>44</v>
      </c>
      <c r="E237" s="32" t="s">
        <v>312</v>
      </c>
      <c r="F237" s="33" t="s">
        <v>122</v>
      </c>
      <c r="G237" s="34">
        <v>22.6</v>
      </c>
      <c r="H237" s="35">
        <v>0</v>
      </c>
      <c r="I237" s="36">
        <f>ROUND(G237*H237,P4)</f>
        <v>0</v>
      </c>
      <c r="J237" s="33" t="s">
        <v>47</v>
      </c>
      <c r="O237" s="37">
        <f>I237*0.21</f>
        <v>0</v>
      </c>
      <c r="P237">
        <v>3</v>
      </c>
    </row>
    <row r="238" spans="1:16" x14ac:dyDescent="0.25">
      <c r="A238" s="30" t="s">
        <v>48</v>
      </c>
      <c r="B238" s="38"/>
      <c r="E238" s="39" t="s">
        <v>44</v>
      </c>
      <c r="J238" s="40"/>
    </row>
    <row r="239" spans="1:16" x14ac:dyDescent="0.25">
      <c r="A239" s="30" t="s">
        <v>49</v>
      </c>
      <c r="B239" s="38"/>
      <c r="E239" s="41" t="s">
        <v>413</v>
      </c>
      <c r="J239" s="40"/>
    </row>
    <row r="240" spans="1:16" ht="135" x14ac:dyDescent="0.25">
      <c r="A240" s="30" t="s">
        <v>51</v>
      </c>
      <c r="B240" s="38"/>
      <c r="E240" s="32" t="s">
        <v>314</v>
      </c>
      <c r="J240" s="40"/>
    </row>
    <row r="241" spans="1:16" x14ac:dyDescent="0.25">
      <c r="A241" s="30" t="s">
        <v>42</v>
      </c>
      <c r="B241" s="30">
        <v>57</v>
      </c>
      <c r="C241" s="31" t="s">
        <v>319</v>
      </c>
      <c r="D241" s="30" t="s">
        <v>44</v>
      </c>
      <c r="E241" s="32" t="s">
        <v>320</v>
      </c>
      <c r="F241" s="33" t="s">
        <v>321</v>
      </c>
      <c r="G241" s="34">
        <v>160</v>
      </c>
      <c r="H241" s="35">
        <v>0</v>
      </c>
      <c r="I241" s="36">
        <f>ROUND(G241*H241,P4)</f>
        <v>0</v>
      </c>
      <c r="J241" s="33" t="s">
        <v>47</v>
      </c>
      <c r="O241" s="37">
        <f>I241*0.21</f>
        <v>0</v>
      </c>
      <c r="P241">
        <v>3</v>
      </c>
    </row>
    <row r="242" spans="1:16" x14ac:dyDescent="0.25">
      <c r="A242" s="30" t="s">
        <v>48</v>
      </c>
      <c r="B242" s="38"/>
      <c r="E242" s="39" t="s">
        <v>44</v>
      </c>
      <c r="J242" s="40"/>
    </row>
    <row r="243" spans="1:16" x14ac:dyDescent="0.25">
      <c r="A243" s="30" t="s">
        <v>49</v>
      </c>
      <c r="B243" s="38"/>
      <c r="E243" s="41" t="s">
        <v>322</v>
      </c>
      <c r="J243" s="40"/>
    </row>
    <row r="244" spans="1:16" ht="30" x14ac:dyDescent="0.25">
      <c r="A244" s="30" t="s">
        <v>51</v>
      </c>
      <c r="B244" s="38"/>
      <c r="E244" s="32" t="s">
        <v>323</v>
      </c>
      <c r="J244" s="40"/>
    </row>
    <row r="245" spans="1:16" x14ac:dyDescent="0.25">
      <c r="A245" s="30" t="s">
        <v>42</v>
      </c>
      <c r="B245" s="30">
        <v>58</v>
      </c>
      <c r="C245" s="31" t="s">
        <v>414</v>
      </c>
      <c r="D245" s="30" t="s">
        <v>44</v>
      </c>
      <c r="E245" s="32" t="s">
        <v>415</v>
      </c>
      <c r="F245" s="33" t="s">
        <v>96</v>
      </c>
      <c r="G245" s="34">
        <v>6.1</v>
      </c>
      <c r="H245" s="35">
        <v>0</v>
      </c>
      <c r="I245" s="36">
        <f>ROUND(G245*H245,P4)</f>
        <v>0</v>
      </c>
      <c r="J245" s="33" t="s">
        <v>47</v>
      </c>
      <c r="O245" s="37">
        <f>I245*0.21</f>
        <v>0</v>
      </c>
      <c r="P245">
        <v>3</v>
      </c>
    </row>
    <row r="246" spans="1:16" x14ac:dyDescent="0.25">
      <c r="A246" s="30" t="s">
        <v>48</v>
      </c>
      <c r="B246" s="38"/>
      <c r="E246" s="39" t="s">
        <v>44</v>
      </c>
      <c r="J246" s="40"/>
    </row>
    <row r="247" spans="1:16" ht="60" x14ac:dyDescent="0.25">
      <c r="A247" s="30" t="s">
        <v>49</v>
      </c>
      <c r="B247" s="38"/>
      <c r="E247" s="41" t="s">
        <v>416</v>
      </c>
      <c r="J247" s="40"/>
    </row>
    <row r="248" spans="1:16" ht="135" x14ac:dyDescent="0.25">
      <c r="A248" s="30" t="s">
        <v>51</v>
      </c>
      <c r="B248" s="38"/>
      <c r="E248" s="32" t="s">
        <v>327</v>
      </c>
      <c r="J248" s="40"/>
    </row>
    <row r="249" spans="1:16" x14ac:dyDescent="0.25">
      <c r="A249" s="30" t="s">
        <v>42</v>
      </c>
      <c r="B249" s="30">
        <v>59</v>
      </c>
      <c r="C249" s="31" t="s">
        <v>324</v>
      </c>
      <c r="D249" s="30" t="s">
        <v>44</v>
      </c>
      <c r="E249" s="32" t="s">
        <v>325</v>
      </c>
      <c r="F249" s="33" t="s">
        <v>96</v>
      </c>
      <c r="G249" s="34">
        <v>12.095000000000001</v>
      </c>
      <c r="H249" s="35">
        <v>0</v>
      </c>
      <c r="I249" s="36">
        <f>ROUND(G249*H249,P4)</f>
        <v>0</v>
      </c>
      <c r="J249" s="33" t="s">
        <v>47</v>
      </c>
      <c r="O249" s="37">
        <f>I249*0.21</f>
        <v>0</v>
      </c>
      <c r="P249">
        <v>3</v>
      </c>
    </row>
    <row r="250" spans="1:16" x14ac:dyDescent="0.25">
      <c r="A250" s="30" t="s">
        <v>48</v>
      </c>
      <c r="B250" s="38"/>
      <c r="E250" s="39" t="s">
        <v>44</v>
      </c>
      <c r="J250" s="40"/>
    </row>
    <row r="251" spans="1:16" ht="30" x14ac:dyDescent="0.25">
      <c r="A251" s="30" t="s">
        <v>49</v>
      </c>
      <c r="B251" s="38"/>
      <c r="E251" s="41" t="s">
        <v>417</v>
      </c>
      <c r="J251" s="40"/>
    </row>
    <row r="252" spans="1:16" ht="135" x14ac:dyDescent="0.25">
      <c r="A252" s="30" t="s">
        <v>51</v>
      </c>
      <c r="B252" s="42"/>
      <c r="C252" s="43"/>
      <c r="D252" s="43"/>
      <c r="E252" s="32" t="s">
        <v>327</v>
      </c>
      <c r="F252" s="43"/>
      <c r="G252" s="43"/>
      <c r="H252" s="43"/>
      <c r="I252" s="43"/>
      <c r="J252" s="44"/>
    </row>
  </sheetData>
  <sheetProtection algorithmName="SHA-512" hashValue="c1IVn22Lu+lChKSzs4yb4QsVlFrA2Tt9j4EK50QJ3jJkyd15zRHeevhsChTLqgXR2T4sUaBO7h0zkAmGNk4P/Q==" saltValue="QuR0bZGRBdBrh98QokMcu3RQPROBXEVpwLpzMQd+Xb0GP4a54qUnC2x8Up8sg1+Yc3UMWsINkXiASZZdzD9omw==" spinCount="100000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8740157480314965" right="0.39370078740157483" top="0.59055118110236227" bottom="0.59055118110236227" header="0.31496062992125984" footer="0.31496062992125984"/>
  <pageSetup paperSize="9" scale="51" fitToHeight="0" orientation="portrait" r:id="rId1"/>
  <headerFoot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2"/>
  <sheetViews>
    <sheetView tabSelected="1" topLeftCell="B1" workbookViewId="0">
      <selection activeCell="B47" sqref="B47"/>
    </sheetView>
  </sheetViews>
  <sheetFormatPr defaultRowHeight="15" x14ac:dyDescent="0.25"/>
  <cols>
    <col min="1" max="1" width="8.85546875" hidden="1"/>
    <col min="2" max="2" width="15.7109375" customWidth="1"/>
    <col min="3" max="3" width="9.42578125" customWidth="1"/>
    <col min="4" max="4" width="12.5703125" customWidth="1"/>
    <col min="5" max="5" width="63" customWidth="1"/>
    <col min="6" max="6" width="12.5703125" customWidth="1"/>
    <col min="7" max="9" width="15.7109375" customWidth="1"/>
    <col min="10" max="10" width="14.7109375" bestFit="1" customWidth="1"/>
    <col min="15" max="16" width="8.8554687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21</v>
      </c>
      <c r="F2" s="3"/>
      <c r="G2" s="3"/>
      <c r="H2" s="3"/>
      <c r="I2" s="3"/>
      <c r="J2" s="15"/>
    </row>
    <row r="3" spans="1:16" ht="30" x14ac:dyDescent="0.25">
      <c r="A3" s="3" t="s">
        <v>22</v>
      </c>
      <c r="B3" s="16" t="s">
        <v>23</v>
      </c>
      <c r="C3" s="51" t="s">
        <v>24</v>
      </c>
      <c r="D3" s="52"/>
      <c r="E3" s="17" t="s">
        <v>25</v>
      </c>
      <c r="F3" s="3"/>
      <c r="G3" s="3"/>
      <c r="H3" s="18" t="s">
        <v>19</v>
      </c>
      <c r="I3" s="19">
        <f>SUMIFS(I8:I12,A8:A12,"SD")</f>
        <v>0</v>
      </c>
      <c r="J3" s="15"/>
      <c r="O3">
        <v>0</v>
      </c>
      <c r="P3">
        <v>2</v>
      </c>
    </row>
    <row r="4" spans="1:16" x14ac:dyDescent="0.25">
      <c r="A4" s="3" t="s">
        <v>26</v>
      </c>
      <c r="B4" s="16" t="s">
        <v>27</v>
      </c>
      <c r="C4" s="51" t="s">
        <v>19</v>
      </c>
      <c r="D4" s="52"/>
      <c r="E4" s="17" t="s">
        <v>20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3" t="s">
        <v>28</v>
      </c>
      <c r="B5" s="54" t="s">
        <v>29</v>
      </c>
      <c r="C5" s="49" t="s">
        <v>30</v>
      </c>
      <c r="D5" s="49" t="s">
        <v>31</v>
      </c>
      <c r="E5" s="49" t="s">
        <v>32</v>
      </c>
      <c r="F5" s="49" t="s">
        <v>33</v>
      </c>
      <c r="G5" s="49" t="s">
        <v>34</v>
      </c>
      <c r="H5" s="49" t="s">
        <v>35</v>
      </c>
      <c r="I5" s="49"/>
      <c r="J5" s="50" t="s">
        <v>36</v>
      </c>
      <c r="O5">
        <v>0.21</v>
      </c>
    </row>
    <row r="6" spans="1:16" x14ac:dyDescent="0.25">
      <c r="A6" s="53"/>
      <c r="B6" s="54"/>
      <c r="C6" s="49"/>
      <c r="D6" s="49"/>
      <c r="E6" s="49"/>
      <c r="F6" s="49"/>
      <c r="G6" s="49"/>
      <c r="H6" s="7" t="s">
        <v>37</v>
      </c>
      <c r="I6" s="7" t="s">
        <v>38</v>
      </c>
      <c r="J6" s="50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39</v>
      </c>
      <c r="B8" s="25"/>
      <c r="C8" s="26" t="s">
        <v>40</v>
      </c>
      <c r="D8" s="27"/>
      <c r="E8" s="24" t="s">
        <v>41</v>
      </c>
      <c r="F8" s="27"/>
      <c r="G8" s="27"/>
      <c r="H8" s="27"/>
      <c r="I8" s="28">
        <f>SUMIFS(I9:I12,A9:A12,"P")</f>
        <v>0</v>
      </c>
      <c r="J8" s="29"/>
    </row>
    <row r="9" spans="1:16" x14ac:dyDescent="0.25">
      <c r="A9" s="30" t="s">
        <v>42</v>
      </c>
      <c r="B9" s="30">
        <v>1</v>
      </c>
      <c r="C9" s="31" t="s">
        <v>418</v>
      </c>
      <c r="D9" s="30" t="s">
        <v>44</v>
      </c>
      <c r="E9" s="32" t="s">
        <v>419</v>
      </c>
      <c r="F9" s="33" t="s">
        <v>46</v>
      </c>
      <c r="G9" s="34">
        <v>1</v>
      </c>
      <c r="H9" s="35">
        <v>0</v>
      </c>
      <c r="I9" s="36">
        <f>ROUND(G9*H9,P4)</f>
        <v>0</v>
      </c>
      <c r="J9" s="33" t="s">
        <v>47</v>
      </c>
      <c r="O9" s="37">
        <f>I9*0.21</f>
        <v>0</v>
      </c>
      <c r="P9">
        <v>3</v>
      </c>
    </row>
    <row r="10" spans="1:16" ht="30" x14ac:dyDescent="0.25">
      <c r="A10" s="30" t="s">
        <v>48</v>
      </c>
      <c r="B10" s="38"/>
      <c r="E10" s="32" t="s">
        <v>420</v>
      </c>
      <c r="J10" s="40"/>
    </row>
    <row r="11" spans="1:16" x14ac:dyDescent="0.25">
      <c r="A11" s="30" t="s">
        <v>49</v>
      </c>
      <c r="B11" s="38"/>
      <c r="E11" s="41" t="s">
        <v>421</v>
      </c>
      <c r="J11" s="40"/>
    </row>
    <row r="12" spans="1:16" ht="30" x14ac:dyDescent="0.25">
      <c r="A12" s="30" t="s">
        <v>51</v>
      </c>
      <c r="B12" s="42"/>
      <c r="C12" s="43"/>
      <c r="D12" s="43"/>
      <c r="E12" s="32" t="s">
        <v>422</v>
      </c>
      <c r="F12" s="43"/>
      <c r="G12" s="43"/>
      <c r="H12" s="43"/>
      <c r="I12" s="43"/>
      <c r="J12" s="44"/>
    </row>
  </sheetData>
  <sheetProtection algorithmName="SHA-512" hashValue="Ouu66S1xMDyaI17j1KPxyJYMaNMrrlnyvwUUZIO/LdvuloV4AzUpJRdEF+lxsfy4C1B+Njl4E+Z4AvmaFTLfhQ==" saltValue="t6x6qST5fr50rsmjIoVkB7I+d1lG86OSXFGkmbayw9toHMRyfHiGo6jQZb3PJ8x2V5yRt+p+r3vPDu+CRa7IsA==" spinCount="100000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8740157480314965" right="0.39370078740157483" top="0.59055118110236227" bottom="0.59055118110236227" header="0.31496062992125984" footer="0.31496062992125984"/>
  <pageSetup paperSize="9" scale="51" fitToHeight="0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000</vt:lpstr>
      <vt:lpstr>101</vt:lpstr>
      <vt:lpstr>201</vt:lpstr>
      <vt:lpstr>202</vt:lpstr>
      <vt:lpstr>901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Vlček</dc:creator>
  <cp:lastModifiedBy>Marcel Zoufálek</cp:lastModifiedBy>
  <cp:lastPrinted>2023-12-09T20:29:49Z</cp:lastPrinted>
  <dcterms:created xsi:type="dcterms:W3CDTF">2023-12-08T15:12:46Z</dcterms:created>
  <dcterms:modified xsi:type="dcterms:W3CDTF">2023-12-09T20:30:42Z</dcterms:modified>
</cp:coreProperties>
</file>